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mc:AlternateContent xmlns:mc="http://schemas.openxmlformats.org/markup-compatibility/2006">
    <mc:Choice Requires="x15">
      <x15ac:absPath xmlns:x15ac="http://schemas.microsoft.com/office/spreadsheetml/2010/11/ac" url="G:\Compensation &amp; Benefits\Sectoral Data Project\2026 Compensation &amp; Employee Turnover Report\"/>
    </mc:Choice>
  </mc:AlternateContent>
  <xr:revisionPtr revIDLastSave="0" documentId="13_ncr:1_{1F46367A-8759-4B5D-A678-A7C98BD093FA}" xr6:coauthVersionLast="36" xr6:coauthVersionMax="36" xr10:uidLastSave="{00000000-0000-0000-0000-000000000000}"/>
  <workbookProtection workbookAlgorithmName="SHA-512" workbookHashValue="lkgP2LENSoTTPFk5/kG54oNBEM0bgGW5aTifgxL8NMdjWY/RM971M6WMsUbyQWNcmdF7cuvAPHKrTFN+UzFZQA==" workbookSaltValue="nmMLeJRBJjbfsp7KCrxpfQ==" workbookSpinCount="100000" lockStructure="1"/>
  <bookViews>
    <workbookView xWindow="0" yWindow="0" windowWidth="11085" windowHeight="7125" xr2:uid="{4A761BCC-6593-46EF-8E20-4D45C984DB83}"/>
  </bookViews>
  <sheets>
    <sheet name="Home" sheetId="1" r:id="rId1"/>
    <sheet name="H2" sheetId="32" r:id="rId2"/>
    <sheet name="Q1" sheetId="29" r:id="rId3"/>
    <sheet name="R1" sheetId="31" r:id="rId4"/>
    <sheet name="A1" sheetId="3" r:id="rId5"/>
    <sheet name="A2" sheetId="9" r:id="rId6"/>
    <sheet name="A3" sheetId="5" r:id="rId7"/>
    <sheet name="A4" sheetId="13" r:id="rId8"/>
    <sheet name="A5" sheetId="23" r:id="rId9"/>
    <sheet name="B1" sheetId="11" r:id="rId10"/>
    <sheet name="B2" sheetId="25" r:id="rId11"/>
    <sheet name="C1" sheetId="12" r:id="rId12"/>
    <sheet name="C2" sheetId="26" r:id="rId13"/>
    <sheet name="D1" sheetId="14" r:id="rId14"/>
    <sheet name="D2" sheetId="15" r:id="rId15"/>
    <sheet name="E1" sheetId="22" r:id="rId16"/>
    <sheet name="E2" sheetId="16" r:id="rId17"/>
    <sheet name="E3" sheetId="18" r:id="rId18"/>
    <sheet name="E4" sheetId="19" r:id="rId19"/>
    <sheet name="E5" sheetId="20" r:id="rId20"/>
    <sheet name="Funder Hours Calculator" sheetId="33" r:id="rId21"/>
    <sheet name="Wage Grid" sheetId="4" r:id="rId22"/>
    <sheet name="Job Families" sheetId="6" r:id="rId23"/>
    <sheet name="Wage Calculator" sheetId="28" r:id="rId24"/>
    <sheet name="Delegated Wage Grid" sheetId="7" r:id="rId25"/>
    <sheet name="Lists" sheetId="8" state="hidden" r:id="rId26"/>
    <sheet name="WebsiteImport" sheetId="21" state="hidden" r:id="rId27"/>
  </sheets>
  <externalReferences>
    <externalReference r:id="rId28"/>
    <externalReference r:id="rId29"/>
    <externalReference r:id="rId30"/>
  </externalReferences>
  <definedNames>
    <definedName name="LikertAgree">Lists!$O$2:$O$6</definedName>
    <definedName name="ListBargainingUnit">'Wage Grid'!$B$14:$B$80</definedName>
    <definedName name="ListBenefitProvider">Lists!$I$2:$I$5</definedName>
    <definedName name="ListDelegated">'Delegated Wage Grid'!$B$14:$B$50</definedName>
    <definedName name="ListEmployeeGroup">Lists!$J$2:$J$3</definedName>
    <definedName name="ListEmploymentType">Lists!$B$2:$B$5</definedName>
    <definedName name="listFunders">Lists!$Q$2:$Q$99</definedName>
    <definedName name="ListGender">Lists!$D$2:$D$4</definedName>
    <definedName name="ListGridLevel">'Wage Grid'!$F$14:$F$56</definedName>
    <definedName name="ListLayeredOverParaproGridLevel">'Wage Grid'!$L$14:$L$20</definedName>
    <definedName name="ListLegalStatus">Lists!$L$2:$L$6</definedName>
    <definedName name="ListManagement">Lists!$H$2:$H$33</definedName>
    <definedName name="ListNonUnion">Lists!$G$2:$G$68</definedName>
    <definedName name="ListPayroll">Lists!$F$2:$F$21</definedName>
    <definedName name="ListPensionPlan">Lists!$K$2:$K$5</definedName>
    <definedName name="ListPositionType">Lists!$A$2:$A$6</definedName>
    <definedName name="ListStandardHours">Lists!$C$2:$C$16</definedName>
    <definedName name="ListSubdivision">Lists!$M$2:$M$8</definedName>
    <definedName name="ListUnion">Lists!$E$2:$E$12</definedName>
    <definedName name="ListYesNo">Lists!#REF!</definedName>
    <definedName name="ListYN">Lists!$N$2:$N$3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6" i="20" l="1"/>
  <c r="F68" i="1" l="1"/>
  <c r="E68" i="1"/>
  <c r="F32" i="1"/>
  <c r="E32" i="1"/>
  <c r="T18" i="11" l="1"/>
  <c r="T19" i="11" l="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T62" i="11"/>
  <c r="T63" i="11"/>
  <c r="T64"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T93" i="11"/>
  <c r="T94" i="11"/>
  <c r="T95" i="11"/>
  <c r="T96" i="11"/>
  <c r="T97" i="11"/>
  <c r="T98" i="11"/>
  <c r="T99" i="11"/>
  <c r="T100" i="11"/>
  <c r="T101" i="11"/>
  <c r="T102" i="11"/>
  <c r="T103" i="11"/>
  <c r="T104" i="11"/>
  <c r="T105" i="11"/>
  <c r="T106" i="11"/>
  <c r="T107" i="11"/>
  <c r="T108" i="11"/>
  <c r="T109" i="11"/>
  <c r="T110" i="11"/>
  <c r="T111" i="11"/>
  <c r="T112" i="11"/>
  <c r="T113" i="11"/>
  <c r="T114" i="11"/>
  <c r="T115" i="11"/>
  <c r="T116" i="11"/>
  <c r="T117" i="11"/>
  <c r="T118" i="11"/>
  <c r="T119" i="11"/>
  <c r="T120" i="11"/>
  <c r="T121" i="11"/>
  <c r="T122" i="11"/>
  <c r="T123" i="11"/>
  <c r="T124" i="11"/>
  <c r="T125" i="11"/>
  <c r="T126" i="11"/>
  <c r="T127" i="11"/>
  <c r="T128" i="11"/>
  <c r="T129" i="11"/>
  <c r="T130" i="11"/>
  <c r="T131" i="11"/>
  <c r="T132" i="11"/>
  <c r="T133" i="11"/>
  <c r="T134" i="11"/>
  <c r="T135" i="11"/>
  <c r="T136" i="11"/>
  <c r="T137" i="11"/>
  <c r="T138" i="11"/>
  <c r="T139" i="11"/>
  <c r="T140" i="11"/>
  <c r="T141" i="11"/>
  <c r="T142" i="11"/>
  <c r="T143" i="11"/>
  <c r="T144" i="11"/>
  <c r="T145" i="11"/>
  <c r="T146" i="11"/>
  <c r="T147" i="11"/>
  <c r="T148" i="11"/>
  <c r="T149" i="11"/>
  <c r="T150" i="11"/>
  <c r="T151" i="11"/>
  <c r="T152" i="11"/>
  <c r="T153" i="11"/>
  <c r="T154" i="11"/>
  <c r="T155" i="11"/>
  <c r="T156" i="11"/>
  <c r="T157" i="11"/>
  <c r="T158" i="11"/>
  <c r="T159" i="11"/>
  <c r="T160" i="11"/>
  <c r="T161" i="11"/>
  <c r="T162" i="11"/>
  <c r="T163" i="11"/>
  <c r="T164" i="11"/>
  <c r="T165" i="11"/>
  <c r="T166" i="11"/>
  <c r="T167" i="11"/>
  <c r="T168" i="11"/>
  <c r="T169" i="11"/>
  <c r="T170" i="11"/>
  <c r="T171" i="11"/>
  <c r="T172" i="11"/>
  <c r="T173" i="11"/>
  <c r="T174" i="11"/>
  <c r="T175" i="11"/>
  <c r="T176" i="11"/>
  <c r="T177" i="11"/>
  <c r="T178" i="11"/>
  <c r="T179" i="11"/>
  <c r="T180" i="11"/>
  <c r="T181" i="11"/>
  <c r="T182" i="11"/>
  <c r="T183" i="11"/>
  <c r="T184" i="11"/>
  <c r="T185" i="11"/>
  <c r="T186" i="11"/>
  <c r="T187" i="11"/>
  <c r="T188" i="11"/>
  <c r="T189" i="11"/>
  <c r="T190" i="11"/>
  <c r="T191" i="11"/>
  <c r="T192" i="11"/>
  <c r="T193" i="11"/>
  <c r="T194" i="11"/>
  <c r="T195" i="11"/>
  <c r="T196" i="11"/>
  <c r="T197" i="11"/>
  <c r="T198" i="11"/>
  <c r="T199" i="11"/>
  <c r="T200" i="11"/>
  <c r="T201" i="11"/>
  <c r="T202" i="11"/>
  <c r="T203" i="11"/>
  <c r="T204" i="11"/>
  <c r="T205" i="11"/>
  <c r="T206" i="11"/>
  <c r="T207" i="11"/>
  <c r="T208" i="11"/>
  <c r="T209" i="11"/>
  <c r="T210" i="11"/>
  <c r="T211" i="11"/>
  <c r="T212" i="11"/>
  <c r="T213" i="11"/>
  <c r="T214" i="11"/>
  <c r="T215" i="11"/>
  <c r="T216" i="11"/>
  <c r="T217" i="11"/>
  <c r="T218" i="11"/>
  <c r="T219" i="11"/>
  <c r="T220" i="11"/>
  <c r="T221" i="11"/>
  <c r="T222" i="11"/>
  <c r="T223" i="11"/>
  <c r="T224" i="11"/>
  <c r="T225" i="11"/>
  <c r="T226" i="11"/>
  <c r="T227" i="11"/>
  <c r="T228" i="11"/>
  <c r="T229" i="11"/>
  <c r="T230" i="11"/>
  <c r="T231" i="11"/>
  <c r="T232" i="11"/>
  <c r="T233" i="11"/>
  <c r="T234" i="11"/>
  <c r="T235" i="11"/>
  <c r="T236" i="11"/>
  <c r="T237" i="11"/>
  <c r="T238" i="11"/>
  <c r="T239" i="11"/>
  <c r="T240" i="11"/>
  <c r="T241" i="11"/>
  <c r="T242" i="11"/>
  <c r="T243" i="11"/>
  <c r="T244" i="11"/>
  <c r="T245" i="11"/>
  <c r="T246" i="11"/>
  <c r="T247" i="11"/>
  <c r="T248" i="11"/>
  <c r="T249" i="11"/>
  <c r="T250" i="11"/>
  <c r="T251" i="11"/>
  <c r="T252" i="11"/>
  <c r="T253" i="11"/>
  <c r="T254" i="11"/>
  <c r="T255" i="11"/>
  <c r="T256" i="11"/>
  <c r="T257" i="11"/>
  <c r="T258" i="11"/>
  <c r="T259" i="11"/>
  <c r="T260" i="11"/>
  <c r="T261" i="11"/>
  <c r="T262" i="11"/>
  <c r="T263" i="11"/>
  <c r="T264" i="11"/>
  <c r="T265" i="11"/>
  <c r="T266" i="11"/>
  <c r="T267" i="11"/>
  <c r="T268" i="11"/>
  <c r="T269" i="11"/>
  <c r="T270" i="11"/>
  <c r="T271" i="11"/>
  <c r="T272" i="11"/>
  <c r="T273" i="11"/>
  <c r="T274" i="11"/>
  <c r="T275" i="11"/>
  <c r="T276" i="11"/>
  <c r="T277" i="11"/>
  <c r="T278" i="11"/>
  <c r="T279" i="11"/>
  <c r="T280" i="11"/>
  <c r="T281" i="11"/>
  <c r="T282" i="11"/>
  <c r="T283" i="11"/>
  <c r="T284" i="11"/>
  <c r="T285" i="11"/>
  <c r="T286" i="11"/>
  <c r="T287" i="11"/>
  <c r="T288" i="11"/>
  <c r="T289" i="11"/>
  <c r="T290" i="11"/>
  <c r="T291" i="11"/>
  <c r="T292" i="11"/>
  <c r="T293" i="11"/>
  <c r="T294" i="11"/>
  <c r="T295" i="11"/>
  <c r="T296" i="11"/>
  <c r="T297" i="11"/>
  <c r="T298" i="11"/>
  <c r="T299" i="11"/>
  <c r="T300" i="11"/>
  <c r="T301" i="11"/>
  <c r="T302" i="11"/>
  <c r="T303" i="11"/>
  <c r="T304" i="11"/>
  <c r="T305" i="11"/>
  <c r="T306" i="11"/>
  <c r="T307" i="11"/>
  <c r="T308" i="11"/>
  <c r="T309" i="11"/>
  <c r="T310" i="11"/>
  <c r="T311" i="11"/>
  <c r="T312" i="11"/>
  <c r="T313" i="11"/>
  <c r="T314" i="11"/>
  <c r="T315" i="11"/>
  <c r="T316" i="11"/>
  <c r="T317" i="11"/>
  <c r="T318" i="11"/>
  <c r="T319" i="11"/>
  <c r="T320" i="11"/>
  <c r="T321" i="11"/>
  <c r="T322" i="11"/>
  <c r="T323" i="11"/>
  <c r="T324" i="11"/>
  <c r="T325" i="11"/>
  <c r="T326" i="11"/>
  <c r="T327" i="11"/>
  <c r="T328" i="11"/>
  <c r="T329" i="11"/>
  <c r="T330" i="11"/>
  <c r="T331" i="11"/>
  <c r="T332" i="11"/>
  <c r="T333" i="11"/>
  <c r="T334" i="11"/>
  <c r="T335" i="11"/>
  <c r="T336" i="11"/>
  <c r="T337" i="11"/>
  <c r="T338" i="11"/>
  <c r="T339" i="11"/>
  <c r="T340" i="11"/>
  <c r="T341" i="11"/>
  <c r="T342" i="11"/>
  <c r="T343" i="11"/>
  <c r="T344" i="11"/>
  <c r="T345" i="11"/>
  <c r="T346" i="11"/>
  <c r="T347" i="11"/>
  <c r="T348" i="11"/>
  <c r="T349" i="11"/>
  <c r="T350" i="11"/>
  <c r="T17" i="11"/>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108" i="13"/>
  <c r="AA109" i="13"/>
  <c r="AA110"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1" i="13"/>
  <c r="F182" i="13"/>
  <c r="F183" i="13"/>
  <c r="F184" i="13"/>
  <c r="F185" i="13"/>
  <c r="F186" i="13"/>
  <c r="F187" i="13"/>
  <c r="F188" i="13"/>
  <c r="F189" i="13"/>
  <c r="F190" i="13"/>
  <c r="F191" i="13"/>
  <c r="F192" i="13"/>
  <c r="F193" i="13"/>
  <c r="F194" i="13"/>
  <c r="F195" i="13"/>
  <c r="F196" i="13"/>
  <c r="F17" i="13"/>
  <c r="W18" i="9" l="1"/>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W182" i="9"/>
  <c r="W183" i="9"/>
  <c r="W184" i="9"/>
  <c r="W185" i="9"/>
  <c r="W186" i="9"/>
  <c r="W187" i="9"/>
  <c r="W188" i="9"/>
  <c r="W189" i="9"/>
  <c r="W190" i="9"/>
  <c r="W191" i="9"/>
  <c r="W192" i="9"/>
  <c r="W193" i="9"/>
  <c r="W194" i="9"/>
  <c r="W195" i="9"/>
  <c r="W196" i="9"/>
  <c r="W197" i="9"/>
  <c r="W198" i="9"/>
  <c r="W199" i="9"/>
  <c r="W200" i="9"/>
  <c r="W201" i="9"/>
  <c r="W202" i="9"/>
  <c r="W203" i="9"/>
  <c r="W204" i="9"/>
  <c r="W205" i="9"/>
  <c r="W206" i="9"/>
  <c r="W207" i="9"/>
  <c r="W208" i="9"/>
  <c r="W209" i="9"/>
  <c r="W210" i="9"/>
  <c r="W211" i="9"/>
  <c r="W212" i="9"/>
  <c r="W213" i="9"/>
  <c r="W214" i="9"/>
  <c r="W215" i="9"/>
  <c r="W216" i="9"/>
  <c r="W217" i="9"/>
  <c r="W218" i="9"/>
  <c r="W219" i="9"/>
  <c r="W220" i="9"/>
  <c r="W221" i="9"/>
  <c r="W222" i="9"/>
  <c r="W223" i="9"/>
  <c r="W224" i="9"/>
  <c r="W225" i="9"/>
  <c r="W226" i="9"/>
  <c r="W227" i="9"/>
  <c r="W228" i="9"/>
  <c r="W229" i="9"/>
  <c r="W230" i="9"/>
  <c r="W231" i="9"/>
  <c r="W232" i="9"/>
  <c r="W233" i="9"/>
  <c r="W234" i="9"/>
  <c r="W235" i="9"/>
  <c r="W236" i="9"/>
  <c r="W237" i="9"/>
  <c r="W238" i="9"/>
  <c r="W239" i="9"/>
  <c r="W240" i="9"/>
  <c r="W241" i="9"/>
  <c r="W242" i="9"/>
  <c r="W243" i="9"/>
  <c r="W244" i="9"/>
  <c r="W245" i="9"/>
  <c r="W246" i="9"/>
  <c r="W247" i="9"/>
  <c r="W248" i="9"/>
  <c r="W249" i="9"/>
  <c r="W250" i="9"/>
  <c r="W251" i="9"/>
  <c r="W252" i="9"/>
  <c r="W253" i="9"/>
  <c r="W254" i="9"/>
  <c r="W255" i="9"/>
  <c r="W256" i="9"/>
  <c r="W257" i="9"/>
  <c r="W258" i="9"/>
  <c r="W259" i="9"/>
  <c r="W260" i="9"/>
  <c r="W261" i="9"/>
  <c r="W262" i="9"/>
  <c r="W263" i="9"/>
  <c r="W264" i="9"/>
  <c r="W265" i="9"/>
  <c r="W266" i="9"/>
  <c r="W267" i="9"/>
  <c r="W268" i="9"/>
  <c r="W269" i="9"/>
  <c r="W270" i="9"/>
  <c r="W271" i="9"/>
  <c r="W272" i="9"/>
  <c r="W273" i="9"/>
  <c r="W274" i="9"/>
  <c r="W275" i="9"/>
  <c r="W276" i="9"/>
  <c r="W277" i="9"/>
  <c r="W278" i="9"/>
  <c r="W279" i="9"/>
  <c r="W280" i="9"/>
  <c r="W281" i="9"/>
  <c r="W282" i="9"/>
  <c r="W283" i="9"/>
  <c r="W284" i="9"/>
  <c r="W285" i="9"/>
  <c r="W286" i="9"/>
  <c r="W287" i="9"/>
  <c r="W288" i="9"/>
  <c r="W289" i="9"/>
  <c r="W290" i="9"/>
  <c r="W291" i="9"/>
  <c r="W292" i="9"/>
  <c r="W293" i="9"/>
  <c r="W294" i="9"/>
  <c r="W295" i="9"/>
  <c r="W296" i="9"/>
  <c r="W297" i="9"/>
  <c r="W298" i="9"/>
  <c r="W299" i="9"/>
  <c r="W300" i="9"/>
  <c r="W301" i="9"/>
  <c r="W302" i="9"/>
  <c r="W303" i="9"/>
  <c r="W304" i="9"/>
  <c r="W305" i="9"/>
  <c r="W306" i="9"/>
  <c r="W307" i="9"/>
  <c r="W308" i="9"/>
  <c r="W309" i="9"/>
  <c r="W310" i="9"/>
  <c r="W311" i="9"/>
  <c r="W312" i="9"/>
  <c r="W313" i="9"/>
  <c r="W314" i="9"/>
  <c r="W315" i="9"/>
  <c r="W316" i="9"/>
  <c r="W317" i="9"/>
  <c r="W318" i="9"/>
  <c r="W319" i="9"/>
  <c r="W320" i="9"/>
  <c r="W321" i="9"/>
  <c r="W322" i="9"/>
  <c r="W323" i="9"/>
  <c r="W324" i="9"/>
  <c r="W325" i="9"/>
  <c r="W326" i="9"/>
  <c r="W327" i="9"/>
  <c r="W328" i="9"/>
  <c r="W329" i="9"/>
  <c r="W330" i="9"/>
  <c r="W331" i="9"/>
  <c r="W332" i="9"/>
  <c r="W333" i="9"/>
  <c r="W334" i="9"/>
  <c r="W335" i="9"/>
  <c r="W336" i="9"/>
  <c r="W337" i="9"/>
  <c r="W338" i="9"/>
  <c r="W339" i="9"/>
  <c r="W340" i="9"/>
  <c r="W341" i="9"/>
  <c r="W342" i="9"/>
  <c r="W343" i="9"/>
  <c r="W344" i="9"/>
  <c r="W345" i="9"/>
  <c r="W346" i="9"/>
  <c r="W347" i="9"/>
  <c r="W348" i="9"/>
  <c r="W349" i="9"/>
  <c r="W350" i="9"/>
  <c r="W17" i="9"/>
  <c r="X17" i="9" s="1"/>
  <c r="S17" i="9" s="1"/>
  <c r="X24" i="9"/>
  <c r="S24" i="9" s="1"/>
  <c r="X173" i="9"/>
  <c r="S173" i="9" s="1"/>
  <c r="V17" i="9"/>
  <c r="X72" i="9" l="1"/>
  <c r="S72" i="9" s="1"/>
  <c r="X95" i="9"/>
  <c r="S95" i="9" s="1"/>
  <c r="X109" i="9"/>
  <c r="S109" i="9" s="1"/>
  <c r="X124" i="9"/>
  <c r="S124" i="9" s="1"/>
  <c r="X152" i="9"/>
  <c r="S152" i="9" s="1"/>
  <c r="X223" i="9"/>
  <c r="S223" i="9" s="1"/>
  <c r="X239" i="9"/>
  <c r="S239" i="9" s="1"/>
  <c r="X255" i="9"/>
  <c r="S255" i="9" s="1"/>
  <c r="X271" i="9"/>
  <c r="S271" i="9" s="1"/>
  <c r="X287" i="9"/>
  <c r="S287" i="9" s="1"/>
  <c r="X303" i="9"/>
  <c r="S303" i="9" s="1"/>
  <c r="X319" i="9"/>
  <c r="S319" i="9" s="1"/>
  <c r="X335" i="9"/>
  <c r="S335" i="9" s="1"/>
  <c r="X39" i="9"/>
  <c r="S39" i="9" s="1"/>
  <c r="X53" i="9"/>
  <c r="S53" i="9" s="1"/>
  <c r="X67" i="9"/>
  <c r="S67" i="9" s="1"/>
  <c r="X82" i="9"/>
  <c r="S82" i="9" s="1"/>
  <c r="X96" i="9"/>
  <c r="S96" i="9" s="1"/>
  <c r="X110" i="9"/>
  <c r="S110" i="9" s="1"/>
  <c r="X153" i="9"/>
  <c r="S153" i="9" s="1"/>
  <c r="X181" i="9"/>
  <c r="S181" i="9" s="1"/>
  <c r="X195" i="9"/>
  <c r="S195" i="9" s="1"/>
  <c r="X224" i="9"/>
  <c r="S224" i="9" s="1"/>
  <c r="X240" i="9"/>
  <c r="S240" i="9" s="1"/>
  <c r="X256" i="9"/>
  <c r="S256" i="9" s="1"/>
  <c r="X272" i="9"/>
  <c r="S272" i="9" s="1"/>
  <c r="X288" i="9"/>
  <c r="S288" i="9" s="1"/>
  <c r="X304" i="9"/>
  <c r="S304" i="9" s="1"/>
  <c r="X320" i="9"/>
  <c r="S320" i="9" s="1"/>
  <c r="X336" i="9"/>
  <c r="S336" i="9" s="1"/>
  <c r="X28" i="9"/>
  <c r="S28" i="9" s="1"/>
  <c r="X168" i="9"/>
  <c r="S168" i="9" s="1"/>
  <c r="X125" i="9"/>
  <c r="S125" i="9" s="1"/>
  <c r="X211" i="9"/>
  <c r="S211" i="9" s="1"/>
  <c r="X40" i="9"/>
  <c r="S40" i="9" s="1"/>
  <c r="X111" i="9"/>
  <c r="S111" i="9" s="1"/>
  <c r="X69" i="9"/>
  <c r="S69" i="9" s="1"/>
  <c r="X98" i="9"/>
  <c r="S98" i="9" s="1"/>
  <c r="X126" i="9"/>
  <c r="S126" i="9" s="1"/>
  <c r="X169" i="9"/>
  <c r="S169" i="9" s="1"/>
  <c r="X56" i="9"/>
  <c r="S56" i="9" s="1"/>
  <c r="X127" i="9"/>
  <c r="S127" i="9" s="1"/>
  <c r="X141" i="9"/>
  <c r="S141" i="9" s="1"/>
  <c r="X156" i="9"/>
  <c r="S156" i="9" s="1"/>
  <c r="X184" i="9"/>
  <c r="S184" i="9" s="1"/>
  <c r="X227" i="9"/>
  <c r="S227" i="9" s="1"/>
  <c r="X243" i="9"/>
  <c r="S243" i="9" s="1"/>
  <c r="X259" i="9"/>
  <c r="S259" i="9" s="1"/>
  <c r="X275" i="9"/>
  <c r="S275" i="9" s="1"/>
  <c r="X291" i="9"/>
  <c r="S291" i="9" s="1"/>
  <c r="X307" i="9"/>
  <c r="S307" i="9" s="1"/>
  <c r="X323" i="9"/>
  <c r="S323" i="9" s="1"/>
  <c r="X339" i="9"/>
  <c r="S339" i="9" s="1"/>
  <c r="X140" i="9"/>
  <c r="S140" i="9" s="1"/>
  <c r="X41" i="9"/>
  <c r="S41" i="9" s="1"/>
  <c r="X83" i="9"/>
  <c r="S83" i="9" s="1"/>
  <c r="X112" i="9"/>
  <c r="S112" i="9" s="1"/>
  <c r="X197" i="9"/>
  <c r="S197" i="9" s="1"/>
  <c r="X338" i="9"/>
  <c r="S338" i="9" s="1"/>
  <c r="X29" i="9"/>
  <c r="S29" i="9" s="1"/>
  <c r="X57" i="9"/>
  <c r="S57" i="9" s="1"/>
  <c r="X85" i="9"/>
  <c r="S85" i="9" s="1"/>
  <c r="X99" i="9"/>
  <c r="S99" i="9" s="1"/>
  <c r="X114" i="9"/>
  <c r="S114" i="9" s="1"/>
  <c r="X128" i="9"/>
  <c r="S128" i="9" s="1"/>
  <c r="X142" i="9"/>
  <c r="S142" i="9" s="1"/>
  <c r="X185" i="9"/>
  <c r="S185" i="9" s="1"/>
  <c r="X213" i="9"/>
  <c r="S213" i="9" s="1"/>
  <c r="X30" i="9"/>
  <c r="S30" i="9" s="1"/>
  <c r="X157" i="9"/>
  <c r="S157" i="9" s="1"/>
  <c r="X172" i="9"/>
  <c r="S172" i="9" s="1"/>
  <c r="X229" i="9"/>
  <c r="S229" i="9" s="1"/>
  <c r="X245" i="9"/>
  <c r="S245" i="9" s="1"/>
  <c r="X261" i="9"/>
  <c r="S261" i="9" s="1"/>
  <c r="X277" i="9"/>
  <c r="S277" i="9" s="1"/>
  <c r="X325" i="9"/>
  <c r="S325" i="9" s="1"/>
  <c r="X341" i="9"/>
  <c r="S341" i="9" s="1"/>
  <c r="X143" i="9"/>
  <c r="S143" i="9" s="1"/>
  <c r="X293" i="9"/>
  <c r="S293" i="9" s="1"/>
  <c r="X44" i="9"/>
  <c r="S44" i="9" s="1"/>
  <c r="X200" i="9"/>
  <c r="S200" i="9" s="1"/>
  <c r="X309" i="9"/>
  <c r="S309" i="9" s="1"/>
  <c r="X31" i="9"/>
  <c r="S31" i="9" s="1"/>
  <c r="X73" i="9"/>
  <c r="S73" i="9" s="1"/>
  <c r="X101" i="9"/>
  <c r="S101" i="9" s="1"/>
  <c r="X115" i="9"/>
  <c r="S115" i="9" s="1"/>
  <c r="X130" i="9"/>
  <c r="S130" i="9" s="1"/>
  <c r="X144" i="9"/>
  <c r="S144" i="9" s="1"/>
  <c r="X158" i="9"/>
  <c r="S158" i="9" s="1"/>
  <c r="X201" i="9"/>
  <c r="S201" i="9" s="1"/>
  <c r="X342" i="9"/>
  <c r="S342" i="9" s="1"/>
  <c r="X19" i="9"/>
  <c r="S19" i="9" s="1"/>
  <c r="X32" i="9"/>
  <c r="S32" i="9" s="1"/>
  <c r="X45" i="9"/>
  <c r="S45" i="9" s="1"/>
  <c r="X60" i="9"/>
  <c r="S60" i="9" s="1"/>
  <c r="X88" i="9"/>
  <c r="S88" i="9" s="1"/>
  <c r="X159" i="9"/>
  <c r="S159" i="9" s="1"/>
  <c r="X188" i="9"/>
  <c r="S188" i="9" s="1"/>
  <c r="X216" i="9"/>
  <c r="S216" i="9" s="1"/>
  <c r="X89" i="9"/>
  <c r="S89" i="9" s="1"/>
  <c r="X160" i="9"/>
  <c r="S160" i="9" s="1"/>
  <c r="X232" i="9"/>
  <c r="S232" i="9" s="1"/>
  <c r="X248" i="9"/>
  <c r="S248" i="9" s="1"/>
  <c r="X280" i="9"/>
  <c r="S280" i="9" s="1"/>
  <c r="X344" i="9"/>
  <c r="S344" i="9" s="1"/>
  <c r="X264" i="9"/>
  <c r="S264" i="9" s="1"/>
  <c r="X328" i="9"/>
  <c r="S328" i="9" s="1"/>
  <c r="X317" i="9"/>
  <c r="S317" i="9" s="1"/>
  <c r="X162" i="9"/>
  <c r="S162" i="9" s="1"/>
  <c r="X146" i="9"/>
  <c r="S146" i="9" s="1"/>
  <c r="X18" i="9"/>
  <c r="S18" i="9" s="1"/>
  <c r="X71" i="9"/>
  <c r="S71" i="9" s="1"/>
  <c r="X119" i="9"/>
  <c r="S119" i="9" s="1"/>
  <c r="X103" i="9"/>
  <c r="S103" i="9" s="1"/>
  <c r="X87" i="9"/>
  <c r="S87" i="9" s="1"/>
  <c r="X55" i="9"/>
  <c r="S55" i="9" s="1"/>
  <c r="X349" i="9"/>
  <c r="S349" i="9" s="1"/>
  <c r="X33" i="9"/>
  <c r="S33" i="9" s="1"/>
  <c r="X269" i="9"/>
  <c r="S269" i="9" s="1"/>
  <c r="X301" i="9"/>
  <c r="S301" i="9" s="1"/>
  <c r="X253" i="9"/>
  <c r="S253" i="9" s="1"/>
  <c r="X333" i="9"/>
  <c r="S333" i="9" s="1"/>
  <c r="X237" i="9"/>
  <c r="S237" i="9" s="1"/>
  <c r="X285" i="9"/>
  <c r="S285" i="9" s="1"/>
  <c r="X46" i="9"/>
  <c r="S46" i="9" s="1"/>
  <c r="X131" i="9"/>
  <c r="S131" i="9" s="1"/>
  <c r="X174" i="9"/>
  <c r="S174" i="9" s="1"/>
  <c r="X296" i="9"/>
  <c r="S296" i="9" s="1"/>
  <c r="X34" i="9"/>
  <c r="S34" i="9" s="1"/>
  <c r="X104" i="9"/>
  <c r="S104" i="9" s="1"/>
  <c r="X175" i="9"/>
  <c r="S175" i="9" s="1"/>
  <c r="X204" i="9"/>
  <c r="S204" i="9" s="1"/>
  <c r="X249" i="9"/>
  <c r="S249" i="9" s="1"/>
  <c r="X265" i="9"/>
  <c r="S265" i="9" s="1"/>
  <c r="X297" i="9"/>
  <c r="S297" i="9" s="1"/>
  <c r="X329" i="9"/>
  <c r="S329" i="9" s="1"/>
  <c r="X48" i="9"/>
  <c r="S48" i="9" s="1"/>
  <c r="X105" i="9"/>
  <c r="S105" i="9" s="1"/>
  <c r="X147" i="9"/>
  <c r="S147" i="9" s="1"/>
  <c r="X176" i="9"/>
  <c r="S176" i="9" s="1"/>
  <c r="X35" i="9"/>
  <c r="S35" i="9" s="1"/>
  <c r="X63" i="9"/>
  <c r="S63" i="9" s="1"/>
  <c r="X77" i="9"/>
  <c r="S77" i="9" s="1"/>
  <c r="X92" i="9"/>
  <c r="S92" i="9" s="1"/>
  <c r="X120" i="9"/>
  <c r="S120" i="9" s="1"/>
  <c r="X191" i="9"/>
  <c r="S191" i="9" s="1"/>
  <c r="X205" i="9"/>
  <c r="S205" i="9" s="1"/>
  <c r="X220" i="9"/>
  <c r="S220" i="9" s="1"/>
  <c r="X117" i="9"/>
  <c r="S117" i="9" s="1"/>
  <c r="X217" i="9"/>
  <c r="S217" i="9" s="1"/>
  <c r="X312" i="9"/>
  <c r="S312" i="9" s="1"/>
  <c r="X21" i="9"/>
  <c r="S21" i="9" s="1"/>
  <c r="X47" i="9"/>
  <c r="S47" i="9" s="1"/>
  <c r="X61" i="9"/>
  <c r="S61" i="9" s="1"/>
  <c r="X76" i="9"/>
  <c r="S76" i="9" s="1"/>
  <c r="X189" i="9"/>
  <c r="S189" i="9" s="1"/>
  <c r="X233" i="9"/>
  <c r="S233" i="9" s="1"/>
  <c r="X281" i="9"/>
  <c r="S281" i="9" s="1"/>
  <c r="X313" i="9"/>
  <c r="S313" i="9" s="1"/>
  <c r="X345" i="9"/>
  <c r="S345" i="9" s="1"/>
  <c r="X62" i="9"/>
  <c r="S62" i="9" s="1"/>
  <c r="X133" i="9"/>
  <c r="S133" i="9" s="1"/>
  <c r="X190" i="9"/>
  <c r="S190" i="9" s="1"/>
  <c r="X23" i="9"/>
  <c r="S23" i="9" s="1"/>
  <c r="X50" i="9"/>
  <c r="S50" i="9" s="1"/>
  <c r="X64" i="9"/>
  <c r="S64" i="9" s="1"/>
  <c r="X78" i="9"/>
  <c r="S78" i="9" s="1"/>
  <c r="X121" i="9"/>
  <c r="S121" i="9" s="1"/>
  <c r="X149" i="9"/>
  <c r="S149" i="9" s="1"/>
  <c r="X163" i="9"/>
  <c r="S163" i="9" s="1"/>
  <c r="X192" i="9"/>
  <c r="S192" i="9" s="1"/>
  <c r="X206" i="9"/>
  <c r="S206" i="9" s="1"/>
  <c r="X236" i="9"/>
  <c r="S236" i="9" s="1"/>
  <c r="X252" i="9"/>
  <c r="S252" i="9" s="1"/>
  <c r="X268" i="9"/>
  <c r="S268" i="9" s="1"/>
  <c r="X284" i="9"/>
  <c r="S284" i="9" s="1"/>
  <c r="X300" i="9"/>
  <c r="S300" i="9" s="1"/>
  <c r="X316" i="9"/>
  <c r="S316" i="9" s="1"/>
  <c r="X332" i="9"/>
  <c r="S332" i="9" s="1"/>
  <c r="X348" i="9"/>
  <c r="S348" i="9" s="1"/>
  <c r="X37" i="9"/>
  <c r="S37" i="9" s="1"/>
  <c r="X79" i="9"/>
  <c r="S79" i="9" s="1"/>
  <c r="X93" i="9"/>
  <c r="S93" i="9" s="1"/>
  <c r="X108" i="9"/>
  <c r="S108" i="9" s="1"/>
  <c r="X221" i="9"/>
  <c r="S221" i="9" s="1"/>
  <c r="X136" i="9"/>
  <c r="S136" i="9" s="1"/>
  <c r="X207" i="9"/>
  <c r="S207" i="9" s="1"/>
  <c r="X25" i="9"/>
  <c r="S25" i="9" s="1"/>
  <c r="X51" i="9"/>
  <c r="S51" i="9" s="1"/>
  <c r="X66" i="9"/>
  <c r="S66" i="9" s="1"/>
  <c r="X80" i="9"/>
  <c r="S80" i="9" s="1"/>
  <c r="X94" i="9"/>
  <c r="S94" i="9" s="1"/>
  <c r="X137" i="9"/>
  <c r="S137" i="9" s="1"/>
  <c r="X165" i="9"/>
  <c r="S165" i="9" s="1"/>
  <c r="X179" i="9"/>
  <c r="S179" i="9" s="1"/>
  <c r="X208" i="9"/>
  <c r="S208" i="9" s="1"/>
  <c r="X222" i="9"/>
  <c r="S222" i="9" s="1"/>
  <c r="X238" i="9"/>
  <c r="S238" i="9" s="1"/>
  <c r="X254" i="9"/>
  <c r="S254" i="9" s="1"/>
  <c r="X270" i="9"/>
  <c r="S270" i="9" s="1"/>
  <c r="X286" i="9"/>
  <c r="S286" i="9" s="1"/>
  <c r="X302" i="9"/>
  <c r="S302" i="9" s="1"/>
  <c r="X318" i="9"/>
  <c r="S318" i="9" s="1"/>
  <c r="X334" i="9"/>
  <c r="S334" i="9" s="1"/>
  <c r="X350" i="9"/>
  <c r="S350" i="9" s="1"/>
  <c r="X20" i="9"/>
  <c r="S20" i="9" s="1"/>
  <c r="X36" i="9"/>
  <c r="S36" i="9" s="1"/>
  <c r="X52" i="9"/>
  <c r="S52" i="9" s="1"/>
  <c r="X68" i="9"/>
  <c r="S68" i="9" s="1"/>
  <c r="X100" i="9"/>
  <c r="S100" i="9" s="1"/>
  <c r="X116" i="9"/>
  <c r="S116" i="9" s="1"/>
  <c r="X212" i="9"/>
  <c r="S212" i="9" s="1"/>
  <c r="X244" i="9"/>
  <c r="S244" i="9" s="1"/>
  <c r="X260" i="9"/>
  <c r="S260" i="9" s="1"/>
  <c r="X276" i="9"/>
  <c r="S276" i="9" s="1"/>
  <c r="X292" i="9"/>
  <c r="S292" i="9" s="1"/>
  <c r="X308" i="9"/>
  <c r="S308" i="9" s="1"/>
  <c r="X324" i="9"/>
  <c r="S324" i="9" s="1"/>
  <c r="X340" i="9"/>
  <c r="S340" i="9" s="1"/>
  <c r="X84" i="9"/>
  <c r="S84" i="9" s="1"/>
  <c r="X132" i="9"/>
  <c r="S132" i="9" s="1"/>
  <c r="X148" i="9"/>
  <c r="S148" i="9" s="1"/>
  <c r="X164" i="9"/>
  <c r="S164" i="9" s="1"/>
  <c r="X180" i="9"/>
  <c r="S180" i="9" s="1"/>
  <c r="X196" i="9"/>
  <c r="S196" i="9" s="1"/>
  <c r="X228" i="9"/>
  <c r="S228" i="9" s="1"/>
  <c r="X74" i="9"/>
  <c r="S74" i="9" s="1"/>
  <c r="X122" i="9"/>
  <c r="S122" i="9" s="1"/>
  <c r="X138" i="9"/>
  <c r="S138" i="9" s="1"/>
  <c r="X154" i="9"/>
  <c r="S154" i="9" s="1"/>
  <c r="X170" i="9"/>
  <c r="S170" i="9" s="1"/>
  <c r="X186" i="9"/>
  <c r="S186" i="9" s="1"/>
  <c r="X202" i="9"/>
  <c r="S202" i="9" s="1"/>
  <c r="X218" i="9"/>
  <c r="S218" i="9" s="1"/>
  <c r="X234" i="9"/>
  <c r="S234" i="9" s="1"/>
  <c r="X250" i="9"/>
  <c r="S250" i="9" s="1"/>
  <c r="X266" i="9"/>
  <c r="S266" i="9" s="1"/>
  <c r="X282" i="9"/>
  <c r="S282" i="9" s="1"/>
  <c r="X298" i="9"/>
  <c r="S298" i="9" s="1"/>
  <c r="X314" i="9"/>
  <c r="S314" i="9" s="1"/>
  <c r="X330" i="9"/>
  <c r="S330" i="9" s="1"/>
  <c r="X346" i="9"/>
  <c r="S346" i="9" s="1"/>
  <c r="X90" i="9"/>
  <c r="S90" i="9" s="1"/>
  <c r="X26" i="9"/>
  <c r="S26" i="9" s="1"/>
  <c r="X42" i="9"/>
  <c r="S42" i="9" s="1"/>
  <c r="X58" i="9"/>
  <c r="S58" i="9" s="1"/>
  <c r="X106" i="9"/>
  <c r="S106" i="9" s="1"/>
  <c r="X27" i="9"/>
  <c r="S27" i="9" s="1"/>
  <c r="X43" i="9"/>
  <c r="S43" i="9" s="1"/>
  <c r="X59" i="9"/>
  <c r="S59" i="9" s="1"/>
  <c r="X75" i="9"/>
  <c r="S75" i="9" s="1"/>
  <c r="X91" i="9"/>
  <c r="S91" i="9" s="1"/>
  <c r="X107" i="9"/>
  <c r="S107" i="9" s="1"/>
  <c r="X123" i="9"/>
  <c r="S123" i="9" s="1"/>
  <c r="X139" i="9"/>
  <c r="S139" i="9" s="1"/>
  <c r="X155" i="9"/>
  <c r="S155" i="9" s="1"/>
  <c r="X171" i="9"/>
  <c r="S171" i="9" s="1"/>
  <c r="X187" i="9"/>
  <c r="S187" i="9" s="1"/>
  <c r="X203" i="9"/>
  <c r="S203" i="9" s="1"/>
  <c r="X219" i="9"/>
  <c r="S219" i="9" s="1"/>
  <c r="X235" i="9"/>
  <c r="S235" i="9" s="1"/>
  <c r="X251" i="9"/>
  <c r="S251" i="9" s="1"/>
  <c r="X267" i="9"/>
  <c r="S267" i="9" s="1"/>
  <c r="X283" i="9"/>
  <c r="S283" i="9" s="1"/>
  <c r="X299" i="9"/>
  <c r="S299" i="9" s="1"/>
  <c r="X315" i="9"/>
  <c r="S315" i="9" s="1"/>
  <c r="X331" i="9"/>
  <c r="S331" i="9" s="1"/>
  <c r="X347" i="9"/>
  <c r="S347" i="9" s="1"/>
  <c r="X22" i="9"/>
  <c r="S22" i="9" s="1"/>
  <c r="X38" i="9"/>
  <c r="S38" i="9" s="1"/>
  <c r="X54" i="9"/>
  <c r="S54" i="9" s="1"/>
  <c r="X70" i="9"/>
  <c r="S70" i="9" s="1"/>
  <c r="X86" i="9"/>
  <c r="S86" i="9" s="1"/>
  <c r="X102" i="9"/>
  <c r="S102" i="9" s="1"/>
  <c r="X118" i="9"/>
  <c r="S118" i="9" s="1"/>
  <c r="X134" i="9"/>
  <c r="S134" i="9" s="1"/>
  <c r="X150" i="9"/>
  <c r="S150" i="9" s="1"/>
  <c r="X166" i="9"/>
  <c r="S166" i="9" s="1"/>
  <c r="X182" i="9"/>
  <c r="S182" i="9" s="1"/>
  <c r="X198" i="9"/>
  <c r="S198" i="9" s="1"/>
  <c r="X214" i="9"/>
  <c r="S214" i="9" s="1"/>
  <c r="X230" i="9"/>
  <c r="S230" i="9" s="1"/>
  <c r="X246" i="9"/>
  <c r="S246" i="9" s="1"/>
  <c r="X262" i="9"/>
  <c r="S262" i="9" s="1"/>
  <c r="X278" i="9"/>
  <c r="S278" i="9" s="1"/>
  <c r="X294" i="9"/>
  <c r="S294" i="9" s="1"/>
  <c r="X310" i="9"/>
  <c r="S310" i="9" s="1"/>
  <c r="X326" i="9"/>
  <c r="S326" i="9" s="1"/>
  <c r="X49" i="9"/>
  <c r="S49" i="9" s="1"/>
  <c r="X65" i="9"/>
  <c r="S65" i="9" s="1"/>
  <c r="X81" i="9"/>
  <c r="S81" i="9" s="1"/>
  <c r="X97" i="9"/>
  <c r="S97" i="9" s="1"/>
  <c r="X113" i="9"/>
  <c r="S113" i="9" s="1"/>
  <c r="X129" i="9"/>
  <c r="S129" i="9" s="1"/>
  <c r="X145" i="9"/>
  <c r="S145" i="9" s="1"/>
  <c r="X161" i="9"/>
  <c r="S161" i="9" s="1"/>
  <c r="X177" i="9"/>
  <c r="S177" i="9" s="1"/>
  <c r="X193" i="9"/>
  <c r="S193" i="9" s="1"/>
  <c r="X209" i="9"/>
  <c r="S209" i="9" s="1"/>
  <c r="X225" i="9"/>
  <c r="S225" i="9" s="1"/>
  <c r="X241" i="9"/>
  <c r="S241" i="9" s="1"/>
  <c r="X257" i="9"/>
  <c r="S257" i="9" s="1"/>
  <c r="X273" i="9"/>
  <c r="S273" i="9" s="1"/>
  <c r="X289" i="9"/>
  <c r="S289" i="9" s="1"/>
  <c r="X305" i="9"/>
  <c r="S305" i="9" s="1"/>
  <c r="X321" i="9"/>
  <c r="S321" i="9" s="1"/>
  <c r="X337" i="9"/>
  <c r="S337" i="9" s="1"/>
  <c r="X135" i="9"/>
  <c r="S135" i="9" s="1"/>
  <c r="X151" i="9"/>
  <c r="S151" i="9" s="1"/>
  <c r="X167" i="9"/>
  <c r="S167" i="9" s="1"/>
  <c r="X183" i="9"/>
  <c r="S183" i="9" s="1"/>
  <c r="X199" i="9"/>
  <c r="S199" i="9" s="1"/>
  <c r="X215" i="9"/>
  <c r="S215" i="9" s="1"/>
  <c r="X231" i="9"/>
  <c r="S231" i="9" s="1"/>
  <c r="X247" i="9"/>
  <c r="S247" i="9" s="1"/>
  <c r="X263" i="9"/>
  <c r="S263" i="9" s="1"/>
  <c r="X279" i="9"/>
  <c r="S279" i="9" s="1"/>
  <c r="X295" i="9"/>
  <c r="S295" i="9" s="1"/>
  <c r="X311" i="9"/>
  <c r="S311" i="9" s="1"/>
  <c r="X327" i="9"/>
  <c r="S327" i="9" s="1"/>
  <c r="X343" i="9"/>
  <c r="S343" i="9" s="1"/>
  <c r="X178" i="9"/>
  <c r="S178" i="9" s="1"/>
  <c r="X194" i="9"/>
  <c r="S194" i="9" s="1"/>
  <c r="X210" i="9"/>
  <c r="S210" i="9" s="1"/>
  <c r="X226" i="9"/>
  <c r="S226" i="9" s="1"/>
  <c r="X242" i="9"/>
  <c r="S242" i="9" s="1"/>
  <c r="X258" i="9"/>
  <c r="S258" i="9" s="1"/>
  <c r="X274" i="9"/>
  <c r="S274" i="9" s="1"/>
  <c r="X290" i="9"/>
  <c r="S290" i="9" s="1"/>
  <c r="X306" i="9"/>
  <c r="S306" i="9" s="1"/>
  <c r="X322" i="9"/>
  <c r="S322" i="9" s="1"/>
  <c r="I17" i="13" l="1"/>
  <c r="I18" i="13" l="1"/>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P16" i="13" l="1"/>
  <c r="I82" i="22" l="1"/>
  <c r="I62" i="22"/>
  <c r="B18" i="20" l="1"/>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7" i="20"/>
  <c r="L17" i="3"/>
  <c r="C19" i="33" l="1"/>
  <c r="C20" i="33"/>
  <c r="C21" i="33"/>
  <c r="C22" i="33"/>
  <c r="C23" i="33"/>
  <c r="J62" i="22"/>
  <c r="C24" i="33" l="1"/>
  <c r="D21" i="33" s="1"/>
  <c r="E21" i="33" s="1"/>
  <c r="J82" i="22"/>
  <c r="H82" i="22"/>
  <c r="G82" i="22"/>
  <c r="F82" i="22"/>
  <c r="E82" i="22"/>
  <c r="D82" i="22"/>
  <c r="H62" i="22"/>
  <c r="G62" i="22"/>
  <c r="F62" i="22"/>
  <c r="E62" i="22"/>
  <c r="D62" i="22"/>
  <c r="D23" i="33" l="1"/>
  <c r="E23" i="33" s="1"/>
  <c r="D22" i="33"/>
  <c r="E22" i="33" s="1"/>
  <c r="D20" i="33"/>
  <c r="E20" i="33" s="1"/>
  <c r="D19" i="33"/>
  <c r="E19" i="33" s="1"/>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D18" i="9" l="1"/>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17" i="9"/>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142" i="18"/>
  <c r="B143" i="18"/>
  <c r="B144" i="18"/>
  <c r="B145" i="18"/>
  <c r="B146"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97" i="18"/>
  <c r="B198" i="18"/>
  <c r="B199" i="18"/>
  <c r="B200" i="18"/>
  <c r="B201" i="18"/>
  <c r="B202" i="18"/>
  <c r="B203" i="18"/>
  <c r="B204" i="18"/>
  <c r="B205" i="18"/>
  <c r="B206" i="18"/>
  <c r="B207" i="18"/>
  <c r="B208" i="18"/>
  <c r="B209" i="18"/>
  <c r="B210" i="18"/>
  <c r="B211" i="18"/>
  <c r="B212" i="18"/>
  <c r="B213" i="18"/>
  <c r="B214" i="18"/>
  <c r="B215" i="18"/>
  <c r="B216" i="18"/>
  <c r="B217" i="18"/>
  <c r="B218" i="18"/>
  <c r="B219" i="18"/>
  <c r="B220" i="18"/>
  <c r="B221" i="18"/>
  <c r="B222" i="18"/>
  <c r="B223" i="18"/>
  <c r="B224" i="18"/>
  <c r="B225" i="18"/>
  <c r="B226" i="18"/>
  <c r="B227" i="18"/>
  <c r="B228" i="18"/>
  <c r="B229" i="18"/>
  <c r="B230" i="18"/>
  <c r="B231" i="18"/>
  <c r="B232" i="18"/>
  <c r="B233" i="18"/>
  <c r="B234" i="18"/>
  <c r="B235" i="18"/>
  <c r="B236" i="18"/>
  <c r="B237" i="18"/>
  <c r="B238" i="18"/>
  <c r="B239" i="18"/>
  <c r="B240" i="18"/>
  <c r="B241" i="18"/>
  <c r="B242" i="18"/>
  <c r="B243" i="18"/>
  <c r="B244" i="18"/>
  <c r="B245" i="18"/>
  <c r="B246" i="18"/>
  <c r="B247" i="18"/>
  <c r="B248" i="18"/>
  <c r="B249" i="18"/>
  <c r="B250" i="18"/>
  <c r="B251" i="18"/>
  <c r="B252" i="18"/>
  <c r="B253" i="18"/>
  <c r="B254" i="18"/>
  <c r="B255" i="18"/>
  <c r="B256" i="18"/>
  <c r="B257" i="18"/>
  <c r="B258" i="18"/>
  <c r="B259" i="18"/>
  <c r="B260" i="18"/>
  <c r="B261" i="18"/>
  <c r="B262" i="18"/>
  <c r="B263" i="18"/>
  <c r="B264" i="18"/>
  <c r="B265" i="18"/>
  <c r="B266" i="18"/>
  <c r="B267" i="18"/>
  <c r="B268" i="18"/>
  <c r="B269" i="18"/>
  <c r="B270" i="18"/>
  <c r="B271" i="18"/>
  <c r="B272" i="18"/>
  <c r="B273" i="18"/>
  <c r="B274" i="18"/>
  <c r="B275" i="18"/>
  <c r="B276" i="18"/>
  <c r="B277" i="18"/>
  <c r="B278" i="18"/>
  <c r="B279" i="18"/>
  <c r="B280" i="18"/>
  <c r="B281" i="18"/>
  <c r="B282" i="18"/>
  <c r="B283" i="18"/>
  <c r="B284" i="18"/>
  <c r="B285" i="18"/>
  <c r="B286" i="18"/>
  <c r="B287" i="18"/>
  <c r="B288" i="18"/>
  <c r="B289" i="18"/>
  <c r="B290" i="18"/>
  <c r="B291" i="18"/>
  <c r="B292" i="18"/>
  <c r="B293" i="18"/>
  <c r="B294" i="18"/>
  <c r="B295" i="18"/>
  <c r="B296" i="18"/>
  <c r="B297" i="18"/>
  <c r="B298" i="18"/>
  <c r="B299" i="18"/>
  <c r="B300" i="18"/>
  <c r="B301" i="18"/>
  <c r="B302" i="18"/>
  <c r="B303" i="18"/>
  <c r="B304" i="18"/>
  <c r="B305" i="18"/>
  <c r="B306" i="18"/>
  <c r="B307" i="18"/>
  <c r="B308" i="18"/>
  <c r="B309" i="18"/>
  <c r="B310" i="18"/>
  <c r="B311" i="18"/>
  <c r="B312" i="18"/>
  <c r="B313" i="18"/>
  <c r="B314" i="18"/>
  <c r="B315" i="18"/>
  <c r="B316" i="18"/>
  <c r="B317" i="18"/>
  <c r="B318" i="18"/>
  <c r="B319" i="18"/>
  <c r="B320" i="18"/>
  <c r="B321" i="18"/>
  <c r="B322" i="18"/>
  <c r="B323" i="18"/>
  <c r="B324" i="18"/>
  <c r="B325" i="18"/>
  <c r="B326" i="18"/>
  <c r="B327" i="18"/>
  <c r="B328" i="18"/>
  <c r="B329" i="18"/>
  <c r="B330" i="18"/>
  <c r="B331" i="18"/>
  <c r="B332" i="18"/>
  <c r="B333" i="18"/>
  <c r="B334" i="18"/>
  <c r="B335" i="18"/>
  <c r="B336" i="18"/>
  <c r="B337" i="18"/>
  <c r="B338" i="18"/>
  <c r="B339" i="18"/>
  <c r="B340" i="18"/>
  <c r="B341" i="18"/>
  <c r="B342" i="18"/>
  <c r="B343" i="18"/>
  <c r="B344" i="18"/>
  <c r="B345" i="18"/>
  <c r="B346" i="18"/>
  <c r="B347" i="18"/>
  <c r="B348" i="18"/>
  <c r="B349" i="18"/>
  <c r="B350" i="18"/>
  <c r="B17" i="18"/>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17" i="16"/>
  <c r="AA350" i="19" l="1"/>
  <c r="Z350" i="19"/>
  <c r="Y350" i="19"/>
  <c r="X350" i="19"/>
  <c r="C350" i="19"/>
  <c r="AF350" i="19" s="1"/>
  <c r="B350" i="19"/>
  <c r="A350" i="19"/>
  <c r="AA349" i="19"/>
  <c r="Z349" i="19"/>
  <c r="Y349" i="19"/>
  <c r="X349" i="19"/>
  <c r="C349" i="19"/>
  <c r="AF349" i="19" s="1"/>
  <c r="B349" i="19"/>
  <c r="A349" i="19"/>
  <c r="AE348" i="19"/>
  <c r="AA348" i="19"/>
  <c r="Z348" i="19"/>
  <c r="Y348" i="19"/>
  <c r="X348" i="19"/>
  <c r="C348" i="19"/>
  <c r="AF348" i="19" s="1"/>
  <c r="B348" i="19"/>
  <c r="A348" i="19"/>
  <c r="AA347" i="19"/>
  <c r="Z347" i="19"/>
  <c r="Y347" i="19"/>
  <c r="X347" i="19"/>
  <c r="C347" i="19"/>
  <c r="AF347" i="19" s="1"/>
  <c r="B347" i="19"/>
  <c r="A347" i="19"/>
  <c r="AA346" i="19"/>
  <c r="Z346" i="19"/>
  <c r="Y346" i="19"/>
  <c r="X346" i="19"/>
  <c r="C346" i="19"/>
  <c r="B346" i="19"/>
  <c r="A346" i="19"/>
  <c r="AA345" i="19"/>
  <c r="Z345" i="19"/>
  <c r="Y345" i="19"/>
  <c r="X345" i="19"/>
  <c r="C345" i="19"/>
  <c r="AC345" i="19" s="1"/>
  <c r="B345" i="19"/>
  <c r="A345" i="19"/>
  <c r="AA344" i="19"/>
  <c r="Z344" i="19"/>
  <c r="Y344" i="19"/>
  <c r="X344" i="19"/>
  <c r="C344" i="19"/>
  <c r="AE344" i="19" s="1"/>
  <c r="B344" i="19"/>
  <c r="A344" i="19"/>
  <c r="AA343" i="19"/>
  <c r="Z343" i="19"/>
  <c r="Y343" i="19"/>
  <c r="X343" i="19"/>
  <c r="C343" i="19"/>
  <c r="B343" i="19"/>
  <c r="A343" i="19"/>
  <c r="AC342" i="19"/>
  <c r="AA342" i="19"/>
  <c r="Z342" i="19"/>
  <c r="Y342" i="19"/>
  <c r="X342" i="19"/>
  <c r="C342" i="19"/>
  <c r="AF342" i="19" s="1"/>
  <c r="B342" i="19"/>
  <c r="A342" i="19"/>
  <c r="AA341" i="19"/>
  <c r="Z341" i="19"/>
  <c r="Y341" i="19"/>
  <c r="X341" i="19"/>
  <c r="C341" i="19"/>
  <c r="B341" i="19"/>
  <c r="A341" i="19"/>
  <c r="AA340" i="19"/>
  <c r="Z340" i="19"/>
  <c r="Y340" i="19"/>
  <c r="X340" i="19"/>
  <c r="C340" i="19"/>
  <c r="AC340" i="19" s="1"/>
  <c r="B340" i="19"/>
  <c r="A340" i="19"/>
  <c r="AA339" i="19"/>
  <c r="Z339" i="19"/>
  <c r="Y339" i="19"/>
  <c r="X339" i="19"/>
  <c r="C339" i="19"/>
  <c r="AF339" i="19" s="1"/>
  <c r="B339" i="19"/>
  <c r="A339" i="19"/>
  <c r="AA338" i="19"/>
  <c r="Z338" i="19"/>
  <c r="AE338" i="19" s="1"/>
  <c r="Y338" i="19"/>
  <c r="X338" i="19"/>
  <c r="C338" i="19"/>
  <c r="AF338" i="19" s="1"/>
  <c r="B338" i="19"/>
  <c r="A338" i="19"/>
  <c r="AD337" i="19"/>
  <c r="AA337" i="19"/>
  <c r="Z337" i="19"/>
  <c r="Y337" i="19"/>
  <c r="X337" i="19"/>
  <c r="C337" i="19"/>
  <c r="AC337" i="19" s="1"/>
  <c r="B337" i="19"/>
  <c r="A337" i="19"/>
  <c r="AA336" i="19"/>
  <c r="Z336" i="19"/>
  <c r="AE336" i="19" s="1"/>
  <c r="Y336" i="19"/>
  <c r="X336" i="19"/>
  <c r="C336" i="19"/>
  <c r="AF336" i="19" s="1"/>
  <c r="B336" i="19"/>
  <c r="A336" i="19"/>
  <c r="AA335" i="19"/>
  <c r="Z335" i="19"/>
  <c r="Y335" i="19"/>
  <c r="AD335" i="19" s="1"/>
  <c r="X335" i="19"/>
  <c r="C335" i="19"/>
  <c r="B335" i="19"/>
  <c r="A335" i="19"/>
  <c r="AA334" i="19"/>
  <c r="Z334" i="19"/>
  <c r="Y334" i="19"/>
  <c r="X334" i="19"/>
  <c r="C334" i="19"/>
  <c r="AE334" i="19" s="1"/>
  <c r="B334" i="19"/>
  <c r="A334" i="19"/>
  <c r="AA333" i="19"/>
  <c r="Z333" i="19"/>
  <c r="Y333" i="19"/>
  <c r="X333" i="19"/>
  <c r="C333" i="19"/>
  <c r="AF333" i="19" s="1"/>
  <c r="B333" i="19"/>
  <c r="A333" i="19"/>
  <c r="AC332" i="19"/>
  <c r="AA332" i="19"/>
  <c r="Z332" i="19"/>
  <c r="AE332" i="19" s="1"/>
  <c r="Y332" i="19"/>
  <c r="X332" i="19"/>
  <c r="C332" i="19"/>
  <c r="AF332" i="19" s="1"/>
  <c r="B332" i="19"/>
  <c r="A332" i="19"/>
  <c r="AA331" i="19"/>
  <c r="Z331" i="19"/>
  <c r="Y331" i="19"/>
  <c r="X331" i="19"/>
  <c r="C331" i="19"/>
  <c r="B331" i="19"/>
  <c r="A331" i="19"/>
  <c r="AA330" i="19"/>
  <c r="Z330" i="19"/>
  <c r="AE330" i="19" s="1"/>
  <c r="Y330" i="19"/>
  <c r="X330" i="19"/>
  <c r="AC330" i="19" s="1"/>
  <c r="C330" i="19"/>
  <c r="B330" i="19"/>
  <c r="A330" i="19"/>
  <c r="AD329" i="19"/>
  <c r="AA329" i="19"/>
  <c r="Z329" i="19"/>
  <c r="Y329" i="19"/>
  <c r="X329" i="19"/>
  <c r="C329" i="19"/>
  <c r="B329" i="19"/>
  <c r="A329" i="19"/>
  <c r="AE328" i="19"/>
  <c r="AA328" i="19"/>
  <c r="Z328" i="19"/>
  <c r="Y328" i="19"/>
  <c r="X328" i="19"/>
  <c r="AC328" i="19" s="1"/>
  <c r="C328" i="19"/>
  <c r="B328" i="19"/>
  <c r="A328" i="19"/>
  <c r="AA327" i="19"/>
  <c r="Z327" i="19"/>
  <c r="Y327" i="19"/>
  <c r="X327" i="19"/>
  <c r="C327" i="19"/>
  <c r="AF327" i="19" s="1"/>
  <c r="B327" i="19"/>
  <c r="A327" i="19"/>
  <c r="AE326" i="19"/>
  <c r="AC326" i="19"/>
  <c r="AA326" i="19"/>
  <c r="Z326" i="19"/>
  <c r="Y326" i="19"/>
  <c r="AD326" i="19" s="1"/>
  <c r="X326" i="19"/>
  <c r="C326" i="19"/>
  <c r="B326" i="19"/>
  <c r="A326" i="19"/>
  <c r="AA325" i="19"/>
  <c r="Z325" i="19"/>
  <c r="Y325" i="19"/>
  <c r="X325" i="19"/>
  <c r="C325" i="19"/>
  <c r="B325" i="19"/>
  <c r="A325" i="19"/>
  <c r="AA324" i="19"/>
  <c r="Z324" i="19"/>
  <c r="AE324" i="19" s="1"/>
  <c r="Y324" i="19"/>
  <c r="X324" i="19"/>
  <c r="AC324" i="19" s="1"/>
  <c r="C324" i="19"/>
  <c r="B324" i="19"/>
  <c r="A324" i="19"/>
  <c r="AA323" i="19"/>
  <c r="Z323" i="19"/>
  <c r="Y323" i="19"/>
  <c r="X323" i="19"/>
  <c r="C323" i="19"/>
  <c r="AF323" i="19" s="1"/>
  <c r="B323" i="19"/>
  <c r="A323" i="19"/>
  <c r="AA322" i="19"/>
  <c r="Z322" i="19"/>
  <c r="AE322" i="19" s="1"/>
  <c r="Y322" i="19"/>
  <c r="X322" i="19"/>
  <c r="AC322" i="19" s="1"/>
  <c r="C322" i="19"/>
  <c r="B322" i="19"/>
  <c r="A322" i="19"/>
  <c r="AA321" i="19"/>
  <c r="Z321" i="19"/>
  <c r="Y321" i="19"/>
  <c r="AD321" i="19" s="1"/>
  <c r="X321" i="19"/>
  <c r="C321" i="19"/>
  <c r="B321" i="19"/>
  <c r="A321" i="19"/>
  <c r="AA320" i="19"/>
  <c r="Z320" i="19"/>
  <c r="AE320" i="19" s="1"/>
  <c r="Y320" i="19"/>
  <c r="X320" i="19"/>
  <c r="AC320" i="19" s="1"/>
  <c r="C320" i="19"/>
  <c r="B320" i="19"/>
  <c r="A320" i="19"/>
  <c r="AA319" i="19"/>
  <c r="Z319" i="19"/>
  <c r="Y319" i="19"/>
  <c r="AD319" i="19" s="1"/>
  <c r="X319" i="19"/>
  <c r="C319" i="19"/>
  <c r="AF319" i="19" s="1"/>
  <c r="B319" i="19"/>
  <c r="A319" i="19"/>
  <c r="AA318" i="19"/>
  <c r="Z318" i="19"/>
  <c r="Y318" i="19"/>
  <c r="X318" i="19"/>
  <c r="C318" i="19"/>
  <c r="AF318" i="19" s="1"/>
  <c r="B318" i="19"/>
  <c r="A318" i="19"/>
  <c r="AA317" i="19"/>
  <c r="Z317" i="19"/>
  <c r="Y317" i="19"/>
  <c r="X317" i="19"/>
  <c r="C317" i="19"/>
  <c r="B317" i="19"/>
  <c r="A317" i="19"/>
  <c r="AA316" i="19"/>
  <c r="Z316" i="19"/>
  <c r="AE316" i="19" s="1"/>
  <c r="Y316" i="19"/>
  <c r="X316" i="19"/>
  <c r="C316" i="19"/>
  <c r="B316" i="19"/>
  <c r="A316" i="19"/>
  <c r="AA315" i="19"/>
  <c r="Z315" i="19"/>
  <c r="Y315" i="19"/>
  <c r="X315" i="19"/>
  <c r="C315" i="19"/>
  <c r="B315" i="19"/>
  <c r="A315" i="19"/>
  <c r="AA314" i="19"/>
  <c r="Z314" i="19"/>
  <c r="Y314" i="19"/>
  <c r="X314" i="19"/>
  <c r="AC314" i="19" s="1"/>
  <c r="C314" i="19"/>
  <c r="AF314" i="19" s="1"/>
  <c r="B314" i="19"/>
  <c r="A314" i="19"/>
  <c r="AD313" i="19"/>
  <c r="AA313" i="19"/>
  <c r="Z313" i="19"/>
  <c r="Y313" i="19"/>
  <c r="X313" i="19"/>
  <c r="C313" i="19"/>
  <c r="B313" i="19"/>
  <c r="A313" i="19"/>
  <c r="AE312" i="19"/>
  <c r="AA312" i="19"/>
  <c r="Z312" i="19"/>
  <c r="Y312" i="19"/>
  <c r="X312" i="19"/>
  <c r="AC312" i="19" s="1"/>
  <c r="C312" i="19"/>
  <c r="AF312" i="19" s="1"/>
  <c r="B312" i="19"/>
  <c r="A312" i="19"/>
  <c r="AA311" i="19"/>
  <c r="Z311" i="19"/>
  <c r="Y311" i="19"/>
  <c r="X311" i="19"/>
  <c r="C311" i="19"/>
  <c r="B311" i="19"/>
  <c r="A311" i="19"/>
  <c r="AD310" i="19"/>
  <c r="AA310" i="19"/>
  <c r="Z310" i="19"/>
  <c r="Y310" i="19"/>
  <c r="X310" i="19"/>
  <c r="C310" i="19"/>
  <c r="AF310" i="19" s="1"/>
  <c r="B310" i="19"/>
  <c r="A310" i="19"/>
  <c r="AA309" i="19"/>
  <c r="Z309" i="19"/>
  <c r="Y309" i="19"/>
  <c r="X309" i="19"/>
  <c r="C309" i="19"/>
  <c r="AF309" i="19" s="1"/>
  <c r="B309" i="19"/>
  <c r="A309" i="19"/>
  <c r="AC308" i="19"/>
  <c r="AA308" i="19"/>
  <c r="Z308" i="19"/>
  <c r="Y308" i="19"/>
  <c r="X308" i="19"/>
  <c r="C308" i="19"/>
  <c r="AF308" i="19" s="1"/>
  <c r="B308" i="19"/>
  <c r="A308" i="19"/>
  <c r="AF307" i="19"/>
  <c r="AA307" i="19"/>
  <c r="Z307" i="19"/>
  <c r="Y307" i="19"/>
  <c r="X307" i="19"/>
  <c r="C307" i="19"/>
  <c r="B307" i="19"/>
  <c r="A307" i="19"/>
  <c r="AA306" i="19"/>
  <c r="Z306" i="19"/>
  <c r="Y306" i="19"/>
  <c r="X306" i="19"/>
  <c r="C306" i="19"/>
  <c r="B306" i="19"/>
  <c r="A306" i="19"/>
  <c r="AA305" i="19"/>
  <c r="Z305" i="19"/>
  <c r="Y305" i="19"/>
  <c r="X305" i="19"/>
  <c r="C305" i="19"/>
  <c r="AC305" i="19" s="1"/>
  <c r="B305" i="19"/>
  <c r="A305" i="19"/>
  <c r="AA304" i="19"/>
  <c r="Z304" i="19"/>
  <c r="Y304" i="19"/>
  <c r="X304" i="19"/>
  <c r="C304" i="19"/>
  <c r="AE304" i="19" s="1"/>
  <c r="B304" i="19"/>
  <c r="A304" i="19"/>
  <c r="AA303" i="19"/>
  <c r="Z303" i="19"/>
  <c r="Y303" i="19"/>
  <c r="X303" i="19"/>
  <c r="C303" i="19"/>
  <c r="B303" i="19"/>
  <c r="A303" i="19"/>
  <c r="AC302" i="19"/>
  <c r="AA302" i="19"/>
  <c r="Z302" i="19"/>
  <c r="Y302" i="19"/>
  <c r="X302" i="19"/>
  <c r="C302" i="19"/>
  <c r="AF302" i="19" s="1"/>
  <c r="B302" i="19"/>
  <c r="A302" i="19"/>
  <c r="AA301" i="19"/>
  <c r="Z301" i="19"/>
  <c r="Y301" i="19"/>
  <c r="X301" i="19"/>
  <c r="C301" i="19"/>
  <c r="B301" i="19"/>
  <c r="A301" i="19"/>
  <c r="AA300" i="19"/>
  <c r="Z300" i="19"/>
  <c r="Y300" i="19"/>
  <c r="X300" i="19"/>
  <c r="C300" i="19"/>
  <c r="AC300" i="19" s="1"/>
  <c r="B300" i="19"/>
  <c r="A300" i="19"/>
  <c r="AA299" i="19"/>
  <c r="Z299" i="19"/>
  <c r="Y299" i="19"/>
  <c r="X299" i="19"/>
  <c r="C299" i="19"/>
  <c r="B299" i="19"/>
  <c r="A299" i="19"/>
  <c r="AA298" i="19"/>
  <c r="Z298" i="19"/>
  <c r="AE298" i="19" s="1"/>
  <c r="Y298" i="19"/>
  <c r="X298" i="19"/>
  <c r="C298" i="19"/>
  <c r="B298" i="19"/>
  <c r="A298" i="19"/>
  <c r="AA297" i="19"/>
  <c r="Z297" i="19"/>
  <c r="Y297" i="19"/>
  <c r="AD297" i="19" s="1"/>
  <c r="X297" i="19"/>
  <c r="C297" i="19"/>
  <c r="AC297" i="19" s="1"/>
  <c r="B297" i="19"/>
  <c r="A297" i="19"/>
  <c r="AE296" i="19"/>
  <c r="AA296" i="19"/>
  <c r="Z296" i="19"/>
  <c r="Y296" i="19"/>
  <c r="X296" i="19"/>
  <c r="C296" i="19"/>
  <c r="B296" i="19"/>
  <c r="A296" i="19"/>
  <c r="AA295" i="19"/>
  <c r="Z295" i="19"/>
  <c r="Y295" i="19"/>
  <c r="AD295" i="19" s="1"/>
  <c r="X295" i="19"/>
  <c r="C295" i="19"/>
  <c r="B295" i="19"/>
  <c r="A295" i="19"/>
  <c r="AD294" i="19"/>
  <c r="AC294" i="19"/>
  <c r="AA294" i="19"/>
  <c r="Z294" i="19"/>
  <c r="AE294" i="19" s="1"/>
  <c r="Y294" i="19"/>
  <c r="X294" i="19"/>
  <c r="C294" i="19"/>
  <c r="AF294" i="19" s="1"/>
  <c r="B294" i="19"/>
  <c r="A294" i="19"/>
  <c r="AA293" i="19"/>
  <c r="Z293" i="19"/>
  <c r="Y293" i="19"/>
  <c r="X293" i="19"/>
  <c r="C293" i="19"/>
  <c r="B293" i="19"/>
  <c r="A293" i="19"/>
  <c r="AC292" i="19"/>
  <c r="AA292" i="19"/>
  <c r="Z292" i="19"/>
  <c r="Y292" i="19"/>
  <c r="X292" i="19"/>
  <c r="C292" i="19"/>
  <c r="B292" i="19"/>
  <c r="A292" i="19"/>
  <c r="AA291" i="19"/>
  <c r="Z291" i="19"/>
  <c r="Y291" i="19"/>
  <c r="AD291" i="19" s="1"/>
  <c r="X291" i="19"/>
  <c r="C291" i="19"/>
  <c r="B291" i="19"/>
  <c r="A291" i="19"/>
  <c r="AA290" i="19"/>
  <c r="Z290" i="19"/>
  <c r="AE290" i="19" s="1"/>
  <c r="Y290" i="19"/>
  <c r="X290" i="19"/>
  <c r="AC290" i="19" s="1"/>
  <c r="C290" i="19"/>
  <c r="B290" i="19"/>
  <c r="A290" i="19"/>
  <c r="AD289" i="19"/>
  <c r="AA289" i="19"/>
  <c r="Z289" i="19"/>
  <c r="Y289" i="19"/>
  <c r="X289" i="19"/>
  <c r="C289" i="19"/>
  <c r="B289" i="19"/>
  <c r="A289" i="19"/>
  <c r="AE288" i="19"/>
  <c r="AA288" i="19"/>
  <c r="Z288" i="19"/>
  <c r="Y288" i="19"/>
  <c r="X288" i="19"/>
  <c r="AC288" i="19" s="1"/>
  <c r="C288" i="19"/>
  <c r="B288" i="19"/>
  <c r="A288" i="19"/>
  <c r="AA287" i="19"/>
  <c r="Z287" i="19"/>
  <c r="Y287" i="19"/>
  <c r="X287" i="19"/>
  <c r="C287" i="19"/>
  <c r="AF287" i="19" s="1"/>
  <c r="B287" i="19"/>
  <c r="A287" i="19"/>
  <c r="AC286" i="19"/>
  <c r="AA286" i="19"/>
  <c r="Z286" i="19"/>
  <c r="Y286" i="19"/>
  <c r="AD286" i="19" s="1"/>
  <c r="X286" i="19"/>
  <c r="C286" i="19"/>
  <c r="AE286" i="19" s="1"/>
  <c r="B286" i="19"/>
  <c r="A286" i="19"/>
  <c r="AF285" i="19"/>
  <c r="AA285" i="19"/>
  <c r="Z285" i="19"/>
  <c r="Y285" i="19"/>
  <c r="X285" i="19"/>
  <c r="C285" i="19"/>
  <c r="B285" i="19"/>
  <c r="A285" i="19"/>
  <c r="AC284" i="19"/>
  <c r="AA284" i="19"/>
  <c r="Z284" i="19"/>
  <c r="Y284" i="19"/>
  <c r="X284" i="19"/>
  <c r="C284" i="19"/>
  <c r="AF284" i="19" s="1"/>
  <c r="B284" i="19"/>
  <c r="A284" i="19"/>
  <c r="AA283" i="19"/>
  <c r="Z283" i="19"/>
  <c r="Y283" i="19"/>
  <c r="X283" i="19"/>
  <c r="C283" i="19"/>
  <c r="B283" i="19"/>
  <c r="A283" i="19"/>
  <c r="AA282" i="19"/>
  <c r="Z282" i="19"/>
  <c r="Y282" i="19"/>
  <c r="X282" i="19"/>
  <c r="C282" i="19"/>
  <c r="AF282" i="19" s="1"/>
  <c r="B282" i="19"/>
  <c r="A282" i="19"/>
  <c r="AA281" i="19"/>
  <c r="Z281" i="19"/>
  <c r="Y281" i="19"/>
  <c r="X281" i="19"/>
  <c r="C281" i="19"/>
  <c r="B281" i="19"/>
  <c r="A281" i="19"/>
  <c r="AA280" i="19"/>
  <c r="Z280" i="19"/>
  <c r="Y280" i="19"/>
  <c r="X280" i="19"/>
  <c r="AC280" i="19" s="1"/>
  <c r="C280" i="19"/>
  <c r="B280" i="19"/>
  <c r="A280" i="19"/>
  <c r="AA279" i="19"/>
  <c r="Z279" i="19"/>
  <c r="Y279" i="19"/>
  <c r="X279" i="19"/>
  <c r="C279" i="19"/>
  <c r="B279" i="19"/>
  <c r="A279" i="19"/>
  <c r="AE278" i="19"/>
  <c r="AA278" i="19"/>
  <c r="Z278" i="19"/>
  <c r="Y278" i="19"/>
  <c r="X278" i="19"/>
  <c r="AC278" i="19" s="1"/>
  <c r="C278" i="19"/>
  <c r="AF278" i="19" s="1"/>
  <c r="B278" i="19"/>
  <c r="A278" i="19"/>
  <c r="AA277" i="19"/>
  <c r="Z277" i="19"/>
  <c r="Y277" i="19"/>
  <c r="X277" i="19"/>
  <c r="C277" i="19"/>
  <c r="AF277" i="19" s="1"/>
  <c r="B277" i="19"/>
  <c r="A277" i="19"/>
  <c r="AA276" i="19"/>
  <c r="Z276" i="19"/>
  <c r="Y276" i="19"/>
  <c r="X276" i="19"/>
  <c r="AC276" i="19" s="1"/>
  <c r="C276" i="19"/>
  <c r="B276" i="19"/>
  <c r="A276" i="19"/>
  <c r="AA275" i="19"/>
  <c r="Z275" i="19"/>
  <c r="Y275" i="19"/>
  <c r="X275" i="19"/>
  <c r="C275" i="19"/>
  <c r="AF275" i="19" s="1"/>
  <c r="B275" i="19"/>
  <c r="A275" i="19"/>
  <c r="AA274" i="19"/>
  <c r="Z274" i="19"/>
  <c r="Y274" i="19"/>
  <c r="X274" i="19"/>
  <c r="C274" i="19"/>
  <c r="AF274" i="19" s="1"/>
  <c r="B274" i="19"/>
  <c r="A274" i="19"/>
  <c r="AA273" i="19"/>
  <c r="Z273" i="19"/>
  <c r="Y273" i="19"/>
  <c r="X273" i="19"/>
  <c r="C273" i="19"/>
  <c r="AF273" i="19" s="1"/>
  <c r="B273" i="19"/>
  <c r="A273" i="19"/>
  <c r="AA272" i="19"/>
  <c r="Z272" i="19"/>
  <c r="Y272" i="19"/>
  <c r="X272" i="19"/>
  <c r="C272" i="19"/>
  <c r="AF272" i="19" s="1"/>
  <c r="B272" i="19"/>
  <c r="A272" i="19"/>
  <c r="AA271" i="19"/>
  <c r="Z271" i="19"/>
  <c r="Y271" i="19"/>
  <c r="X271" i="19"/>
  <c r="C271" i="19"/>
  <c r="AD271" i="19" s="1"/>
  <c r="B271" i="19"/>
  <c r="A271" i="19"/>
  <c r="AD270" i="19"/>
  <c r="AA270" i="19"/>
  <c r="Z270" i="19"/>
  <c r="Y270" i="19"/>
  <c r="X270" i="19"/>
  <c r="AC270" i="19" s="1"/>
  <c r="C270" i="19"/>
  <c r="AE270" i="19" s="1"/>
  <c r="B270" i="19"/>
  <c r="A270" i="19"/>
  <c r="AA269" i="19"/>
  <c r="Z269" i="19"/>
  <c r="Y269" i="19"/>
  <c r="X269" i="19"/>
  <c r="C269" i="19"/>
  <c r="B269" i="19"/>
  <c r="A269" i="19"/>
  <c r="AA268" i="19"/>
  <c r="Z268" i="19"/>
  <c r="Y268" i="19"/>
  <c r="X268" i="19"/>
  <c r="C268" i="19"/>
  <c r="AF268" i="19" s="1"/>
  <c r="B268" i="19"/>
  <c r="A268" i="19"/>
  <c r="AA267" i="19"/>
  <c r="Z267" i="19"/>
  <c r="Y267" i="19"/>
  <c r="X267" i="19"/>
  <c r="C267" i="19"/>
  <c r="AF267" i="19" s="1"/>
  <c r="B267" i="19"/>
  <c r="A267" i="19"/>
  <c r="AC266" i="19"/>
  <c r="AA266" i="19"/>
  <c r="Z266" i="19"/>
  <c r="AE266" i="19" s="1"/>
  <c r="Y266" i="19"/>
  <c r="X266" i="19"/>
  <c r="C266" i="19"/>
  <c r="AF266" i="19" s="1"/>
  <c r="B266" i="19"/>
  <c r="A266" i="19"/>
  <c r="AD265" i="19"/>
  <c r="AA265" i="19"/>
  <c r="Z265" i="19"/>
  <c r="Y265" i="19"/>
  <c r="X265" i="19"/>
  <c r="C265" i="19"/>
  <c r="B265" i="19"/>
  <c r="A265" i="19"/>
  <c r="AA264" i="19"/>
  <c r="Z264" i="19"/>
  <c r="Y264" i="19"/>
  <c r="X264" i="19"/>
  <c r="AC264" i="19" s="1"/>
  <c r="C264" i="19"/>
  <c r="B264" i="19"/>
  <c r="A264" i="19"/>
  <c r="AD263" i="19"/>
  <c r="AA263" i="19"/>
  <c r="Z263" i="19"/>
  <c r="Y263" i="19"/>
  <c r="X263" i="19"/>
  <c r="C263" i="19"/>
  <c r="B263" i="19"/>
  <c r="A263" i="19"/>
  <c r="AA262" i="19"/>
  <c r="Z262" i="19"/>
  <c r="Y262" i="19"/>
  <c r="X262" i="19"/>
  <c r="C262" i="19"/>
  <c r="AF262" i="19" s="1"/>
  <c r="B262" i="19"/>
  <c r="A262" i="19"/>
  <c r="AA261" i="19"/>
  <c r="Z261" i="19"/>
  <c r="Y261" i="19"/>
  <c r="X261" i="19"/>
  <c r="C261" i="19"/>
  <c r="AF261" i="19" s="1"/>
  <c r="B261" i="19"/>
  <c r="A261" i="19"/>
  <c r="AA260" i="19"/>
  <c r="Z260" i="19"/>
  <c r="Y260" i="19"/>
  <c r="X260" i="19"/>
  <c r="C260" i="19"/>
  <c r="AF260" i="19" s="1"/>
  <c r="B260" i="19"/>
  <c r="A260" i="19"/>
  <c r="AA259" i="19"/>
  <c r="Z259" i="19"/>
  <c r="Y259" i="19"/>
  <c r="X259" i="19"/>
  <c r="C259" i="19"/>
  <c r="AD259" i="19" s="1"/>
  <c r="B259" i="19"/>
  <c r="A259" i="19"/>
  <c r="AA258" i="19"/>
  <c r="Z258" i="19"/>
  <c r="Y258" i="19"/>
  <c r="X258" i="19"/>
  <c r="C258" i="19"/>
  <c r="AF258" i="19" s="1"/>
  <c r="B258" i="19"/>
  <c r="A258" i="19"/>
  <c r="AA257" i="19"/>
  <c r="Z257" i="19"/>
  <c r="Y257" i="19"/>
  <c r="X257" i="19"/>
  <c r="C257" i="19"/>
  <c r="AF257" i="19" s="1"/>
  <c r="B257" i="19"/>
  <c r="A257" i="19"/>
  <c r="AA256" i="19"/>
  <c r="Z256" i="19"/>
  <c r="Y256" i="19"/>
  <c r="X256" i="19"/>
  <c r="C256" i="19"/>
  <c r="AF256" i="19" s="1"/>
  <c r="B256" i="19"/>
  <c r="A256" i="19"/>
  <c r="AA255" i="19"/>
  <c r="Z255" i="19"/>
  <c r="Y255" i="19"/>
  <c r="X255" i="19"/>
  <c r="C255" i="19"/>
  <c r="AF255" i="19" s="1"/>
  <c r="B255" i="19"/>
  <c r="A255" i="19"/>
  <c r="AA254" i="19"/>
  <c r="Z254" i="19"/>
  <c r="Y254" i="19"/>
  <c r="X254" i="19"/>
  <c r="C254" i="19"/>
  <c r="AF254" i="19" s="1"/>
  <c r="B254" i="19"/>
  <c r="A254" i="19"/>
  <c r="AA253" i="19"/>
  <c r="Z253" i="19"/>
  <c r="Y253" i="19"/>
  <c r="X253" i="19"/>
  <c r="C253" i="19"/>
  <c r="AF253" i="19" s="1"/>
  <c r="B253" i="19"/>
  <c r="A253" i="19"/>
  <c r="AA252" i="19"/>
  <c r="Z252" i="19"/>
  <c r="Y252" i="19"/>
  <c r="X252" i="19"/>
  <c r="C252" i="19"/>
  <c r="AF252" i="19" s="1"/>
  <c r="B252" i="19"/>
  <c r="A252" i="19"/>
  <c r="AA251" i="19"/>
  <c r="Z251" i="19"/>
  <c r="Y251" i="19"/>
  <c r="X251" i="19"/>
  <c r="C251" i="19"/>
  <c r="AF251" i="19" s="1"/>
  <c r="B251" i="19"/>
  <c r="A251" i="19"/>
  <c r="AA250" i="19"/>
  <c r="Z250" i="19"/>
  <c r="Y250" i="19"/>
  <c r="X250" i="19"/>
  <c r="C250" i="19"/>
  <c r="AF250" i="19" s="1"/>
  <c r="B250" i="19"/>
  <c r="A250" i="19"/>
  <c r="AA249" i="19"/>
  <c r="Z249" i="19"/>
  <c r="Y249" i="19"/>
  <c r="X249" i="19"/>
  <c r="C249" i="19"/>
  <c r="AF249" i="19" s="1"/>
  <c r="B249" i="19"/>
  <c r="A249" i="19"/>
  <c r="AA248" i="19"/>
  <c r="Z248" i="19"/>
  <c r="Y248" i="19"/>
  <c r="X248" i="19"/>
  <c r="C248" i="19"/>
  <c r="AF248" i="19" s="1"/>
  <c r="B248" i="19"/>
  <c r="A248" i="19"/>
  <c r="AA247" i="19"/>
  <c r="Z247" i="19"/>
  <c r="Y247" i="19"/>
  <c r="X247" i="19"/>
  <c r="C247" i="19"/>
  <c r="AF247" i="19" s="1"/>
  <c r="B247" i="19"/>
  <c r="A247" i="19"/>
  <c r="AA246" i="19"/>
  <c r="Z246" i="19"/>
  <c r="Y246" i="19"/>
  <c r="X246" i="19"/>
  <c r="C246" i="19"/>
  <c r="AF246" i="19" s="1"/>
  <c r="B246" i="19"/>
  <c r="A246" i="19"/>
  <c r="AA245" i="19"/>
  <c r="Z245" i="19"/>
  <c r="Y245" i="19"/>
  <c r="X245" i="19"/>
  <c r="C245" i="19"/>
  <c r="AF245" i="19" s="1"/>
  <c r="B245" i="19"/>
  <c r="A245" i="19"/>
  <c r="AA244" i="19"/>
  <c r="Z244" i="19"/>
  <c r="Y244" i="19"/>
  <c r="X244" i="19"/>
  <c r="C244" i="19"/>
  <c r="AF244" i="19" s="1"/>
  <c r="B244" i="19"/>
  <c r="A244" i="19"/>
  <c r="AA243" i="19"/>
  <c r="Z243" i="19"/>
  <c r="Y243" i="19"/>
  <c r="AD243" i="19" s="1"/>
  <c r="X243" i="19"/>
  <c r="C243" i="19"/>
  <c r="AF243" i="19" s="1"/>
  <c r="B243" i="19"/>
  <c r="A243" i="19"/>
  <c r="AA242" i="19"/>
  <c r="Z242" i="19"/>
  <c r="Y242" i="19"/>
  <c r="X242" i="19"/>
  <c r="AC242" i="19" s="1"/>
  <c r="C242" i="19"/>
  <c r="AF242" i="19" s="1"/>
  <c r="B242" i="19"/>
  <c r="A242" i="19"/>
  <c r="AA241" i="19"/>
  <c r="Z241" i="19"/>
  <c r="Y241" i="19"/>
  <c r="X241" i="19"/>
  <c r="C241" i="19"/>
  <c r="AF241" i="19" s="1"/>
  <c r="B241" i="19"/>
  <c r="A241" i="19"/>
  <c r="AA240" i="19"/>
  <c r="Z240" i="19"/>
  <c r="Y240" i="19"/>
  <c r="X240" i="19"/>
  <c r="C240" i="19"/>
  <c r="AF240" i="19" s="1"/>
  <c r="B240" i="19"/>
  <c r="A240" i="19"/>
  <c r="AA239" i="19"/>
  <c r="Z239" i="19"/>
  <c r="Y239" i="19"/>
  <c r="X239" i="19"/>
  <c r="C239" i="19"/>
  <c r="B239" i="19"/>
  <c r="A239" i="19"/>
  <c r="AA238" i="19"/>
  <c r="Z238" i="19"/>
  <c r="Y238" i="19"/>
  <c r="X238" i="19"/>
  <c r="C238" i="19"/>
  <c r="AF238" i="19" s="1"/>
  <c r="B238" i="19"/>
  <c r="A238" i="19"/>
  <c r="AA237" i="19"/>
  <c r="Z237" i="19"/>
  <c r="Y237" i="19"/>
  <c r="X237" i="19"/>
  <c r="C237" i="19"/>
  <c r="B237" i="19"/>
  <c r="A237" i="19"/>
  <c r="AA236" i="19"/>
  <c r="Z236" i="19"/>
  <c r="Y236" i="19"/>
  <c r="X236" i="19"/>
  <c r="C236" i="19"/>
  <c r="AF236" i="19" s="1"/>
  <c r="B236" i="19"/>
  <c r="A236" i="19"/>
  <c r="AA235" i="19"/>
  <c r="Z235" i="19"/>
  <c r="Y235" i="19"/>
  <c r="X235" i="19"/>
  <c r="C235" i="19"/>
  <c r="AF235" i="19" s="1"/>
  <c r="B235" i="19"/>
  <c r="A235" i="19"/>
  <c r="AA234" i="19"/>
  <c r="Z234" i="19"/>
  <c r="Y234" i="19"/>
  <c r="X234" i="19"/>
  <c r="C234" i="19"/>
  <c r="AF234" i="19" s="1"/>
  <c r="B234" i="19"/>
  <c r="A234" i="19"/>
  <c r="AD233" i="19"/>
  <c r="AA233" i="19"/>
  <c r="Z233" i="19"/>
  <c r="Y233" i="19"/>
  <c r="X233" i="19"/>
  <c r="C233" i="19"/>
  <c r="B233" i="19"/>
  <c r="A233" i="19"/>
  <c r="AE232" i="19"/>
  <c r="AA232" i="19"/>
  <c r="Z232" i="19"/>
  <c r="Y232" i="19"/>
  <c r="X232" i="19"/>
  <c r="C232" i="19"/>
  <c r="AF232" i="19" s="1"/>
  <c r="B232" i="19"/>
  <c r="A232" i="19"/>
  <c r="AD231" i="19"/>
  <c r="AA231" i="19"/>
  <c r="Z231" i="19"/>
  <c r="Y231" i="19"/>
  <c r="X231" i="19"/>
  <c r="C231" i="19"/>
  <c r="AF231" i="19" s="1"/>
  <c r="B231" i="19"/>
  <c r="A231" i="19"/>
  <c r="AA230" i="19"/>
  <c r="Z230" i="19"/>
  <c r="Y230" i="19"/>
  <c r="X230" i="19"/>
  <c r="C230" i="19"/>
  <c r="AF230" i="19" s="1"/>
  <c r="B230" i="19"/>
  <c r="A230" i="19"/>
  <c r="AA229" i="19"/>
  <c r="Z229" i="19"/>
  <c r="Y229" i="19"/>
  <c r="X229" i="19"/>
  <c r="C229" i="19"/>
  <c r="B229" i="19"/>
  <c r="A229" i="19"/>
  <c r="AC228" i="19"/>
  <c r="AA228" i="19"/>
  <c r="Z228" i="19"/>
  <c r="Y228" i="19"/>
  <c r="X228" i="19"/>
  <c r="C228" i="19"/>
  <c r="AF228" i="19" s="1"/>
  <c r="B228" i="19"/>
  <c r="A228" i="19"/>
  <c r="AA227" i="19"/>
  <c r="Z227" i="19"/>
  <c r="Y227" i="19"/>
  <c r="X227" i="19"/>
  <c r="C227" i="19"/>
  <c r="AF227" i="19" s="1"/>
  <c r="B227" i="19"/>
  <c r="A227" i="19"/>
  <c r="AA226" i="19"/>
  <c r="Z226" i="19"/>
  <c r="Y226" i="19"/>
  <c r="X226" i="19"/>
  <c r="C226" i="19"/>
  <c r="AF226" i="19" s="1"/>
  <c r="B226" i="19"/>
  <c r="A226" i="19"/>
  <c r="AD225" i="19"/>
  <c r="AA225" i="19"/>
  <c r="Z225" i="19"/>
  <c r="Y225" i="19"/>
  <c r="X225" i="19"/>
  <c r="C225" i="19"/>
  <c r="B225" i="19"/>
  <c r="A225" i="19"/>
  <c r="AE224" i="19"/>
  <c r="AA224" i="19"/>
  <c r="Z224" i="19"/>
  <c r="Y224" i="19"/>
  <c r="X224" i="19"/>
  <c r="C224" i="19"/>
  <c r="AF224" i="19" s="1"/>
  <c r="B224" i="19"/>
  <c r="A224" i="19"/>
  <c r="AA223" i="19"/>
  <c r="Z223" i="19"/>
  <c r="Y223" i="19"/>
  <c r="X223" i="19"/>
  <c r="C223" i="19"/>
  <c r="B223" i="19"/>
  <c r="A223" i="19"/>
  <c r="AE222" i="19"/>
  <c r="AA222" i="19"/>
  <c r="Z222" i="19"/>
  <c r="Y222" i="19"/>
  <c r="X222" i="19"/>
  <c r="C222" i="19"/>
  <c r="AF222" i="19" s="1"/>
  <c r="B222" i="19"/>
  <c r="A222" i="19"/>
  <c r="AA221" i="19"/>
  <c r="Z221" i="19"/>
  <c r="Y221" i="19"/>
  <c r="X221" i="19"/>
  <c r="C221" i="19"/>
  <c r="B221" i="19"/>
  <c r="A221" i="19"/>
  <c r="AC220" i="19"/>
  <c r="AA220" i="19"/>
  <c r="Z220" i="19"/>
  <c r="Y220" i="19"/>
  <c r="X220" i="19"/>
  <c r="C220" i="19"/>
  <c r="B220" i="19"/>
  <c r="A220" i="19"/>
  <c r="AF219" i="19"/>
  <c r="AA219" i="19"/>
  <c r="Z219" i="19"/>
  <c r="Y219" i="19"/>
  <c r="X219" i="19"/>
  <c r="C219" i="19"/>
  <c r="B219" i="19"/>
  <c r="A219" i="19"/>
  <c r="AA218" i="19"/>
  <c r="Z218" i="19"/>
  <c r="AE218" i="19" s="1"/>
  <c r="Y218" i="19"/>
  <c r="X218" i="19"/>
  <c r="C218" i="19"/>
  <c r="B218" i="19"/>
  <c r="A218" i="19"/>
  <c r="AD217" i="19"/>
  <c r="AA217" i="19"/>
  <c r="AF217" i="19" s="1"/>
  <c r="Z217" i="19"/>
  <c r="Y217" i="19"/>
  <c r="X217" i="19"/>
  <c r="C217" i="19"/>
  <c r="B217" i="19"/>
  <c r="A217" i="19"/>
  <c r="AA216" i="19"/>
  <c r="Z216" i="19"/>
  <c r="AE216" i="19" s="1"/>
  <c r="Y216" i="19"/>
  <c r="X216" i="19"/>
  <c r="C216" i="19"/>
  <c r="B216" i="19"/>
  <c r="A216" i="19"/>
  <c r="AA215" i="19"/>
  <c r="Z215" i="19"/>
  <c r="Y215" i="19"/>
  <c r="AD215" i="19" s="1"/>
  <c r="X215" i="19"/>
  <c r="C215" i="19"/>
  <c r="B215" i="19"/>
  <c r="A215" i="19"/>
  <c r="AA214" i="19"/>
  <c r="Z214" i="19"/>
  <c r="AE214" i="19" s="1"/>
  <c r="Y214" i="19"/>
  <c r="AD214" i="19" s="1"/>
  <c r="X214" i="19"/>
  <c r="AC214" i="19" s="1"/>
  <c r="C214" i="19"/>
  <c r="B214" i="19"/>
  <c r="A214" i="19"/>
  <c r="AA213" i="19"/>
  <c r="Z213" i="19"/>
  <c r="Y213" i="19"/>
  <c r="AD213" i="19" s="1"/>
  <c r="X213" i="19"/>
  <c r="C213" i="19"/>
  <c r="B213" i="19"/>
  <c r="A213" i="19"/>
  <c r="AA212" i="19"/>
  <c r="Z212" i="19"/>
  <c r="AE212" i="19" s="1"/>
  <c r="Y212" i="19"/>
  <c r="X212" i="19"/>
  <c r="C212" i="19"/>
  <c r="AF212" i="19" s="1"/>
  <c r="B212" i="19"/>
  <c r="A212" i="19"/>
  <c r="AA211" i="19"/>
  <c r="Z211" i="19"/>
  <c r="Y211" i="19"/>
  <c r="X211" i="19"/>
  <c r="C211" i="19"/>
  <c r="B211" i="19"/>
  <c r="A211" i="19"/>
  <c r="AA210" i="19"/>
  <c r="Z210" i="19"/>
  <c r="Y210" i="19"/>
  <c r="X210" i="19"/>
  <c r="C210" i="19"/>
  <c r="AF210" i="19" s="1"/>
  <c r="B210" i="19"/>
  <c r="A210" i="19"/>
  <c r="AA209" i="19"/>
  <c r="Z209" i="19"/>
  <c r="Y209" i="19"/>
  <c r="AD209" i="19" s="1"/>
  <c r="X209" i="19"/>
  <c r="C209" i="19"/>
  <c r="AF209" i="19" s="1"/>
  <c r="B209" i="19"/>
  <c r="A209" i="19"/>
  <c r="AA208" i="19"/>
  <c r="Z208" i="19"/>
  <c r="Y208" i="19"/>
  <c r="X208" i="19"/>
  <c r="AC208" i="19" s="1"/>
  <c r="C208" i="19"/>
  <c r="AD208" i="19" s="1"/>
  <c r="B208" i="19"/>
  <c r="A208" i="19"/>
  <c r="AA207" i="19"/>
  <c r="Z207" i="19"/>
  <c r="Y207" i="19"/>
  <c r="X207" i="19"/>
  <c r="C207" i="19"/>
  <c r="AD207" i="19" s="1"/>
  <c r="B207" i="19"/>
  <c r="A207" i="19"/>
  <c r="AA206" i="19"/>
  <c r="Z206" i="19"/>
  <c r="Y206" i="19"/>
  <c r="X206" i="19"/>
  <c r="AC206" i="19" s="1"/>
  <c r="C206" i="19"/>
  <c r="AF206" i="19" s="1"/>
  <c r="B206" i="19"/>
  <c r="A206" i="19"/>
  <c r="AA205" i="19"/>
  <c r="Z205" i="19"/>
  <c r="Y205" i="19"/>
  <c r="X205" i="19"/>
  <c r="C205" i="19"/>
  <c r="AF205" i="19" s="1"/>
  <c r="B205" i="19"/>
  <c r="A205" i="19"/>
  <c r="AA204" i="19"/>
  <c r="Z204" i="19"/>
  <c r="Y204" i="19"/>
  <c r="X204" i="19"/>
  <c r="C204" i="19"/>
  <c r="AE204" i="19" s="1"/>
  <c r="B204" i="19"/>
  <c r="A204" i="19"/>
  <c r="AA203" i="19"/>
  <c r="Z203" i="19"/>
  <c r="Y203" i="19"/>
  <c r="X203" i="19"/>
  <c r="C203" i="19"/>
  <c r="AF203" i="19" s="1"/>
  <c r="B203" i="19"/>
  <c r="A203" i="19"/>
  <c r="AA202" i="19"/>
  <c r="Z202" i="19"/>
  <c r="Y202" i="19"/>
  <c r="X202" i="19"/>
  <c r="C202" i="19"/>
  <c r="AF202" i="19" s="1"/>
  <c r="B202" i="19"/>
  <c r="A202" i="19"/>
  <c r="AA201" i="19"/>
  <c r="Z201" i="19"/>
  <c r="Y201" i="19"/>
  <c r="X201" i="19"/>
  <c r="C201" i="19"/>
  <c r="AE201" i="19" s="1"/>
  <c r="B201" i="19"/>
  <c r="A201" i="19"/>
  <c r="AA200" i="19"/>
  <c r="Z200" i="19"/>
  <c r="Y200" i="19"/>
  <c r="X200" i="19"/>
  <c r="AC200" i="19" s="1"/>
  <c r="C200" i="19"/>
  <c r="AF200" i="19" s="1"/>
  <c r="B200" i="19"/>
  <c r="A200" i="19"/>
  <c r="AA199" i="19"/>
  <c r="Z199" i="19"/>
  <c r="Y199" i="19"/>
  <c r="X199" i="19"/>
  <c r="C199" i="19"/>
  <c r="AD199" i="19" s="1"/>
  <c r="B199" i="19"/>
  <c r="A199" i="19"/>
  <c r="AA198" i="19"/>
  <c r="Z198" i="19"/>
  <c r="Y198" i="19"/>
  <c r="AD198" i="19" s="1"/>
  <c r="X198" i="19"/>
  <c r="AC198" i="19" s="1"/>
  <c r="C198" i="19"/>
  <c r="AF198" i="19" s="1"/>
  <c r="B198" i="19"/>
  <c r="A198" i="19"/>
  <c r="AA197" i="19"/>
  <c r="Z197" i="19"/>
  <c r="Y197" i="19"/>
  <c r="X197" i="19"/>
  <c r="C197" i="19"/>
  <c r="AF197" i="19" s="1"/>
  <c r="B197" i="19"/>
  <c r="A197" i="19"/>
  <c r="AF350" i="18"/>
  <c r="AB350" i="18"/>
  <c r="AA350" i="18"/>
  <c r="Z350" i="18"/>
  <c r="Y350" i="18"/>
  <c r="AD350" i="18" s="1"/>
  <c r="D350" i="18"/>
  <c r="AG350" i="18" s="1"/>
  <c r="C350" i="18"/>
  <c r="A350" i="18"/>
  <c r="AB349" i="18"/>
  <c r="AA349" i="18"/>
  <c r="Z349" i="18"/>
  <c r="Y349" i="18"/>
  <c r="D349" i="18"/>
  <c r="AG349" i="18" s="1"/>
  <c r="C349" i="18"/>
  <c r="A349" i="18"/>
  <c r="AF348" i="18"/>
  <c r="AB348" i="18"/>
  <c r="AA348" i="18"/>
  <c r="Z348" i="18"/>
  <c r="Y348" i="18"/>
  <c r="D348" i="18"/>
  <c r="AG348" i="18" s="1"/>
  <c r="C348" i="18"/>
  <c r="A348" i="18"/>
  <c r="AB347" i="18"/>
  <c r="AA347" i="18"/>
  <c r="Z347" i="18"/>
  <c r="Y347" i="18"/>
  <c r="D347" i="18"/>
  <c r="AG347" i="18" s="1"/>
  <c r="C347" i="18"/>
  <c r="A347" i="18"/>
  <c r="AB346" i="18"/>
  <c r="AA346" i="18"/>
  <c r="Z346" i="18"/>
  <c r="Y346" i="18"/>
  <c r="D346" i="18"/>
  <c r="AG346" i="18" s="1"/>
  <c r="C346" i="18"/>
  <c r="A346" i="18"/>
  <c r="AB345" i="18"/>
  <c r="AA345" i="18"/>
  <c r="Z345" i="18"/>
  <c r="Y345" i="18"/>
  <c r="D345" i="18"/>
  <c r="AG345" i="18" s="1"/>
  <c r="C345" i="18"/>
  <c r="A345" i="18"/>
  <c r="AB344" i="18"/>
  <c r="AA344" i="18"/>
  <c r="Z344" i="18"/>
  <c r="Y344" i="18"/>
  <c r="D344" i="18"/>
  <c r="AG344" i="18" s="1"/>
  <c r="C344" i="18"/>
  <c r="A344" i="18"/>
  <c r="AB343" i="18"/>
  <c r="AA343" i="18"/>
  <c r="Z343" i="18"/>
  <c r="Y343" i="18"/>
  <c r="D343" i="18"/>
  <c r="AG343" i="18" s="1"/>
  <c r="C343" i="18"/>
  <c r="A343" i="18"/>
  <c r="AB342" i="18"/>
  <c r="AA342" i="18"/>
  <c r="Z342" i="18"/>
  <c r="Y342" i="18"/>
  <c r="D342" i="18"/>
  <c r="AG342" i="18" s="1"/>
  <c r="C342" i="18"/>
  <c r="A342" i="18"/>
  <c r="AB341" i="18"/>
  <c r="AA341" i="18"/>
  <c r="Z341" i="18"/>
  <c r="Y341" i="18"/>
  <c r="D341" i="18"/>
  <c r="AG341" i="18" s="1"/>
  <c r="C341" i="18"/>
  <c r="A341" i="18"/>
  <c r="AB340" i="18"/>
  <c r="AA340" i="18"/>
  <c r="Z340" i="18"/>
  <c r="Y340" i="18"/>
  <c r="D340" i="18"/>
  <c r="AG340" i="18" s="1"/>
  <c r="C340" i="18"/>
  <c r="A340" i="18"/>
  <c r="AB339" i="18"/>
  <c r="AA339" i="18"/>
  <c r="Z339" i="18"/>
  <c r="Y339" i="18"/>
  <c r="D339" i="18"/>
  <c r="C339" i="18"/>
  <c r="A339" i="18"/>
  <c r="AB338" i="18"/>
  <c r="AA338" i="18"/>
  <c r="Z338" i="18"/>
  <c r="Y338" i="18"/>
  <c r="D338" i="18"/>
  <c r="AG338" i="18" s="1"/>
  <c r="C338" i="18"/>
  <c r="A338" i="18"/>
  <c r="AB337" i="18"/>
  <c r="AA337" i="18"/>
  <c r="Z337" i="18"/>
  <c r="Y337" i="18"/>
  <c r="D337" i="18"/>
  <c r="AD337" i="18" s="1"/>
  <c r="C337" i="18"/>
  <c r="A337" i="18"/>
  <c r="AB336" i="18"/>
  <c r="AA336" i="18"/>
  <c r="Z336" i="18"/>
  <c r="Y336" i="18"/>
  <c r="D336" i="18"/>
  <c r="AG336" i="18" s="1"/>
  <c r="C336" i="18"/>
  <c r="A336" i="18"/>
  <c r="AB335" i="18"/>
  <c r="AA335" i="18"/>
  <c r="Z335" i="18"/>
  <c r="Y335" i="18"/>
  <c r="D335" i="18"/>
  <c r="C335" i="18"/>
  <c r="A335" i="18"/>
  <c r="AF334" i="18"/>
  <c r="AE334" i="18"/>
  <c r="AB334" i="18"/>
  <c r="AA334" i="18"/>
  <c r="Z334" i="18"/>
  <c r="Y334" i="18"/>
  <c r="D334" i="18"/>
  <c r="AG334" i="18" s="1"/>
  <c r="C334" i="18"/>
  <c r="A334" i="18"/>
  <c r="AB333" i="18"/>
  <c r="AA333" i="18"/>
  <c r="Z333" i="18"/>
  <c r="Y333" i="18"/>
  <c r="D333" i="18"/>
  <c r="AG333" i="18" s="1"/>
  <c r="C333" i="18"/>
  <c r="A333" i="18"/>
  <c r="AB332" i="18"/>
  <c r="AA332" i="18"/>
  <c r="Z332" i="18"/>
  <c r="Y332" i="18"/>
  <c r="D332" i="18"/>
  <c r="AG332" i="18" s="1"/>
  <c r="C332" i="18"/>
  <c r="A332" i="18"/>
  <c r="AB331" i="18"/>
  <c r="AA331" i="18"/>
  <c r="Z331" i="18"/>
  <c r="Y331" i="18"/>
  <c r="D331" i="18"/>
  <c r="AG331" i="18" s="1"/>
  <c r="C331" i="18"/>
  <c r="A331" i="18"/>
  <c r="AB330" i="18"/>
  <c r="AA330" i="18"/>
  <c r="Z330" i="18"/>
  <c r="Y330" i="18"/>
  <c r="D330" i="18"/>
  <c r="C330" i="18"/>
  <c r="A330" i="18"/>
  <c r="AE329" i="18"/>
  <c r="AB329" i="18"/>
  <c r="AA329" i="18"/>
  <c r="Z329" i="18"/>
  <c r="Y329" i="18"/>
  <c r="D329" i="18"/>
  <c r="AD329" i="18" s="1"/>
  <c r="C329" i="18"/>
  <c r="A329" i="18"/>
  <c r="AF328" i="18"/>
  <c r="AB328" i="18"/>
  <c r="AA328" i="18"/>
  <c r="Z328" i="18"/>
  <c r="Y328" i="18"/>
  <c r="D328" i="18"/>
  <c r="C328" i="18"/>
  <c r="A328" i="18"/>
  <c r="AB327" i="18"/>
  <c r="AA327" i="18"/>
  <c r="Z327" i="18"/>
  <c r="Y327" i="18"/>
  <c r="D327" i="18"/>
  <c r="C327" i="18"/>
  <c r="A327" i="18"/>
  <c r="AB326" i="18"/>
  <c r="AA326" i="18"/>
  <c r="Z326" i="18"/>
  <c r="Y326" i="18"/>
  <c r="D326" i="18"/>
  <c r="AG326" i="18" s="1"/>
  <c r="C326" i="18"/>
  <c r="A326" i="18"/>
  <c r="AB325" i="18"/>
  <c r="AA325" i="18"/>
  <c r="Z325" i="18"/>
  <c r="Y325" i="18"/>
  <c r="D325" i="18"/>
  <c r="C325" i="18"/>
  <c r="A325" i="18"/>
  <c r="AB324" i="18"/>
  <c r="AA324" i="18"/>
  <c r="Z324" i="18"/>
  <c r="Y324" i="18"/>
  <c r="D324" i="18"/>
  <c r="AD324" i="18" s="1"/>
  <c r="C324" i="18"/>
  <c r="A324" i="18"/>
  <c r="AB323" i="18"/>
  <c r="AA323" i="18"/>
  <c r="Z323" i="18"/>
  <c r="Y323" i="18"/>
  <c r="D323" i="18"/>
  <c r="C323" i="18"/>
  <c r="A323" i="18"/>
  <c r="AB322" i="18"/>
  <c r="AA322" i="18"/>
  <c r="Z322" i="18"/>
  <c r="Y322" i="18"/>
  <c r="D322" i="18"/>
  <c r="C322" i="18"/>
  <c r="A322" i="18"/>
  <c r="AE321" i="18"/>
  <c r="AB321" i="18"/>
  <c r="AA321" i="18"/>
  <c r="Z321" i="18"/>
  <c r="Y321" i="18"/>
  <c r="D321" i="18"/>
  <c r="AD321" i="18" s="1"/>
  <c r="C321" i="18"/>
  <c r="A321" i="18"/>
  <c r="AB320" i="18"/>
  <c r="AA320" i="18"/>
  <c r="Z320" i="18"/>
  <c r="Y320" i="18"/>
  <c r="D320" i="18"/>
  <c r="C320" i="18"/>
  <c r="A320" i="18"/>
  <c r="AB319" i="18"/>
  <c r="AA319" i="18"/>
  <c r="Z319" i="18"/>
  <c r="AE319" i="18" s="1"/>
  <c r="Y319" i="18"/>
  <c r="D319" i="18"/>
  <c r="C319" i="18"/>
  <c r="A319" i="18"/>
  <c r="AB318" i="18"/>
  <c r="AA318" i="18"/>
  <c r="Z318" i="18"/>
  <c r="Y318" i="18"/>
  <c r="D318" i="18"/>
  <c r="AE318" i="18" s="1"/>
  <c r="C318" i="18"/>
  <c r="A318" i="18"/>
  <c r="AB317" i="18"/>
  <c r="AA317" i="18"/>
  <c r="Z317" i="18"/>
  <c r="Y317" i="18"/>
  <c r="D317" i="18"/>
  <c r="C317" i="18"/>
  <c r="A317" i="18"/>
  <c r="AB316" i="18"/>
  <c r="AA316" i="18"/>
  <c r="AF316" i="18" s="1"/>
  <c r="Z316" i="18"/>
  <c r="Y316" i="18"/>
  <c r="D316" i="18"/>
  <c r="AD316" i="18" s="1"/>
  <c r="C316" i="18"/>
  <c r="A316" i="18"/>
  <c r="AG315" i="18"/>
  <c r="AB315" i="18"/>
  <c r="AA315" i="18"/>
  <c r="Z315" i="18"/>
  <c r="Y315" i="18"/>
  <c r="D315" i="18"/>
  <c r="C315" i="18"/>
  <c r="A315" i="18"/>
  <c r="AB314" i="18"/>
  <c r="AA314" i="18"/>
  <c r="Z314" i="18"/>
  <c r="AE314" i="18" s="1"/>
  <c r="Y314" i="18"/>
  <c r="D314" i="18"/>
  <c r="C314" i="18"/>
  <c r="A314" i="18"/>
  <c r="AB313" i="18"/>
  <c r="AA313" i="18"/>
  <c r="Z313" i="18"/>
  <c r="AE313" i="18" s="1"/>
  <c r="Y313" i="18"/>
  <c r="D313" i="18"/>
  <c r="C313" i="18"/>
  <c r="A313" i="18"/>
  <c r="AF312" i="18"/>
  <c r="AB312" i="18"/>
  <c r="AA312" i="18"/>
  <c r="Z312" i="18"/>
  <c r="Y312" i="18"/>
  <c r="D312" i="18"/>
  <c r="C312" i="18"/>
  <c r="A312" i="18"/>
  <c r="AB311" i="18"/>
  <c r="AA311" i="18"/>
  <c r="Z311" i="18"/>
  <c r="Y311" i="18"/>
  <c r="D311" i="18"/>
  <c r="C311" i="18"/>
  <c r="A311" i="18"/>
  <c r="AD310" i="18"/>
  <c r="AB310" i="18"/>
  <c r="AA310" i="18"/>
  <c r="Z310" i="18"/>
  <c r="Y310" i="18"/>
  <c r="D310" i="18"/>
  <c r="AG310" i="18" s="1"/>
  <c r="C310" i="18"/>
  <c r="A310" i="18"/>
  <c r="AB309" i="18"/>
  <c r="AA309" i="18"/>
  <c r="Z309" i="18"/>
  <c r="Y309" i="18"/>
  <c r="D309" i="18"/>
  <c r="C309" i="18"/>
  <c r="A309" i="18"/>
  <c r="AB308" i="18"/>
  <c r="AA308" i="18"/>
  <c r="Z308" i="18"/>
  <c r="Y308" i="18"/>
  <c r="D308" i="18"/>
  <c r="AD308" i="18" s="1"/>
  <c r="C308" i="18"/>
  <c r="A308" i="18"/>
  <c r="AB307" i="18"/>
  <c r="AG307" i="18" s="1"/>
  <c r="AA307" i="18"/>
  <c r="Z307" i="18"/>
  <c r="Y307" i="18"/>
  <c r="D307" i="18"/>
  <c r="C307" i="18"/>
  <c r="A307" i="18"/>
  <c r="AB306" i="18"/>
  <c r="AA306" i="18"/>
  <c r="Z306" i="18"/>
  <c r="Y306" i="18"/>
  <c r="D306" i="18"/>
  <c r="C306" i="18"/>
  <c r="A306" i="18"/>
  <c r="AB305" i="18"/>
  <c r="AA305" i="18"/>
  <c r="Z305" i="18"/>
  <c r="Y305" i="18"/>
  <c r="D305" i="18"/>
  <c r="AE305" i="18" s="1"/>
  <c r="C305" i="18"/>
  <c r="A305" i="18"/>
  <c r="AB304" i="18"/>
  <c r="AA304" i="18"/>
  <c r="Z304" i="18"/>
  <c r="Y304" i="18"/>
  <c r="D304" i="18"/>
  <c r="AF304" i="18" s="1"/>
  <c r="C304" i="18"/>
  <c r="A304" i="18"/>
  <c r="AB303" i="18"/>
  <c r="AA303" i="18"/>
  <c r="Z303" i="18"/>
  <c r="Y303" i="18"/>
  <c r="D303" i="18"/>
  <c r="AG303" i="18" s="1"/>
  <c r="C303" i="18"/>
  <c r="A303" i="18"/>
  <c r="AF302" i="18"/>
  <c r="AB302" i="18"/>
  <c r="AA302" i="18"/>
  <c r="Z302" i="18"/>
  <c r="AE302" i="18" s="1"/>
  <c r="Y302" i="18"/>
  <c r="D302" i="18"/>
  <c r="C302" i="18"/>
  <c r="A302" i="18"/>
  <c r="AB301" i="18"/>
  <c r="AA301" i="18"/>
  <c r="Z301" i="18"/>
  <c r="Y301" i="18"/>
  <c r="D301" i="18"/>
  <c r="AG301" i="18" s="1"/>
  <c r="C301" i="18"/>
  <c r="A301" i="18"/>
  <c r="AB300" i="18"/>
  <c r="AA300" i="18"/>
  <c r="AF300" i="18" s="1"/>
  <c r="Z300" i="18"/>
  <c r="Y300" i="18"/>
  <c r="D300" i="18"/>
  <c r="AG300" i="18" s="1"/>
  <c r="C300" i="18"/>
  <c r="A300" i="18"/>
  <c r="AB299" i="18"/>
  <c r="AA299" i="18"/>
  <c r="Z299" i="18"/>
  <c r="Y299" i="18"/>
  <c r="D299" i="18"/>
  <c r="AG299" i="18" s="1"/>
  <c r="C299" i="18"/>
  <c r="A299" i="18"/>
  <c r="AB298" i="18"/>
  <c r="AA298" i="18"/>
  <c r="AF298" i="18" s="1"/>
  <c r="Z298" i="18"/>
  <c r="AE298" i="18" s="1"/>
  <c r="Y298" i="18"/>
  <c r="AD298" i="18" s="1"/>
  <c r="D298" i="18"/>
  <c r="C298" i="18"/>
  <c r="A298" i="18"/>
  <c r="AB297" i="18"/>
  <c r="AA297" i="18"/>
  <c r="Z297" i="18"/>
  <c r="Y297" i="18"/>
  <c r="D297" i="18"/>
  <c r="C297" i="18"/>
  <c r="A297" i="18"/>
  <c r="AB296" i="18"/>
  <c r="AA296" i="18"/>
  <c r="Z296" i="18"/>
  <c r="Y296" i="18"/>
  <c r="D296" i="18"/>
  <c r="C296" i="18"/>
  <c r="A296" i="18"/>
  <c r="AB295" i="18"/>
  <c r="AA295" i="18"/>
  <c r="Z295" i="18"/>
  <c r="Y295" i="18"/>
  <c r="D295" i="18"/>
  <c r="AG295" i="18" s="1"/>
  <c r="C295" i="18"/>
  <c r="A295" i="18"/>
  <c r="AB294" i="18"/>
  <c r="AA294" i="18"/>
  <c r="Z294" i="18"/>
  <c r="Y294" i="18"/>
  <c r="D294" i="18"/>
  <c r="AG294" i="18" s="1"/>
  <c r="C294" i="18"/>
  <c r="A294" i="18"/>
  <c r="AB293" i="18"/>
  <c r="AA293" i="18"/>
  <c r="Z293" i="18"/>
  <c r="Y293" i="18"/>
  <c r="D293" i="18"/>
  <c r="C293" i="18"/>
  <c r="A293" i="18"/>
  <c r="AB292" i="18"/>
  <c r="AA292" i="18"/>
  <c r="Z292" i="18"/>
  <c r="Y292" i="18"/>
  <c r="D292" i="18"/>
  <c r="C292" i="18"/>
  <c r="A292" i="18"/>
  <c r="AB291" i="18"/>
  <c r="AA291" i="18"/>
  <c r="Z291" i="18"/>
  <c r="Y291" i="18"/>
  <c r="D291" i="18"/>
  <c r="C291" i="18"/>
  <c r="A291" i="18"/>
  <c r="AB290" i="18"/>
  <c r="AA290" i="18"/>
  <c r="Z290" i="18"/>
  <c r="Y290" i="18"/>
  <c r="D290" i="18"/>
  <c r="C290" i="18"/>
  <c r="A290" i="18"/>
  <c r="AE289" i="18"/>
  <c r="AB289" i="18"/>
  <c r="AA289" i="18"/>
  <c r="Z289" i="18"/>
  <c r="Y289" i="18"/>
  <c r="D289" i="18"/>
  <c r="AD289" i="18" s="1"/>
  <c r="C289" i="18"/>
  <c r="A289" i="18"/>
  <c r="AB288" i="18"/>
  <c r="AA288" i="18"/>
  <c r="Z288" i="18"/>
  <c r="Y288" i="18"/>
  <c r="D288" i="18"/>
  <c r="AF288" i="18" s="1"/>
  <c r="C288" i="18"/>
  <c r="A288" i="18"/>
  <c r="AB287" i="18"/>
  <c r="AA287" i="18"/>
  <c r="Z287" i="18"/>
  <c r="Y287" i="18"/>
  <c r="D287" i="18"/>
  <c r="C287" i="18"/>
  <c r="A287" i="18"/>
  <c r="AE286" i="18"/>
  <c r="AB286" i="18"/>
  <c r="AA286" i="18"/>
  <c r="Z286" i="18"/>
  <c r="Y286" i="18"/>
  <c r="D286" i="18"/>
  <c r="AG286" i="18" s="1"/>
  <c r="C286" i="18"/>
  <c r="A286" i="18"/>
  <c r="AB285" i="18"/>
  <c r="AA285" i="18"/>
  <c r="Z285" i="18"/>
  <c r="Y285" i="18"/>
  <c r="D285" i="18"/>
  <c r="AG285" i="18" s="1"/>
  <c r="C285" i="18"/>
  <c r="A285" i="18"/>
  <c r="AD284" i="18"/>
  <c r="AB284" i="18"/>
  <c r="AA284" i="18"/>
  <c r="Z284" i="18"/>
  <c r="Y284" i="18"/>
  <c r="D284" i="18"/>
  <c r="AG284" i="18" s="1"/>
  <c r="C284" i="18"/>
  <c r="A284" i="18"/>
  <c r="AB283" i="18"/>
  <c r="AA283" i="18"/>
  <c r="Z283" i="18"/>
  <c r="Y283" i="18"/>
  <c r="D283" i="18"/>
  <c r="C283" i="18"/>
  <c r="A283" i="18"/>
  <c r="AB282" i="18"/>
  <c r="AA282" i="18"/>
  <c r="AF282" i="18" s="1"/>
  <c r="Z282" i="18"/>
  <c r="AE282" i="18" s="1"/>
  <c r="Y282" i="18"/>
  <c r="D282" i="18"/>
  <c r="C282" i="18"/>
  <c r="A282" i="18"/>
  <c r="AB281" i="18"/>
  <c r="AA281" i="18"/>
  <c r="Z281" i="18"/>
  <c r="Y281" i="18"/>
  <c r="D281" i="18"/>
  <c r="AD281" i="18" s="1"/>
  <c r="C281" i="18"/>
  <c r="A281" i="18"/>
  <c r="AB280" i="18"/>
  <c r="AA280" i="18"/>
  <c r="AF280" i="18" s="1"/>
  <c r="Z280" i="18"/>
  <c r="Y280" i="18"/>
  <c r="D280" i="18"/>
  <c r="AG280" i="18" s="1"/>
  <c r="C280" i="18"/>
  <c r="A280" i="18"/>
  <c r="AB279" i="18"/>
  <c r="AA279" i="18"/>
  <c r="Z279" i="18"/>
  <c r="Y279" i="18"/>
  <c r="D279" i="18"/>
  <c r="C279" i="18"/>
  <c r="A279" i="18"/>
  <c r="AF278" i="18"/>
  <c r="AE278" i="18"/>
  <c r="AB278" i="18"/>
  <c r="AA278" i="18"/>
  <c r="Z278" i="18"/>
  <c r="Y278" i="18"/>
  <c r="AD278" i="18" s="1"/>
  <c r="D278" i="18"/>
  <c r="C278" i="18"/>
  <c r="A278" i="18"/>
  <c r="AB277" i="18"/>
  <c r="AA277" i="18"/>
  <c r="Z277" i="18"/>
  <c r="Y277" i="18"/>
  <c r="D277" i="18"/>
  <c r="AG277" i="18" s="1"/>
  <c r="C277" i="18"/>
  <c r="A277" i="18"/>
  <c r="AD276" i="18"/>
  <c r="AB276" i="18"/>
  <c r="AA276" i="18"/>
  <c r="AF276" i="18" s="1"/>
  <c r="Z276" i="18"/>
  <c r="Y276" i="18"/>
  <c r="D276" i="18"/>
  <c r="AG276" i="18" s="1"/>
  <c r="C276" i="18"/>
  <c r="A276" i="18"/>
  <c r="AB275" i="18"/>
  <c r="AA275" i="18"/>
  <c r="Z275" i="18"/>
  <c r="Y275" i="18"/>
  <c r="D275" i="18"/>
  <c r="C275" i="18"/>
  <c r="A275" i="18"/>
  <c r="AB274" i="18"/>
  <c r="AA274" i="18"/>
  <c r="AF274" i="18" s="1"/>
  <c r="Z274" i="18"/>
  <c r="Y274" i="18"/>
  <c r="AD274" i="18" s="1"/>
  <c r="D274" i="18"/>
  <c r="C274" i="18"/>
  <c r="A274" i="18"/>
  <c r="AB273" i="18"/>
  <c r="AA273" i="18"/>
  <c r="Z273" i="18"/>
  <c r="Y273" i="18"/>
  <c r="D273" i="18"/>
  <c r="AE273" i="18" s="1"/>
  <c r="C273" i="18"/>
  <c r="A273" i="18"/>
  <c r="AB272" i="18"/>
  <c r="AA272" i="18"/>
  <c r="Z272" i="18"/>
  <c r="Y272" i="18"/>
  <c r="D272" i="18"/>
  <c r="AF272" i="18" s="1"/>
  <c r="C272" i="18"/>
  <c r="A272" i="18"/>
  <c r="AB271" i="18"/>
  <c r="AA271" i="18"/>
  <c r="Z271" i="18"/>
  <c r="Y271" i="18"/>
  <c r="D271" i="18"/>
  <c r="C271" i="18"/>
  <c r="A271" i="18"/>
  <c r="AD270" i="18"/>
  <c r="AB270" i="18"/>
  <c r="AA270" i="18"/>
  <c r="Z270" i="18"/>
  <c r="Y270" i="18"/>
  <c r="D270" i="18"/>
  <c r="AE270" i="18" s="1"/>
  <c r="C270" i="18"/>
  <c r="A270" i="18"/>
  <c r="AB269" i="18"/>
  <c r="AA269" i="18"/>
  <c r="Z269" i="18"/>
  <c r="Y269" i="18"/>
  <c r="D269" i="18"/>
  <c r="C269" i="18"/>
  <c r="A269" i="18"/>
  <c r="AB268" i="18"/>
  <c r="AA268" i="18"/>
  <c r="AF268" i="18" s="1"/>
  <c r="Z268" i="18"/>
  <c r="Y268" i="18"/>
  <c r="D268" i="18"/>
  <c r="AG268" i="18" s="1"/>
  <c r="C268" i="18"/>
  <c r="A268" i="18"/>
  <c r="AB267" i="18"/>
  <c r="AA267" i="18"/>
  <c r="Z267" i="18"/>
  <c r="Y267" i="18"/>
  <c r="D267" i="18"/>
  <c r="C267" i="18"/>
  <c r="A267" i="18"/>
  <c r="AB266" i="18"/>
  <c r="AA266" i="18"/>
  <c r="Z266" i="18"/>
  <c r="Y266" i="18"/>
  <c r="AD266" i="18" s="1"/>
  <c r="D266" i="18"/>
  <c r="C266" i="18"/>
  <c r="A266" i="18"/>
  <c r="AB265" i="18"/>
  <c r="AA265" i="18"/>
  <c r="Z265" i="18"/>
  <c r="Y265" i="18"/>
  <c r="D265" i="18"/>
  <c r="AG265" i="18" s="1"/>
  <c r="C265" i="18"/>
  <c r="A265" i="18"/>
  <c r="AB264" i="18"/>
  <c r="AA264" i="18"/>
  <c r="Z264" i="18"/>
  <c r="Y264" i="18"/>
  <c r="D264" i="18"/>
  <c r="AG264" i="18" s="1"/>
  <c r="C264" i="18"/>
  <c r="A264" i="18"/>
  <c r="AB263" i="18"/>
  <c r="AA263" i="18"/>
  <c r="Z263" i="18"/>
  <c r="AE263" i="18" s="1"/>
  <c r="Y263" i="18"/>
  <c r="D263" i="18"/>
  <c r="C263" i="18"/>
  <c r="A263" i="18"/>
  <c r="AE262" i="18"/>
  <c r="AB262" i="18"/>
  <c r="AA262" i="18"/>
  <c r="Z262" i="18"/>
  <c r="Y262" i="18"/>
  <c r="D262" i="18"/>
  <c r="AG262" i="18" s="1"/>
  <c r="C262" i="18"/>
  <c r="A262" i="18"/>
  <c r="AB261" i="18"/>
  <c r="AA261" i="18"/>
  <c r="Z261" i="18"/>
  <c r="Y261" i="18"/>
  <c r="D261" i="18"/>
  <c r="AG261" i="18" s="1"/>
  <c r="C261" i="18"/>
  <c r="A261" i="18"/>
  <c r="AF260" i="18"/>
  <c r="AB260" i="18"/>
  <c r="AA260" i="18"/>
  <c r="Z260" i="18"/>
  <c r="Y260" i="18"/>
  <c r="D260" i="18"/>
  <c r="C260" i="18"/>
  <c r="A260" i="18"/>
  <c r="AB259" i="18"/>
  <c r="AA259" i="18"/>
  <c r="Z259" i="18"/>
  <c r="Y259" i="18"/>
  <c r="D259" i="18"/>
  <c r="C259" i="18"/>
  <c r="A259" i="18"/>
  <c r="AB258" i="18"/>
  <c r="AA258" i="18"/>
  <c r="Z258" i="18"/>
  <c r="AE258" i="18" s="1"/>
  <c r="Y258" i="18"/>
  <c r="D258" i="18"/>
  <c r="C258" i="18"/>
  <c r="A258" i="18"/>
  <c r="AB257" i="18"/>
  <c r="AA257" i="18"/>
  <c r="Z257" i="18"/>
  <c r="Y257" i="18"/>
  <c r="D257" i="18"/>
  <c r="AG257" i="18" s="1"/>
  <c r="C257" i="18"/>
  <c r="A257" i="18"/>
  <c r="AB256" i="18"/>
  <c r="AA256" i="18"/>
  <c r="Z256" i="18"/>
  <c r="Y256" i="18"/>
  <c r="D256" i="18"/>
  <c r="C256" i="18"/>
  <c r="A256" i="18"/>
  <c r="AB255" i="18"/>
  <c r="AA255" i="18"/>
  <c r="Z255" i="18"/>
  <c r="Y255" i="18"/>
  <c r="D255" i="18"/>
  <c r="AG255" i="18" s="1"/>
  <c r="C255" i="18"/>
  <c r="A255" i="18"/>
  <c r="AB254" i="18"/>
  <c r="AA254" i="18"/>
  <c r="Z254" i="18"/>
  <c r="Y254" i="18"/>
  <c r="D254" i="18"/>
  <c r="AG254" i="18" s="1"/>
  <c r="C254" i="18"/>
  <c r="A254" i="18"/>
  <c r="AB253" i="18"/>
  <c r="AA253" i="18"/>
  <c r="Z253" i="18"/>
  <c r="Y253" i="18"/>
  <c r="D253" i="18"/>
  <c r="C253" i="18"/>
  <c r="A253" i="18"/>
  <c r="AB252" i="18"/>
  <c r="AA252" i="18"/>
  <c r="Z252" i="18"/>
  <c r="Y252" i="18"/>
  <c r="D252" i="18"/>
  <c r="AG252" i="18" s="1"/>
  <c r="C252" i="18"/>
  <c r="A252" i="18"/>
  <c r="AB251" i="18"/>
  <c r="AA251" i="18"/>
  <c r="Z251" i="18"/>
  <c r="Y251" i="18"/>
  <c r="D251" i="18"/>
  <c r="AG251" i="18" s="1"/>
  <c r="C251" i="18"/>
  <c r="A251" i="18"/>
  <c r="AB250" i="18"/>
  <c r="AA250" i="18"/>
  <c r="Z250" i="18"/>
  <c r="Y250" i="18"/>
  <c r="D250" i="18"/>
  <c r="AG250" i="18" s="1"/>
  <c r="C250" i="18"/>
  <c r="A250" i="18"/>
  <c r="AG249" i="18"/>
  <c r="AB249" i="18"/>
  <c r="AA249" i="18"/>
  <c r="Z249" i="18"/>
  <c r="Y249" i="18"/>
  <c r="D249" i="18"/>
  <c r="AE249" i="18" s="1"/>
  <c r="C249" i="18"/>
  <c r="A249" i="18"/>
  <c r="AB248" i="18"/>
  <c r="AA248" i="18"/>
  <c r="Z248" i="18"/>
  <c r="Y248" i="18"/>
  <c r="D248" i="18"/>
  <c r="AG248" i="18" s="1"/>
  <c r="C248" i="18"/>
  <c r="A248" i="18"/>
  <c r="AB247" i="18"/>
  <c r="AA247" i="18"/>
  <c r="Z247" i="18"/>
  <c r="Y247" i="18"/>
  <c r="D247" i="18"/>
  <c r="AE247" i="18" s="1"/>
  <c r="C247" i="18"/>
  <c r="A247" i="18"/>
  <c r="AB246" i="18"/>
  <c r="AA246" i="18"/>
  <c r="Z246" i="18"/>
  <c r="Y246" i="18"/>
  <c r="D246" i="18"/>
  <c r="AG246" i="18" s="1"/>
  <c r="C246" i="18"/>
  <c r="A246" i="18"/>
  <c r="AB245" i="18"/>
  <c r="AA245" i="18"/>
  <c r="Z245" i="18"/>
  <c r="Y245" i="18"/>
  <c r="D245" i="18"/>
  <c r="AG245" i="18" s="1"/>
  <c r="C245" i="18"/>
  <c r="A245" i="18"/>
  <c r="AB244" i="18"/>
  <c r="AA244" i="18"/>
  <c r="Z244" i="18"/>
  <c r="Y244" i="18"/>
  <c r="D244" i="18"/>
  <c r="AG244" i="18" s="1"/>
  <c r="C244" i="18"/>
  <c r="A244" i="18"/>
  <c r="AB243" i="18"/>
  <c r="AA243" i="18"/>
  <c r="Z243" i="18"/>
  <c r="Y243" i="18"/>
  <c r="D243" i="18"/>
  <c r="AD243" i="18" s="1"/>
  <c r="C243" i="18"/>
  <c r="A243" i="18"/>
  <c r="AB242" i="18"/>
  <c r="AA242" i="18"/>
  <c r="Z242" i="18"/>
  <c r="Y242" i="18"/>
  <c r="D242" i="18"/>
  <c r="AG242" i="18" s="1"/>
  <c r="C242" i="18"/>
  <c r="A242" i="18"/>
  <c r="AB241" i="18"/>
  <c r="AA241" i="18"/>
  <c r="Z241" i="18"/>
  <c r="Y241" i="18"/>
  <c r="D241" i="18"/>
  <c r="AF241" i="18" s="1"/>
  <c r="C241" i="18"/>
  <c r="A241" i="18"/>
  <c r="AB240" i="18"/>
  <c r="AA240" i="18"/>
  <c r="Z240" i="18"/>
  <c r="Y240" i="18"/>
  <c r="D240" i="18"/>
  <c r="AG240" i="18" s="1"/>
  <c r="C240" i="18"/>
  <c r="A240" i="18"/>
  <c r="AB239" i="18"/>
  <c r="AA239" i="18"/>
  <c r="Z239" i="18"/>
  <c r="Y239" i="18"/>
  <c r="D239" i="18"/>
  <c r="AE239" i="18" s="1"/>
  <c r="C239" i="18"/>
  <c r="A239" i="18"/>
  <c r="AB238" i="18"/>
  <c r="AA238" i="18"/>
  <c r="Z238" i="18"/>
  <c r="Y238" i="18"/>
  <c r="AD238" i="18" s="1"/>
  <c r="D238" i="18"/>
  <c r="AF238" i="18" s="1"/>
  <c r="C238" i="18"/>
  <c r="A238" i="18"/>
  <c r="AB237" i="18"/>
  <c r="AA237" i="18"/>
  <c r="Z237" i="18"/>
  <c r="Y237" i="18"/>
  <c r="D237" i="18"/>
  <c r="C237" i="18"/>
  <c r="A237" i="18"/>
  <c r="AF236" i="18"/>
  <c r="AB236" i="18"/>
  <c r="AA236" i="18"/>
  <c r="Z236" i="18"/>
  <c r="Y236" i="18"/>
  <c r="AD236" i="18" s="1"/>
  <c r="D236" i="18"/>
  <c r="C236" i="18"/>
  <c r="A236" i="18"/>
  <c r="AB235" i="18"/>
  <c r="AA235" i="18"/>
  <c r="Z235" i="18"/>
  <c r="Y235" i="18"/>
  <c r="D235" i="18"/>
  <c r="C235" i="18"/>
  <c r="A235" i="18"/>
  <c r="AB234" i="18"/>
  <c r="AA234" i="18"/>
  <c r="Z234" i="18"/>
  <c r="Y234" i="18"/>
  <c r="D234" i="18"/>
  <c r="AG234" i="18" s="1"/>
  <c r="C234" i="18"/>
  <c r="A234" i="18"/>
  <c r="AB233" i="18"/>
  <c r="AA233" i="18"/>
  <c r="Z233" i="18"/>
  <c r="Y233" i="18"/>
  <c r="D233" i="18"/>
  <c r="AE233" i="18" s="1"/>
  <c r="C233" i="18"/>
  <c r="A233" i="18"/>
  <c r="AB232" i="18"/>
  <c r="AA232" i="18"/>
  <c r="Z232" i="18"/>
  <c r="Y232" i="18"/>
  <c r="D232" i="18"/>
  <c r="AE232" i="18" s="1"/>
  <c r="C232" i="18"/>
  <c r="A232" i="18"/>
  <c r="AB231" i="18"/>
  <c r="AA231" i="18"/>
  <c r="Z231" i="18"/>
  <c r="Y231" i="18"/>
  <c r="D231" i="18"/>
  <c r="AG231" i="18" s="1"/>
  <c r="C231" i="18"/>
  <c r="A231" i="18"/>
  <c r="AB230" i="18"/>
  <c r="AA230" i="18"/>
  <c r="Z230" i="18"/>
  <c r="Y230" i="18"/>
  <c r="AD230" i="18" s="1"/>
  <c r="D230" i="18"/>
  <c r="AG230" i="18" s="1"/>
  <c r="C230" i="18"/>
  <c r="A230" i="18"/>
  <c r="AB229" i="18"/>
  <c r="AA229" i="18"/>
  <c r="Z229" i="18"/>
  <c r="Y229" i="18"/>
  <c r="D229" i="18"/>
  <c r="AG229" i="18" s="1"/>
  <c r="C229" i="18"/>
  <c r="A229" i="18"/>
  <c r="AB228" i="18"/>
  <c r="AA228" i="18"/>
  <c r="Z228" i="18"/>
  <c r="Y228" i="18"/>
  <c r="D228" i="18"/>
  <c r="AD228" i="18" s="1"/>
  <c r="C228" i="18"/>
  <c r="A228" i="18"/>
  <c r="AB227" i="18"/>
  <c r="AA227" i="18"/>
  <c r="Z227" i="18"/>
  <c r="Y227" i="18"/>
  <c r="D227" i="18"/>
  <c r="AF227" i="18" s="1"/>
  <c r="C227" i="18"/>
  <c r="A227" i="18"/>
  <c r="AB226" i="18"/>
  <c r="AA226" i="18"/>
  <c r="Z226" i="18"/>
  <c r="Y226" i="18"/>
  <c r="AD226" i="18" s="1"/>
  <c r="D226" i="18"/>
  <c r="AF226" i="18" s="1"/>
  <c r="C226" i="18"/>
  <c r="A226" i="18"/>
  <c r="AB225" i="18"/>
  <c r="AA225" i="18"/>
  <c r="Z225" i="18"/>
  <c r="Y225" i="18"/>
  <c r="D225" i="18"/>
  <c r="AF225" i="18" s="1"/>
  <c r="C225" i="18"/>
  <c r="A225" i="18"/>
  <c r="AB224" i="18"/>
  <c r="AA224" i="18"/>
  <c r="Z224" i="18"/>
  <c r="Y224" i="18"/>
  <c r="D224" i="18"/>
  <c r="AE224" i="18" s="1"/>
  <c r="C224" i="18"/>
  <c r="A224" i="18"/>
  <c r="AB223" i="18"/>
  <c r="AA223" i="18"/>
  <c r="Z223" i="18"/>
  <c r="Y223" i="18"/>
  <c r="D223" i="18"/>
  <c r="AG223" i="18" s="1"/>
  <c r="C223" i="18"/>
  <c r="A223" i="18"/>
  <c r="AB222" i="18"/>
  <c r="AA222" i="18"/>
  <c r="Z222" i="18"/>
  <c r="Y222" i="18"/>
  <c r="D222" i="18"/>
  <c r="AG222" i="18" s="1"/>
  <c r="C222" i="18"/>
  <c r="A222" i="18"/>
  <c r="AB221" i="18"/>
  <c r="AA221" i="18"/>
  <c r="Z221" i="18"/>
  <c r="Y221" i="18"/>
  <c r="D221" i="18"/>
  <c r="AG221" i="18" s="1"/>
  <c r="C221" i="18"/>
  <c r="A221" i="18"/>
  <c r="AB220" i="18"/>
  <c r="AA220" i="18"/>
  <c r="Z220" i="18"/>
  <c r="Y220" i="18"/>
  <c r="AD220" i="18" s="1"/>
  <c r="D220" i="18"/>
  <c r="AG220" i="18" s="1"/>
  <c r="C220" i="18"/>
  <c r="A220" i="18"/>
  <c r="AB219" i="18"/>
  <c r="AA219" i="18"/>
  <c r="Z219" i="18"/>
  <c r="Y219" i="18"/>
  <c r="D219" i="18"/>
  <c r="AD219" i="18" s="1"/>
  <c r="C219" i="18"/>
  <c r="A219" i="18"/>
  <c r="AB218" i="18"/>
  <c r="AA218" i="18"/>
  <c r="Z218" i="18"/>
  <c r="Y218" i="18"/>
  <c r="AD218" i="18" s="1"/>
  <c r="D218" i="18"/>
  <c r="C218" i="18"/>
  <c r="A218" i="18"/>
  <c r="AB217" i="18"/>
  <c r="AA217" i="18"/>
  <c r="Z217" i="18"/>
  <c r="Y217" i="18"/>
  <c r="D217" i="18"/>
  <c r="AF217" i="18" s="1"/>
  <c r="C217" i="18"/>
  <c r="A217" i="18"/>
  <c r="AB216" i="18"/>
  <c r="AA216" i="18"/>
  <c r="Z216" i="18"/>
  <c r="Y216" i="18"/>
  <c r="D216" i="18"/>
  <c r="AE216" i="18" s="1"/>
  <c r="C216" i="18"/>
  <c r="A216" i="18"/>
  <c r="AB215" i="18"/>
  <c r="AA215" i="18"/>
  <c r="Z215" i="18"/>
  <c r="Y215" i="18"/>
  <c r="D215" i="18"/>
  <c r="AG215" i="18" s="1"/>
  <c r="C215" i="18"/>
  <c r="A215" i="18"/>
  <c r="AB214" i="18"/>
  <c r="AA214" i="18"/>
  <c r="Z214" i="18"/>
  <c r="Y214" i="18"/>
  <c r="AD214" i="18" s="1"/>
  <c r="D214" i="18"/>
  <c r="AG214" i="18" s="1"/>
  <c r="C214" i="18"/>
  <c r="A214" i="18"/>
  <c r="AB213" i="18"/>
  <c r="AA213" i="18"/>
  <c r="Z213" i="18"/>
  <c r="Y213" i="18"/>
  <c r="AD213" i="18" s="1"/>
  <c r="D213" i="18"/>
  <c r="AF213" i="18" s="1"/>
  <c r="C213" i="18"/>
  <c r="A213" i="18"/>
  <c r="AB212" i="18"/>
  <c r="AA212" i="18"/>
  <c r="Z212" i="18"/>
  <c r="Y212" i="18"/>
  <c r="D212" i="18"/>
  <c r="C212" i="18"/>
  <c r="A212" i="18"/>
  <c r="AB211" i="18"/>
  <c r="AA211" i="18"/>
  <c r="AF211" i="18" s="1"/>
  <c r="Z211" i="18"/>
  <c r="Y211" i="18"/>
  <c r="D211" i="18"/>
  <c r="AG211" i="18" s="1"/>
  <c r="C211" i="18"/>
  <c r="A211" i="18"/>
  <c r="AB210" i="18"/>
  <c r="AA210" i="18"/>
  <c r="AF210" i="18" s="1"/>
  <c r="Z210" i="18"/>
  <c r="Y210" i="18"/>
  <c r="D210" i="18"/>
  <c r="AG210" i="18" s="1"/>
  <c r="C210" i="18"/>
  <c r="A210" i="18"/>
  <c r="AB209" i="18"/>
  <c r="AA209" i="18"/>
  <c r="Z209" i="18"/>
  <c r="Y209" i="18"/>
  <c r="D209" i="18"/>
  <c r="AE209" i="18" s="1"/>
  <c r="C209" i="18"/>
  <c r="A209" i="18"/>
  <c r="AB208" i="18"/>
  <c r="AA208" i="18"/>
  <c r="Z208" i="18"/>
  <c r="Y208" i="18"/>
  <c r="D208" i="18"/>
  <c r="AD208" i="18" s="1"/>
  <c r="C208" i="18"/>
  <c r="A208" i="18"/>
  <c r="AB207" i="18"/>
  <c r="AA207" i="18"/>
  <c r="Z207" i="18"/>
  <c r="Y207" i="18"/>
  <c r="D207" i="18"/>
  <c r="AF207" i="18" s="1"/>
  <c r="C207" i="18"/>
  <c r="A207" i="18"/>
  <c r="AB206" i="18"/>
  <c r="AA206" i="18"/>
  <c r="Z206" i="18"/>
  <c r="Y206" i="18"/>
  <c r="D206" i="18"/>
  <c r="C206" i="18"/>
  <c r="A206" i="18"/>
  <c r="AB205" i="18"/>
  <c r="AA205" i="18"/>
  <c r="Z205" i="18"/>
  <c r="Y205" i="18"/>
  <c r="D205" i="18"/>
  <c r="C205" i="18"/>
  <c r="A205" i="18"/>
  <c r="AB204" i="18"/>
  <c r="AA204" i="18"/>
  <c r="Z204" i="18"/>
  <c r="AE204" i="18" s="1"/>
  <c r="Y204" i="18"/>
  <c r="D204" i="18"/>
  <c r="C204" i="18"/>
  <c r="A204" i="18"/>
  <c r="AE203" i="18"/>
  <c r="AB203" i="18"/>
  <c r="AA203" i="18"/>
  <c r="AF203" i="18" s="1"/>
  <c r="Z203" i="18"/>
  <c r="Y203" i="18"/>
  <c r="D203" i="18"/>
  <c r="AG203" i="18" s="1"/>
  <c r="C203" i="18"/>
  <c r="A203" i="18"/>
  <c r="AB202" i="18"/>
  <c r="AA202" i="18"/>
  <c r="AF202" i="18" s="1"/>
  <c r="Z202" i="18"/>
  <c r="AE202" i="18" s="1"/>
  <c r="Y202" i="18"/>
  <c r="D202" i="18"/>
  <c r="AD202" i="18" s="1"/>
  <c r="C202" i="18"/>
  <c r="A202" i="18"/>
  <c r="AF201" i="18"/>
  <c r="AB201" i="18"/>
  <c r="AA201" i="18"/>
  <c r="Z201" i="18"/>
  <c r="Y201" i="18"/>
  <c r="D201" i="18"/>
  <c r="AD201" i="18" s="1"/>
  <c r="C201" i="18"/>
  <c r="A201" i="18"/>
  <c r="AB200" i="18"/>
  <c r="AA200" i="18"/>
  <c r="Z200" i="18"/>
  <c r="Y200" i="18"/>
  <c r="D200" i="18"/>
  <c r="AD200" i="18" s="1"/>
  <c r="C200" i="18"/>
  <c r="A200" i="18"/>
  <c r="AB199" i="18"/>
  <c r="AA199" i="18"/>
  <c r="Z199" i="18"/>
  <c r="Y199" i="18"/>
  <c r="D199" i="18"/>
  <c r="C199" i="18"/>
  <c r="A199" i="18"/>
  <c r="AB198" i="18"/>
  <c r="AA198" i="18"/>
  <c r="Z198" i="18"/>
  <c r="Y198" i="18"/>
  <c r="D198" i="18"/>
  <c r="AG198" i="18" s="1"/>
  <c r="C198" i="18"/>
  <c r="A198" i="18"/>
  <c r="AB197" i="18"/>
  <c r="AA197" i="18"/>
  <c r="Z197" i="18"/>
  <c r="Y197" i="18"/>
  <c r="D197" i="18"/>
  <c r="AD197" i="18" s="1"/>
  <c r="C197" i="18"/>
  <c r="A197" i="18"/>
  <c r="AB350" i="16"/>
  <c r="AA350" i="16"/>
  <c r="Z350" i="16"/>
  <c r="Y350" i="16"/>
  <c r="D350" i="16"/>
  <c r="AG350" i="16" s="1"/>
  <c r="C350" i="16"/>
  <c r="A350" i="16"/>
  <c r="AB349" i="16"/>
  <c r="AA349" i="16"/>
  <c r="Z349" i="16"/>
  <c r="Y349" i="16"/>
  <c r="D349" i="16"/>
  <c r="AG349" i="16" s="1"/>
  <c r="C349" i="16"/>
  <c r="A349" i="16"/>
  <c r="AB348" i="16"/>
  <c r="AA348" i="16"/>
  <c r="Z348" i="16"/>
  <c r="Y348" i="16"/>
  <c r="D348" i="16"/>
  <c r="AG348" i="16" s="1"/>
  <c r="C348" i="16"/>
  <c r="A348" i="16"/>
  <c r="AB347" i="16"/>
  <c r="AA347" i="16"/>
  <c r="Z347" i="16"/>
  <c r="Y347" i="16"/>
  <c r="D347" i="16"/>
  <c r="C347" i="16"/>
  <c r="A347" i="16"/>
  <c r="AB346" i="16"/>
  <c r="AA346" i="16"/>
  <c r="Z346" i="16"/>
  <c r="Y346" i="16"/>
  <c r="D346" i="16"/>
  <c r="AG346" i="16" s="1"/>
  <c r="C346" i="16"/>
  <c r="A346" i="16"/>
  <c r="AB345" i="16"/>
  <c r="AA345" i="16"/>
  <c r="Z345" i="16"/>
  <c r="Y345" i="16"/>
  <c r="D345" i="16"/>
  <c r="AG345" i="16" s="1"/>
  <c r="C345" i="16"/>
  <c r="A345" i="16"/>
  <c r="AF344" i="16"/>
  <c r="AB344" i="16"/>
  <c r="AA344" i="16"/>
  <c r="Z344" i="16"/>
  <c r="Y344" i="16"/>
  <c r="D344" i="16"/>
  <c r="AG344" i="16" s="1"/>
  <c r="C344" i="16"/>
  <c r="A344" i="16"/>
  <c r="AF343" i="16"/>
  <c r="AB343" i="16"/>
  <c r="AA343" i="16"/>
  <c r="Z343" i="16"/>
  <c r="Y343" i="16"/>
  <c r="D343" i="16"/>
  <c r="AG343" i="16" s="1"/>
  <c r="C343" i="16"/>
  <c r="A343" i="16"/>
  <c r="AB342" i="16"/>
  <c r="AA342" i="16"/>
  <c r="Z342" i="16"/>
  <c r="Y342" i="16"/>
  <c r="D342" i="16"/>
  <c r="AG342" i="16" s="1"/>
  <c r="C342" i="16"/>
  <c r="A342" i="16"/>
  <c r="AB341" i="16"/>
  <c r="AA341" i="16"/>
  <c r="Z341" i="16"/>
  <c r="Y341" i="16"/>
  <c r="D341" i="16"/>
  <c r="AG341" i="16" s="1"/>
  <c r="C341" i="16"/>
  <c r="A341" i="16"/>
  <c r="AB340" i="16"/>
  <c r="AA340" i="16"/>
  <c r="Z340" i="16"/>
  <c r="Y340" i="16"/>
  <c r="D340" i="16"/>
  <c r="AG340" i="16" s="1"/>
  <c r="C340" i="16"/>
  <c r="A340" i="16"/>
  <c r="AB339" i="16"/>
  <c r="AA339" i="16"/>
  <c r="Z339" i="16"/>
  <c r="Y339" i="16"/>
  <c r="D339" i="16"/>
  <c r="C339" i="16"/>
  <c r="A339" i="16"/>
  <c r="AB338" i="16"/>
  <c r="AA338" i="16"/>
  <c r="Z338" i="16"/>
  <c r="Y338" i="16"/>
  <c r="D338" i="16"/>
  <c r="AE338" i="16" s="1"/>
  <c r="C338" i="16"/>
  <c r="A338" i="16"/>
  <c r="AB337" i="16"/>
  <c r="AA337" i="16"/>
  <c r="Z337" i="16"/>
  <c r="Y337" i="16"/>
  <c r="D337" i="16"/>
  <c r="AE337" i="16" s="1"/>
  <c r="C337" i="16"/>
  <c r="A337" i="16"/>
  <c r="AB336" i="16"/>
  <c r="AA336" i="16"/>
  <c r="Z336" i="16"/>
  <c r="Y336" i="16"/>
  <c r="D336" i="16"/>
  <c r="AF336" i="16" s="1"/>
  <c r="C336" i="16"/>
  <c r="A336" i="16"/>
  <c r="AB335" i="16"/>
  <c r="AA335" i="16"/>
  <c r="Z335" i="16"/>
  <c r="Y335" i="16"/>
  <c r="D335" i="16"/>
  <c r="AF335" i="16" s="1"/>
  <c r="C335" i="16"/>
  <c r="A335" i="16"/>
  <c r="AD334" i="16"/>
  <c r="AB334" i="16"/>
  <c r="AA334" i="16"/>
  <c r="Z334" i="16"/>
  <c r="Y334" i="16"/>
  <c r="D334" i="16"/>
  <c r="AG334" i="16" s="1"/>
  <c r="C334" i="16"/>
  <c r="A334" i="16"/>
  <c r="AB333" i="16"/>
  <c r="AA333" i="16"/>
  <c r="Z333" i="16"/>
  <c r="Y333" i="16"/>
  <c r="D333" i="16"/>
  <c r="C333" i="16"/>
  <c r="A333" i="16"/>
  <c r="AB332" i="16"/>
  <c r="AA332" i="16"/>
  <c r="Z332" i="16"/>
  <c r="Y332" i="16"/>
  <c r="D332" i="16"/>
  <c r="AD332" i="16" s="1"/>
  <c r="C332" i="16"/>
  <c r="A332" i="16"/>
  <c r="AB331" i="16"/>
  <c r="AA331" i="16"/>
  <c r="Z331" i="16"/>
  <c r="Y331" i="16"/>
  <c r="D331" i="16"/>
  <c r="C331" i="16"/>
  <c r="A331" i="16"/>
  <c r="AE330" i="16"/>
  <c r="AB330" i="16"/>
  <c r="AA330" i="16"/>
  <c r="AF330" i="16" s="1"/>
  <c r="Z330" i="16"/>
  <c r="Y330" i="16"/>
  <c r="D330" i="16"/>
  <c r="C330" i="16"/>
  <c r="A330" i="16"/>
  <c r="AB329" i="16"/>
  <c r="AA329" i="16"/>
  <c r="Z329" i="16"/>
  <c r="Y329" i="16"/>
  <c r="D329" i="16"/>
  <c r="AE329" i="16" s="1"/>
  <c r="C329" i="16"/>
  <c r="A329" i="16"/>
  <c r="AB328" i="16"/>
  <c r="AA328" i="16"/>
  <c r="Z328" i="16"/>
  <c r="Y328" i="16"/>
  <c r="D328" i="16"/>
  <c r="C328" i="16"/>
  <c r="A328" i="16"/>
  <c r="AB327" i="16"/>
  <c r="AA327" i="16"/>
  <c r="Z327" i="16"/>
  <c r="Y327" i="16"/>
  <c r="D327" i="16"/>
  <c r="C327" i="16"/>
  <c r="A327" i="16"/>
  <c r="AB326" i="16"/>
  <c r="AA326" i="16"/>
  <c r="Z326" i="16"/>
  <c r="Y326" i="16"/>
  <c r="D326" i="16"/>
  <c r="AF326" i="16" s="1"/>
  <c r="C326" i="16"/>
  <c r="A326" i="16"/>
  <c r="AB325" i="16"/>
  <c r="AA325" i="16"/>
  <c r="Z325" i="16"/>
  <c r="Y325" i="16"/>
  <c r="D325" i="16"/>
  <c r="C325" i="16"/>
  <c r="A325" i="16"/>
  <c r="AB324" i="16"/>
  <c r="AA324" i="16"/>
  <c r="Z324" i="16"/>
  <c r="Y324" i="16"/>
  <c r="D324" i="16"/>
  <c r="AD324" i="16" s="1"/>
  <c r="C324" i="16"/>
  <c r="A324" i="16"/>
  <c r="AB323" i="16"/>
  <c r="AA323" i="16"/>
  <c r="Z323" i="16"/>
  <c r="Y323" i="16"/>
  <c r="D323" i="16"/>
  <c r="C323" i="16"/>
  <c r="A323" i="16"/>
  <c r="AB322" i="16"/>
  <c r="AA322" i="16"/>
  <c r="Z322" i="16"/>
  <c r="Y322" i="16"/>
  <c r="D322" i="16"/>
  <c r="C322" i="16"/>
  <c r="A322" i="16"/>
  <c r="AB321" i="16"/>
  <c r="AA321" i="16"/>
  <c r="Z321" i="16"/>
  <c r="Y321" i="16"/>
  <c r="D321" i="16"/>
  <c r="AD321" i="16" s="1"/>
  <c r="C321" i="16"/>
  <c r="A321" i="16"/>
  <c r="AB320" i="16"/>
  <c r="AA320" i="16"/>
  <c r="Z320" i="16"/>
  <c r="Y320" i="16"/>
  <c r="D320" i="16"/>
  <c r="C320" i="16"/>
  <c r="A320" i="16"/>
  <c r="AF319" i="16"/>
  <c r="AB319" i="16"/>
  <c r="AA319" i="16"/>
  <c r="Z319" i="16"/>
  <c r="AE319" i="16" s="1"/>
  <c r="Y319" i="16"/>
  <c r="D319" i="16"/>
  <c r="C319" i="16"/>
  <c r="A319" i="16"/>
  <c r="AB318" i="16"/>
  <c r="AA318" i="16"/>
  <c r="Z318" i="16"/>
  <c r="Y318" i="16"/>
  <c r="D318" i="16"/>
  <c r="AF318" i="16" s="1"/>
  <c r="C318" i="16"/>
  <c r="A318" i="16"/>
  <c r="AB317" i="16"/>
  <c r="AA317" i="16"/>
  <c r="Z317" i="16"/>
  <c r="Y317" i="16"/>
  <c r="D317" i="16"/>
  <c r="C317" i="16"/>
  <c r="A317" i="16"/>
  <c r="AB316" i="16"/>
  <c r="AA316" i="16"/>
  <c r="Z316" i="16"/>
  <c r="Y316" i="16"/>
  <c r="D316" i="16"/>
  <c r="AF316" i="16" s="1"/>
  <c r="C316" i="16"/>
  <c r="A316" i="16"/>
  <c r="AB315" i="16"/>
  <c r="AA315" i="16"/>
  <c r="Z315" i="16"/>
  <c r="Y315" i="16"/>
  <c r="D315" i="16"/>
  <c r="C315" i="16"/>
  <c r="A315" i="16"/>
  <c r="AD314" i="16"/>
  <c r="AB314" i="16"/>
  <c r="AA314" i="16"/>
  <c r="Z314" i="16"/>
  <c r="AE314" i="16" s="1"/>
  <c r="Y314" i="16"/>
  <c r="D314" i="16"/>
  <c r="C314" i="16"/>
  <c r="A314" i="16"/>
  <c r="AB313" i="16"/>
  <c r="AA313" i="16"/>
  <c r="Z313" i="16"/>
  <c r="AE313" i="16" s="1"/>
  <c r="Y313" i="16"/>
  <c r="D313" i="16"/>
  <c r="AD313" i="16" s="1"/>
  <c r="C313" i="16"/>
  <c r="A313" i="16"/>
  <c r="AB312" i="16"/>
  <c r="AA312" i="16"/>
  <c r="Z312" i="16"/>
  <c r="Y312" i="16"/>
  <c r="D312" i="16"/>
  <c r="C312" i="16"/>
  <c r="A312" i="16"/>
  <c r="AB311" i="16"/>
  <c r="AA311" i="16"/>
  <c r="Z311" i="16"/>
  <c r="Y311" i="16"/>
  <c r="D311" i="16"/>
  <c r="AF311" i="16" s="1"/>
  <c r="C311" i="16"/>
  <c r="A311" i="16"/>
  <c r="AF310" i="16"/>
  <c r="AB310" i="16"/>
  <c r="AA310" i="16"/>
  <c r="Z310" i="16"/>
  <c r="AE310" i="16" s="1"/>
  <c r="Y310" i="16"/>
  <c r="D310" i="16"/>
  <c r="C310" i="16"/>
  <c r="A310" i="16"/>
  <c r="AB309" i="16"/>
  <c r="AA309" i="16"/>
  <c r="Z309" i="16"/>
  <c r="Y309" i="16"/>
  <c r="D309" i="16"/>
  <c r="C309" i="16"/>
  <c r="A309" i="16"/>
  <c r="AB308" i="16"/>
  <c r="AA308" i="16"/>
  <c r="Z308" i="16"/>
  <c r="Y308" i="16"/>
  <c r="D308" i="16"/>
  <c r="AF308" i="16" s="1"/>
  <c r="C308" i="16"/>
  <c r="A308" i="16"/>
  <c r="AB307" i="16"/>
  <c r="AA307" i="16"/>
  <c r="Z307" i="16"/>
  <c r="Y307" i="16"/>
  <c r="D307" i="16"/>
  <c r="C307" i="16"/>
  <c r="A307" i="16"/>
  <c r="AB306" i="16"/>
  <c r="AA306" i="16"/>
  <c r="Z306" i="16"/>
  <c r="AE306" i="16" s="1"/>
  <c r="Y306" i="16"/>
  <c r="D306" i="16"/>
  <c r="AG306" i="16" s="1"/>
  <c r="C306" i="16"/>
  <c r="A306" i="16"/>
  <c r="AB305" i="16"/>
  <c r="AA305" i="16"/>
  <c r="Z305" i="16"/>
  <c r="Y305" i="16"/>
  <c r="D305" i="16"/>
  <c r="AD305" i="16" s="1"/>
  <c r="C305" i="16"/>
  <c r="A305" i="16"/>
  <c r="AB304" i="16"/>
  <c r="AA304" i="16"/>
  <c r="Z304" i="16"/>
  <c r="Y304" i="16"/>
  <c r="D304" i="16"/>
  <c r="C304" i="16"/>
  <c r="A304" i="16"/>
  <c r="AB303" i="16"/>
  <c r="AA303" i="16"/>
  <c r="Z303" i="16"/>
  <c r="Y303" i="16"/>
  <c r="D303" i="16"/>
  <c r="AG303" i="16" s="1"/>
  <c r="C303" i="16"/>
  <c r="A303" i="16"/>
  <c r="AB302" i="16"/>
  <c r="AA302" i="16"/>
  <c r="Z302" i="16"/>
  <c r="Y302" i="16"/>
  <c r="D302" i="16"/>
  <c r="AG302" i="16" s="1"/>
  <c r="C302" i="16"/>
  <c r="A302" i="16"/>
  <c r="AB301" i="16"/>
  <c r="AA301" i="16"/>
  <c r="Z301" i="16"/>
  <c r="Y301" i="16"/>
  <c r="D301" i="16"/>
  <c r="C301" i="16"/>
  <c r="A301" i="16"/>
  <c r="AB300" i="16"/>
  <c r="AA300" i="16"/>
  <c r="Z300" i="16"/>
  <c r="Y300" i="16"/>
  <c r="D300" i="16"/>
  <c r="AG300" i="16" s="1"/>
  <c r="C300" i="16"/>
  <c r="A300" i="16"/>
  <c r="AB299" i="16"/>
  <c r="AA299" i="16"/>
  <c r="Z299" i="16"/>
  <c r="Y299" i="16"/>
  <c r="D299" i="16"/>
  <c r="C299" i="16"/>
  <c r="A299" i="16"/>
  <c r="AB298" i="16"/>
  <c r="AA298" i="16"/>
  <c r="Z298" i="16"/>
  <c r="Y298" i="16"/>
  <c r="D298" i="16"/>
  <c r="AG298" i="16" s="1"/>
  <c r="C298" i="16"/>
  <c r="A298" i="16"/>
  <c r="AB297" i="16"/>
  <c r="AA297" i="16"/>
  <c r="Z297" i="16"/>
  <c r="Y297" i="16"/>
  <c r="D297" i="16"/>
  <c r="AD297" i="16" s="1"/>
  <c r="C297" i="16"/>
  <c r="A297" i="16"/>
  <c r="AB296" i="16"/>
  <c r="AA296" i="16"/>
  <c r="AF296" i="16" s="1"/>
  <c r="Z296" i="16"/>
  <c r="Y296" i="16"/>
  <c r="D296" i="16"/>
  <c r="AG296" i="16" s="1"/>
  <c r="C296" i="16"/>
  <c r="A296" i="16"/>
  <c r="AF295" i="16"/>
  <c r="AB295" i="16"/>
  <c r="AA295" i="16"/>
  <c r="Z295" i="16"/>
  <c r="Y295" i="16"/>
  <c r="D295" i="16"/>
  <c r="AG295" i="16" s="1"/>
  <c r="C295" i="16"/>
  <c r="A295" i="16"/>
  <c r="AB294" i="16"/>
  <c r="AA294" i="16"/>
  <c r="Z294" i="16"/>
  <c r="AE294" i="16" s="1"/>
  <c r="Y294" i="16"/>
  <c r="D294" i="16"/>
  <c r="AG294" i="16" s="1"/>
  <c r="C294" i="16"/>
  <c r="A294" i="16"/>
  <c r="AB293" i="16"/>
  <c r="AA293" i="16"/>
  <c r="Z293" i="16"/>
  <c r="Y293" i="16"/>
  <c r="D293" i="16"/>
  <c r="AG293" i="16" s="1"/>
  <c r="C293" i="16"/>
  <c r="A293" i="16"/>
  <c r="AB292" i="16"/>
  <c r="AA292" i="16"/>
  <c r="Z292" i="16"/>
  <c r="Y292" i="16"/>
  <c r="D292" i="16"/>
  <c r="AG292" i="16" s="1"/>
  <c r="C292" i="16"/>
  <c r="A292" i="16"/>
  <c r="AB291" i="16"/>
  <c r="AA291" i="16"/>
  <c r="Z291" i="16"/>
  <c r="Y291" i="16"/>
  <c r="D291" i="16"/>
  <c r="AG291" i="16" s="1"/>
  <c r="C291" i="16"/>
  <c r="A291" i="16"/>
  <c r="AB290" i="16"/>
  <c r="AA290" i="16"/>
  <c r="Z290" i="16"/>
  <c r="Y290" i="16"/>
  <c r="D290" i="16"/>
  <c r="AG290" i="16" s="1"/>
  <c r="C290" i="16"/>
  <c r="A290" i="16"/>
  <c r="AB289" i="16"/>
  <c r="AA289" i="16"/>
  <c r="Z289" i="16"/>
  <c r="Y289" i="16"/>
  <c r="D289" i="16"/>
  <c r="AD289" i="16" s="1"/>
  <c r="C289" i="16"/>
  <c r="A289" i="16"/>
  <c r="AB288" i="16"/>
  <c r="AA288" i="16"/>
  <c r="Z288" i="16"/>
  <c r="Y288" i="16"/>
  <c r="D288" i="16"/>
  <c r="AG288" i="16" s="1"/>
  <c r="C288" i="16"/>
  <c r="A288" i="16"/>
  <c r="AB287" i="16"/>
  <c r="AA287" i="16"/>
  <c r="Z287" i="16"/>
  <c r="Y287" i="16"/>
  <c r="D287" i="16"/>
  <c r="AE287" i="16" s="1"/>
  <c r="C287" i="16"/>
  <c r="A287" i="16"/>
  <c r="AB286" i="16"/>
  <c r="AA286" i="16"/>
  <c r="Z286" i="16"/>
  <c r="Y286" i="16"/>
  <c r="D286" i="16"/>
  <c r="AG286" i="16" s="1"/>
  <c r="C286" i="16"/>
  <c r="A286" i="16"/>
  <c r="AB285" i="16"/>
  <c r="AA285" i="16"/>
  <c r="Z285" i="16"/>
  <c r="Y285" i="16"/>
  <c r="D285" i="16"/>
  <c r="AG285" i="16" s="1"/>
  <c r="C285" i="16"/>
  <c r="A285" i="16"/>
  <c r="AF284" i="16"/>
  <c r="AB284" i="16"/>
  <c r="AA284" i="16"/>
  <c r="Z284" i="16"/>
  <c r="Y284" i="16"/>
  <c r="D284" i="16"/>
  <c r="AG284" i="16" s="1"/>
  <c r="C284" i="16"/>
  <c r="A284" i="16"/>
  <c r="AB283" i="16"/>
  <c r="AA283" i="16"/>
  <c r="Z283" i="16"/>
  <c r="Y283" i="16"/>
  <c r="D283" i="16"/>
  <c r="AG283" i="16" s="1"/>
  <c r="C283" i="16"/>
  <c r="A283" i="16"/>
  <c r="AB282" i="16"/>
  <c r="AA282" i="16"/>
  <c r="Z282" i="16"/>
  <c r="Y282" i="16"/>
  <c r="D282" i="16"/>
  <c r="AG282" i="16" s="1"/>
  <c r="C282" i="16"/>
  <c r="A282" i="16"/>
  <c r="AB281" i="16"/>
  <c r="AA281" i="16"/>
  <c r="Z281" i="16"/>
  <c r="Y281" i="16"/>
  <c r="D281" i="16"/>
  <c r="AE281" i="16" s="1"/>
  <c r="C281" i="16"/>
  <c r="A281" i="16"/>
  <c r="AB280" i="16"/>
  <c r="AA280" i="16"/>
  <c r="Z280" i="16"/>
  <c r="Y280" i="16"/>
  <c r="D280" i="16"/>
  <c r="AG280" i="16" s="1"/>
  <c r="C280" i="16"/>
  <c r="A280" i="16"/>
  <c r="AB279" i="16"/>
  <c r="AA279" i="16"/>
  <c r="Z279" i="16"/>
  <c r="Y279" i="16"/>
  <c r="D279" i="16"/>
  <c r="AF279" i="16" s="1"/>
  <c r="C279" i="16"/>
  <c r="A279" i="16"/>
  <c r="AB278" i="16"/>
  <c r="AA278" i="16"/>
  <c r="Z278" i="16"/>
  <c r="Y278" i="16"/>
  <c r="D278" i="16"/>
  <c r="AG278" i="16" s="1"/>
  <c r="C278" i="16"/>
  <c r="A278" i="16"/>
  <c r="AB277" i="16"/>
  <c r="AA277" i="16"/>
  <c r="Z277" i="16"/>
  <c r="Y277" i="16"/>
  <c r="D277" i="16"/>
  <c r="AG277" i="16" s="1"/>
  <c r="C277" i="16"/>
  <c r="A277" i="16"/>
  <c r="AB276" i="16"/>
  <c r="AA276" i="16"/>
  <c r="Z276" i="16"/>
  <c r="Y276" i="16"/>
  <c r="D276" i="16"/>
  <c r="AG276" i="16" s="1"/>
  <c r="C276" i="16"/>
  <c r="A276" i="16"/>
  <c r="AB275" i="16"/>
  <c r="AA275" i="16"/>
  <c r="Z275" i="16"/>
  <c r="Y275" i="16"/>
  <c r="D275" i="16"/>
  <c r="AG275" i="16" s="1"/>
  <c r="C275" i="16"/>
  <c r="A275" i="16"/>
  <c r="AB274" i="16"/>
  <c r="AA274" i="16"/>
  <c r="Z274" i="16"/>
  <c r="Y274" i="16"/>
  <c r="D274" i="16"/>
  <c r="AG274" i="16" s="1"/>
  <c r="C274" i="16"/>
  <c r="A274" i="16"/>
  <c r="AB273" i="16"/>
  <c r="AA273" i="16"/>
  <c r="Z273" i="16"/>
  <c r="Y273" i="16"/>
  <c r="D273" i="16"/>
  <c r="AD273" i="16" s="1"/>
  <c r="C273" i="16"/>
  <c r="A273" i="16"/>
  <c r="AB272" i="16"/>
  <c r="AA272" i="16"/>
  <c r="Z272" i="16"/>
  <c r="Y272" i="16"/>
  <c r="D272" i="16"/>
  <c r="AG272" i="16" s="1"/>
  <c r="C272" i="16"/>
  <c r="A272" i="16"/>
  <c r="AB271" i="16"/>
  <c r="AA271" i="16"/>
  <c r="Z271" i="16"/>
  <c r="Y271" i="16"/>
  <c r="D271" i="16"/>
  <c r="AF271" i="16" s="1"/>
  <c r="C271" i="16"/>
  <c r="A271" i="16"/>
  <c r="AB270" i="16"/>
  <c r="AA270" i="16"/>
  <c r="Z270" i="16"/>
  <c r="Y270" i="16"/>
  <c r="D270" i="16"/>
  <c r="AG270" i="16" s="1"/>
  <c r="C270" i="16"/>
  <c r="A270" i="16"/>
  <c r="AB269" i="16"/>
  <c r="AA269" i="16"/>
  <c r="Z269" i="16"/>
  <c r="Y269" i="16"/>
  <c r="D269" i="16"/>
  <c r="C269" i="16"/>
  <c r="A269" i="16"/>
  <c r="AB268" i="16"/>
  <c r="AA268" i="16"/>
  <c r="Z268" i="16"/>
  <c r="Y268" i="16"/>
  <c r="D268" i="16"/>
  <c r="AG268" i="16" s="1"/>
  <c r="C268" i="16"/>
  <c r="A268" i="16"/>
  <c r="AB267" i="16"/>
  <c r="AA267" i="16"/>
  <c r="Z267" i="16"/>
  <c r="Y267" i="16"/>
  <c r="D267" i="16"/>
  <c r="AG267" i="16" s="1"/>
  <c r="C267" i="16"/>
  <c r="A267" i="16"/>
  <c r="AB266" i="16"/>
  <c r="AA266" i="16"/>
  <c r="Z266" i="16"/>
  <c r="Y266" i="16"/>
  <c r="D266" i="16"/>
  <c r="AE266" i="16" s="1"/>
  <c r="C266" i="16"/>
  <c r="A266" i="16"/>
  <c r="AG265" i="16"/>
  <c r="AB265" i="16"/>
  <c r="AA265" i="16"/>
  <c r="Z265" i="16"/>
  <c r="Y265" i="16"/>
  <c r="D265" i="16"/>
  <c r="C265" i="16"/>
  <c r="A265" i="16"/>
  <c r="AB264" i="16"/>
  <c r="AA264" i="16"/>
  <c r="Z264" i="16"/>
  <c r="Y264" i="16"/>
  <c r="D264" i="16"/>
  <c r="AG264" i="16" s="1"/>
  <c r="C264" i="16"/>
  <c r="A264" i="16"/>
  <c r="AB263" i="16"/>
  <c r="AA263" i="16"/>
  <c r="Z263" i="16"/>
  <c r="Y263" i="16"/>
  <c r="D263" i="16"/>
  <c r="AG263" i="16" s="1"/>
  <c r="C263" i="16"/>
  <c r="A263" i="16"/>
  <c r="AB262" i="16"/>
  <c r="AA262" i="16"/>
  <c r="Z262" i="16"/>
  <c r="Y262" i="16"/>
  <c r="AD262" i="16" s="1"/>
  <c r="D262" i="16"/>
  <c r="AG262" i="16" s="1"/>
  <c r="C262" i="16"/>
  <c r="A262" i="16"/>
  <c r="AB261" i="16"/>
  <c r="AA261" i="16"/>
  <c r="Z261" i="16"/>
  <c r="Y261" i="16"/>
  <c r="D261" i="16"/>
  <c r="C261" i="16"/>
  <c r="A261" i="16"/>
  <c r="AB260" i="16"/>
  <c r="AA260" i="16"/>
  <c r="Z260" i="16"/>
  <c r="Y260" i="16"/>
  <c r="D260" i="16"/>
  <c r="AG260" i="16" s="1"/>
  <c r="C260" i="16"/>
  <c r="A260" i="16"/>
  <c r="AB259" i="16"/>
  <c r="AA259" i="16"/>
  <c r="Z259" i="16"/>
  <c r="Y259" i="16"/>
  <c r="D259" i="16"/>
  <c r="C259" i="16"/>
  <c r="A259" i="16"/>
  <c r="AB258" i="16"/>
  <c r="AA258" i="16"/>
  <c r="Z258" i="16"/>
  <c r="Y258" i="16"/>
  <c r="D258" i="16"/>
  <c r="AG258" i="16" s="1"/>
  <c r="C258" i="16"/>
  <c r="A258" i="16"/>
  <c r="AB257" i="16"/>
  <c r="AA257" i="16"/>
  <c r="Z257" i="16"/>
  <c r="Y257" i="16"/>
  <c r="D257" i="16"/>
  <c r="C257" i="16"/>
  <c r="A257" i="16"/>
  <c r="AB256" i="16"/>
  <c r="AA256" i="16"/>
  <c r="Z256" i="16"/>
  <c r="Y256" i="16"/>
  <c r="D256" i="16"/>
  <c r="AG256" i="16" s="1"/>
  <c r="C256" i="16"/>
  <c r="A256" i="16"/>
  <c r="AB255" i="16"/>
  <c r="AA255" i="16"/>
  <c r="Z255" i="16"/>
  <c r="Y255" i="16"/>
  <c r="D255" i="16"/>
  <c r="AG255" i="16" s="1"/>
  <c r="C255" i="16"/>
  <c r="A255" i="16"/>
  <c r="AB254" i="16"/>
  <c r="AA254" i="16"/>
  <c r="AF254" i="16" s="1"/>
  <c r="Z254" i="16"/>
  <c r="Y254" i="16"/>
  <c r="AD254" i="16" s="1"/>
  <c r="D254" i="16"/>
  <c r="AG254" i="16" s="1"/>
  <c r="C254" i="16"/>
  <c r="A254" i="16"/>
  <c r="AD253" i="16"/>
  <c r="AB253" i="16"/>
  <c r="AA253" i="16"/>
  <c r="Z253" i="16"/>
  <c r="Y253" i="16"/>
  <c r="D253" i="16"/>
  <c r="C253" i="16"/>
  <c r="A253" i="16"/>
  <c r="AB252" i="16"/>
  <c r="AA252" i="16"/>
  <c r="Z252" i="16"/>
  <c r="Y252" i="16"/>
  <c r="D252" i="16"/>
  <c r="AE252" i="16" s="1"/>
  <c r="C252" i="16"/>
  <c r="A252" i="16"/>
  <c r="AB251" i="16"/>
  <c r="AA251" i="16"/>
  <c r="Z251" i="16"/>
  <c r="Y251" i="16"/>
  <c r="D251" i="16"/>
  <c r="AG251" i="16" s="1"/>
  <c r="C251" i="16"/>
  <c r="A251" i="16"/>
  <c r="AB250" i="16"/>
  <c r="AA250" i="16"/>
  <c r="Z250" i="16"/>
  <c r="Y250" i="16"/>
  <c r="D250" i="16"/>
  <c r="AG250" i="16" s="1"/>
  <c r="C250" i="16"/>
  <c r="A250" i="16"/>
  <c r="AB249" i="16"/>
  <c r="AA249" i="16"/>
  <c r="Z249" i="16"/>
  <c r="Y249" i="16"/>
  <c r="D249" i="16"/>
  <c r="AE249" i="16" s="1"/>
  <c r="C249" i="16"/>
  <c r="A249" i="16"/>
  <c r="AB248" i="16"/>
  <c r="AA248" i="16"/>
  <c r="Z248" i="16"/>
  <c r="Y248" i="16"/>
  <c r="D248" i="16"/>
  <c r="AG248" i="16" s="1"/>
  <c r="C248" i="16"/>
  <c r="A248" i="16"/>
  <c r="AB247" i="16"/>
  <c r="AA247" i="16"/>
  <c r="Z247" i="16"/>
  <c r="Y247" i="16"/>
  <c r="D247" i="16"/>
  <c r="AG247" i="16" s="1"/>
  <c r="C247" i="16"/>
  <c r="A247" i="16"/>
  <c r="AB246" i="16"/>
  <c r="AA246" i="16"/>
  <c r="AF246" i="16" s="1"/>
  <c r="Z246" i="16"/>
  <c r="Y246" i="16"/>
  <c r="D246" i="16"/>
  <c r="AG246" i="16" s="1"/>
  <c r="C246" i="16"/>
  <c r="A246" i="16"/>
  <c r="AB245" i="16"/>
  <c r="AA245" i="16"/>
  <c r="Z245" i="16"/>
  <c r="Y245" i="16"/>
  <c r="D245" i="16"/>
  <c r="AG245" i="16" s="1"/>
  <c r="C245" i="16"/>
  <c r="A245" i="16"/>
  <c r="AB244" i="16"/>
  <c r="AA244" i="16"/>
  <c r="Z244" i="16"/>
  <c r="Y244" i="16"/>
  <c r="AD244" i="16" s="1"/>
  <c r="D244" i="16"/>
  <c r="AE244" i="16" s="1"/>
  <c r="C244" i="16"/>
  <c r="A244" i="16"/>
  <c r="AB243" i="16"/>
  <c r="AA243" i="16"/>
  <c r="Z243" i="16"/>
  <c r="Y243" i="16"/>
  <c r="D243" i="16"/>
  <c r="AG243" i="16" s="1"/>
  <c r="C243" i="16"/>
  <c r="A243" i="16"/>
  <c r="AB242" i="16"/>
  <c r="AA242" i="16"/>
  <c r="Z242" i="16"/>
  <c r="Y242" i="16"/>
  <c r="D242" i="16"/>
  <c r="AG242" i="16" s="1"/>
  <c r="C242" i="16"/>
  <c r="A242" i="16"/>
  <c r="AB241" i="16"/>
  <c r="AA241" i="16"/>
  <c r="Z241" i="16"/>
  <c r="Y241" i="16"/>
  <c r="D241" i="16"/>
  <c r="C241" i="16"/>
  <c r="A241" i="16"/>
  <c r="AB240" i="16"/>
  <c r="AA240" i="16"/>
  <c r="Z240" i="16"/>
  <c r="Y240" i="16"/>
  <c r="D240" i="16"/>
  <c r="AE240" i="16" s="1"/>
  <c r="C240" i="16"/>
  <c r="A240" i="16"/>
  <c r="AB239" i="16"/>
  <c r="AA239" i="16"/>
  <c r="Z239" i="16"/>
  <c r="Y239" i="16"/>
  <c r="D239" i="16"/>
  <c r="AG239" i="16" s="1"/>
  <c r="C239" i="16"/>
  <c r="A239" i="16"/>
  <c r="AF238" i="16"/>
  <c r="AB238" i="16"/>
  <c r="AA238" i="16"/>
  <c r="Z238" i="16"/>
  <c r="Y238" i="16"/>
  <c r="AD238" i="16" s="1"/>
  <c r="D238" i="16"/>
  <c r="AG238" i="16" s="1"/>
  <c r="C238" i="16"/>
  <c r="A238" i="16"/>
  <c r="AB237" i="16"/>
  <c r="AA237" i="16"/>
  <c r="Z237" i="16"/>
  <c r="Y237" i="16"/>
  <c r="D237" i="16"/>
  <c r="AF237" i="16" s="1"/>
  <c r="C237" i="16"/>
  <c r="A237" i="16"/>
  <c r="AB236" i="16"/>
  <c r="AA236" i="16"/>
  <c r="Z236" i="16"/>
  <c r="Y236" i="16"/>
  <c r="D236" i="16"/>
  <c r="AE236" i="16" s="1"/>
  <c r="C236" i="16"/>
  <c r="A236" i="16"/>
  <c r="AG235" i="16"/>
  <c r="AB235" i="16"/>
  <c r="AA235" i="16"/>
  <c r="Z235" i="16"/>
  <c r="Y235" i="16"/>
  <c r="D235" i="16"/>
  <c r="AD235" i="16" s="1"/>
  <c r="C235" i="16"/>
  <c r="A235" i="16"/>
  <c r="AB234" i="16"/>
  <c r="AA234" i="16"/>
  <c r="Z234" i="16"/>
  <c r="AE234" i="16" s="1"/>
  <c r="Y234" i="16"/>
  <c r="D234" i="16"/>
  <c r="AG234" i="16" s="1"/>
  <c r="C234" i="16"/>
  <c r="A234" i="16"/>
  <c r="AB233" i="16"/>
  <c r="AA233" i="16"/>
  <c r="Z233" i="16"/>
  <c r="Y233" i="16"/>
  <c r="D233" i="16"/>
  <c r="AF233" i="16" s="1"/>
  <c r="C233" i="16"/>
  <c r="A233" i="16"/>
  <c r="AB232" i="16"/>
  <c r="AA232" i="16"/>
  <c r="Z232" i="16"/>
  <c r="Y232" i="16"/>
  <c r="D232" i="16"/>
  <c r="AF232" i="16" s="1"/>
  <c r="C232" i="16"/>
  <c r="A232" i="16"/>
  <c r="AB231" i="16"/>
  <c r="AG231" i="16" s="1"/>
  <c r="AA231" i="16"/>
  <c r="Z231" i="16"/>
  <c r="Y231" i="16"/>
  <c r="D231" i="16"/>
  <c r="C231" i="16"/>
  <c r="A231" i="16"/>
  <c r="AB230" i="16"/>
  <c r="AA230" i="16"/>
  <c r="AF230" i="16" s="1"/>
  <c r="Z230" i="16"/>
  <c r="AE230" i="16" s="1"/>
  <c r="Y230" i="16"/>
  <c r="AD230" i="16" s="1"/>
  <c r="D230" i="16"/>
  <c r="C230" i="16"/>
  <c r="A230" i="16"/>
  <c r="AB229" i="16"/>
  <c r="AA229" i="16"/>
  <c r="Z229" i="16"/>
  <c r="Y229" i="16"/>
  <c r="D229" i="16"/>
  <c r="AF229" i="16" s="1"/>
  <c r="C229" i="16"/>
  <c r="A229" i="16"/>
  <c r="AB228" i="16"/>
  <c r="AA228" i="16"/>
  <c r="Z228" i="16"/>
  <c r="Y228" i="16"/>
  <c r="D228" i="16"/>
  <c r="C228" i="16"/>
  <c r="A228" i="16"/>
  <c r="AB227" i="16"/>
  <c r="AA227" i="16"/>
  <c r="Z227" i="16"/>
  <c r="Y227" i="16"/>
  <c r="D227" i="16"/>
  <c r="AD227" i="16" s="1"/>
  <c r="C227" i="16"/>
  <c r="A227" i="16"/>
  <c r="AB226" i="16"/>
  <c r="AA226" i="16"/>
  <c r="Z226" i="16"/>
  <c r="Y226" i="16"/>
  <c r="D226" i="16"/>
  <c r="C226" i="16"/>
  <c r="A226" i="16"/>
  <c r="AB225" i="16"/>
  <c r="AA225" i="16"/>
  <c r="Z225" i="16"/>
  <c r="Y225" i="16"/>
  <c r="D225" i="16"/>
  <c r="C225" i="16"/>
  <c r="A225" i="16"/>
  <c r="AB224" i="16"/>
  <c r="AA224" i="16"/>
  <c r="Z224" i="16"/>
  <c r="Y224" i="16"/>
  <c r="D224" i="16"/>
  <c r="AE224" i="16" s="1"/>
  <c r="C224" i="16"/>
  <c r="A224" i="16"/>
  <c r="AF223" i="16"/>
  <c r="AB223" i="16"/>
  <c r="AG223" i="16" s="1"/>
  <c r="AA223" i="16"/>
  <c r="Z223" i="16"/>
  <c r="Y223" i="16"/>
  <c r="D223" i="16"/>
  <c r="C223" i="16"/>
  <c r="A223" i="16"/>
  <c r="AB222" i="16"/>
  <c r="AA222" i="16"/>
  <c r="Z222" i="16"/>
  <c r="Y222" i="16"/>
  <c r="D222" i="16"/>
  <c r="AF222" i="16" s="1"/>
  <c r="C222" i="16"/>
  <c r="A222" i="16"/>
  <c r="AB221" i="16"/>
  <c r="AA221" i="16"/>
  <c r="Z221" i="16"/>
  <c r="Y221" i="16"/>
  <c r="D221" i="16"/>
  <c r="AF221" i="16" s="1"/>
  <c r="C221" i="16"/>
  <c r="A221" i="16"/>
  <c r="AB220" i="16"/>
  <c r="AA220" i="16"/>
  <c r="Z220" i="16"/>
  <c r="Y220" i="16"/>
  <c r="D220" i="16"/>
  <c r="AE220" i="16" s="1"/>
  <c r="C220" i="16"/>
  <c r="A220" i="16"/>
  <c r="AG219" i="16"/>
  <c r="AF219" i="16"/>
  <c r="AB219" i="16"/>
  <c r="AA219" i="16"/>
  <c r="Z219" i="16"/>
  <c r="Y219" i="16"/>
  <c r="D219" i="16"/>
  <c r="AD219" i="16" s="1"/>
  <c r="C219" i="16"/>
  <c r="A219" i="16"/>
  <c r="AF218" i="16"/>
  <c r="AB218" i="16"/>
  <c r="AA218" i="16"/>
  <c r="Z218" i="16"/>
  <c r="AE218" i="16" s="1"/>
  <c r="Y218" i="16"/>
  <c r="D218" i="16"/>
  <c r="C218" i="16"/>
  <c r="A218" i="16"/>
  <c r="AB217" i="16"/>
  <c r="AA217" i="16"/>
  <c r="Z217" i="16"/>
  <c r="Y217" i="16"/>
  <c r="AD217" i="16" s="1"/>
  <c r="D217" i="16"/>
  <c r="C217" i="16"/>
  <c r="A217" i="16"/>
  <c r="AB216" i="16"/>
  <c r="AA216" i="16"/>
  <c r="Z216" i="16"/>
  <c r="Y216" i="16"/>
  <c r="D216" i="16"/>
  <c r="AF216" i="16" s="1"/>
  <c r="C216" i="16"/>
  <c r="A216" i="16"/>
  <c r="AB215" i="16"/>
  <c r="AA215" i="16"/>
  <c r="Z215" i="16"/>
  <c r="Y215" i="16"/>
  <c r="D215" i="16"/>
  <c r="AG215" i="16" s="1"/>
  <c r="C215" i="16"/>
  <c r="A215" i="16"/>
  <c r="AB214" i="16"/>
  <c r="AA214" i="16"/>
  <c r="AF214" i="16" s="1"/>
  <c r="Z214" i="16"/>
  <c r="AE214" i="16" s="1"/>
  <c r="Y214" i="16"/>
  <c r="D214" i="16"/>
  <c r="AG214" i="16" s="1"/>
  <c r="C214" i="16"/>
  <c r="A214" i="16"/>
  <c r="AB213" i="16"/>
  <c r="AA213" i="16"/>
  <c r="Z213" i="16"/>
  <c r="Y213" i="16"/>
  <c r="D213" i="16"/>
  <c r="AF213" i="16" s="1"/>
  <c r="C213" i="16"/>
  <c r="A213" i="16"/>
  <c r="AB212" i="16"/>
  <c r="AA212" i="16"/>
  <c r="Z212" i="16"/>
  <c r="Y212" i="16"/>
  <c r="D212" i="16"/>
  <c r="AE212" i="16" s="1"/>
  <c r="C212" i="16"/>
  <c r="A212" i="16"/>
  <c r="AB211" i="16"/>
  <c r="AA211" i="16"/>
  <c r="Z211" i="16"/>
  <c r="Y211" i="16"/>
  <c r="D211" i="16"/>
  <c r="AD211" i="16" s="1"/>
  <c r="C211" i="16"/>
  <c r="A211" i="16"/>
  <c r="AB210" i="16"/>
  <c r="AA210" i="16"/>
  <c r="Z210" i="16"/>
  <c r="Y210" i="16"/>
  <c r="D210" i="16"/>
  <c r="AG210" i="16" s="1"/>
  <c r="C210" i="16"/>
  <c r="A210" i="16"/>
  <c r="AB209" i="16"/>
  <c r="AA209" i="16"/>
  <c r="Z209" i="16"/>
  <c r="Y209" i="16"/>
  <c r="AD209" i="16" s="1"/>
  <c r="D209" i="16"/>
  <c r="C209" i="16"/>
  <c r="A209" i="16"/>
  <c r="AB208" i="16"/>
  <c r="AA208" i="16"/>
  <c r="Z208" i="16"/>
  <c r="Y208" i="16"/>
  <c r="D208" i="16"/>
  <c r="AE208" i="16" s="1"/>
  <c r="C208" i="16"/>
  <c r="A208" i="16"/>
  <c r="AB207" i="16"/>
  <c r="AA207" i="16"/>
  <c r="Z207" i="16"/>
  <c r="Y207" i="16"/>
  <c r="D207" i="16"/>
  <c r="AE207" i="16" s="1"/>
  <c r="C207" i="16"/>
  <c r="A207" i="16"/>
  <c r="AB206" i="16"/>
  <c r="AA206" i="16"/>
  <c r="Z206" i="16"/>
  <c r="Y206" i="16"/>
  <c r="D206" i="16"/>
  <c r="AG206" i="16" s="1"/>
  <c r="C206" i="16"/>
  <c r="A206" i="16"/>
  <c r="AB205" i="16"/>
  <c r="AA205" i="16"/>
  <c r="Z205" i="16"/>
  <c r="Y205" i="16"/>
  <c r="D205" i="16"/>
  <c r="AG205" i="16" s="1"/>
  <c r="C205" i="16"/>
  <c r="A205" i="16"/>
  <c r="AB204" i="16"/>
  <c r="AA204" i="16"/>
  <c r="Z204" i="16"/>
  <c r="Y204" i="16"/>
  <c r="D204" i="16"/>
  <c r="AF204" i="16" s="1"/>
  <c r="C204" i="16"/>
  <c r="A204" i="16"/>
  <c r="AB203" i="16"/>
  <c r="AA203" i="16"/>
  <c r="Z203" i="16"/>
  <c r="Y203" i="16"/>
  <c r="D203" i="16"/>
  <c r="AG203" i="16" s="1"/>
  <c r="C203" i="16"/>
  <c r="A203" i="16"/>
  <c r="AB202" i="16"/>
  <c r="AA202" i="16"/>
  <c r="Z202" i="16"/>
  <c r="Y202" i="16"/>
  <c r="D202" i="16"/>
  <c r="AF202" i="16" s="1"/>
  <c r="C202" i="16"/>
  <c r="A202" i="16"/>
  <c r="AB201" i="16"/>
  <c r="AA201" i="16"/>
  <c r="Z201" i="16"/>
  <c r="Y201" i="16"/>
  <c r="D201" i="16"/>
  <c r="AG201" i="16" s="1"/>
  <c r="C201" i="16"/>
  <c r="A201" i="16"/>
  <c r="AB200" i="16"/>
  <c r="AA200" i="16"/>
  <c r="Z200" i="16"/>
  <c r="Y200" i="16"/>
  <c r="AD200" i="16" s="1"/>
  <c r="D200" i="16"/>
  <c r="AG200" i="16" s="1"/>
  <c r="C200" i="16"/>
  <c r="A200" i="16"/>
  <c r="AF199" i="16"/>
  <c r="AB199" i="16"/>
  <c r="AA199" i="16"/>
  <c r="Z199" i="16"/>
  <c r="Y199" i="16"/>
  <c r="D199" i="16"/>
  <c r="AE199" i="16" s="1"/>
  <c r="C199" i="16"/>
  <c r="A199" i="16"/>
  <c r="AB198" i="16"/>
  <c r="AA198" i="16"/>
  <c r="Z198" i="16"/>
  <c r="Y198" i="16"/>
  <c r="D198" i="16"/>
  <c r="AG198" i="16" s="1"/>
  <c r="C198" i="16"/>
  <c r="A198" i="16"/>
  <c r="AB197" i="16"/>
  <c r="AA197" i="16"/>
  <c r="Z197" i="16"/>
  <c r="Y197" i="16"/>
  <c r="D197" i="16"/>
  <c r="AG197" i="16" s="1"/>
  <c r="C197" i="16"/>
  <c r="A197" i="16"/>
  <c r="AD222" i="18" l="1"/>
  <c r="AE198" i="18"/>
  <c r="AE218" i="18"/>
  <c r="AE322" i="18"/>
  <c r="AE326" i="18"/>
  <c r="AE205" i="18"/>
  <c r="AE225" i="18"/>
  <c r="AF322" i="18"/>
  <c r="AD314" i="18"/>
  <c r="AF318" i="18"/>
  <c r="AF320" i="18"/>
  <c r="AG225" i="18"/>
  <c r="AE266" i="18"/>
  <c r="AF270" i="18"/>
  <c r="AE279" i="18"/>
  <c r="AF314" i="18"/>
  <c r="AD318" i="18"/>
  <c r="AD212" i="18"/>
  <c r="AF214" i="18"/>
  <c r="AF230" i="18"/>
  <c r="AE281" i="18"/>
  <c r="AD306" i="18"/>
  <c r="AF308" i="18"/>
  <c r="AE197" i="18"/>
  <c r="AE206" i="18"/>
  <c r="AE226" i="18"/>
  <c r="AG237" i="18"/>
  <c r="AD242" i="18"/>
  <c r="AF306" i="18"/>
  <c r="AE310" i="18"/>
  <c r="AE210" i="18"/>
  <c r="AE242" i="18"/>
  <c r="AE251" i="18"/>
  <c r="AD302" i="18"/>
  <c r="AD241" i="16"/>
  <c r="AD329" i="16"/>
  <c r="AD206" i="16"/>
  <c r="AD222" i="16"/>
  <c r="AD233" i="16"/>
  <c r="AE302" i="16"/>
  <c r="AE318" i="16"/>
  <c r="AD228" i="16"/>
  <c r="AD225" i="16"/>
  <c r="AE263" i="16"/>
  <c r="AF342" i="16"/>
  <c r="AF212" i="16"/>
  <c r="AG217" i="16"/>
  <c r="AE225" i="16"/>
  <c r="AF255" i="16"/>
  <c r="AF266" i="16"/>
  <c r="AE286" i="16"/>
  <c r="AG244" i="16"/>
  <c r="AF258" i="16"/>
  <c r="AD212" i="16"/>
  <c r="AF215" i="16"/>
  <c r="AG225" i="16"/>
  <c r="AF228" i="16"/>
  <c r="AF247" i="16"/>
  <c r="AE250" i="16"/>
  <c r="AF272" i="16"/>
  <c r="AD278" i="16"/>
  <c r="AD308" i="16"/>
  <c r="AE327" i="16"/>
  <c r="AF231" i="16"/>
  <c r="AE311" i="16"/>
  <c r="AD316" i="16"/>
  <c r="AF327" i="16"/>
  <c r="AD330" i="16"/>
  <c r="AE345" i="16"/>
  <c r="AD340" i="16"/>
  <c r="AF239" i="16"/>
  <c r="AD220" i="16"/>
  <c r="AF292" i="16"/>
  <c r="AF303" i="16"/>
  <c r="AE322" i="16"/>
  <c r="AE321" i="16"/>
  <c r="AF256" i="16"/>
  <c r="AF322" i="16"/>
  <c r="AF338" i="16"/>
  <c r="AE229" i="16"/>
  <c r="AE262" i="16"/>
  <c r="AG213" i="16"/>
  <c r="AE202" i="16"/>
  <c r="AF287" i="16"/>
  <c r="AF328" i="16"/>
  <c r="AD236" i="16"/>
  <c r="AE213" i="16"/>
  <c r="AE298" i="16"/>
  <c r="AE197" i="16"/>
  <c r="AF262" i="16"/>
  <c r="AE346" i="16"/>
  <c r="AE290" i="16"/>
  <c r="AF205" i="16"/>
  <c r="AD216" i="16"/>
  <c r="AG221" i="16"/>
  <c r="AE251" i="16"/>
  <c r="AF282" i="16"/>
  <c r="AF304" i="16"/>
  <c r="AF312" i="16"/>
  <c r="AD266" i="16"/>
  <c r="AD258" i="16"/>
  <c r="AF300" i="16"/>
  <c r="AD205" i="16"/>
  <c r="AD245" i="16"/>
  <c r="AD214" i="16"/>
  <c r="AD246" i="16"/>
  <c r="AD260" i="16"/>
  <c r="AF320" i="16"/>
  <c r="AD197" i="19"/>
  <c r="AE200" i="19"/>
  <c r="AE202" i="19"/>
  <c r="AD205" i="19"/>
  <c r="AD206" i="19"/>
  <c r="AC230" i="19"/>
  <c r="AF239" i="19"/>
  <c r="AC240" i="19"/>
  <c r="AE242" i="19"/>
  <c r="AC248" i="19"/>
  <c r="AC256" i="19"/>
  <c r="AC272" i="19"/>
  <c r="AF276" i="19"/>
  <c r="AF281" i="19"/>
  <c r="AC282" i="19"/>
  <c r="AE284" i="19"/>
  <c r="AE292" i="19"/>
  <c r="AD302" i="19"/>
  <c r="AD305" i="19"/>
  <c r="AE310" i="19"/>
  <c r="AF316" i="19"/>
  <c r="AF317" i="19"/>
  <c r="AF320" i="19"/>
  <c r="AC321" i="19"/>
  <c r="AF322" i="19"/>
  <c r="AC334" i="19"/>
  <c r="AD342" i="19"/>
  <c r="AD345" i="19"/>
  <c r="AE208" i="19"/>
  <c r="AE210" i="19"/>
  <c r="AF213" i="19"/>
  <c r="AF220" i="19"/>
  <c r="AC222" i="19"/>
  <c r="AC224" i="19"/>
  <c r="AC226" i="19"/>
  <c r="AC232" i="19"/>
  <c r="AC234" i="19"/>
  <c r="AC244" i="19"/>
  <c r="AD251" i="19"/>
  <c r="AE258" i="19"/>
  <c r="AF264" i="19"/>
  <c r="AF280" i="19"/>
  <c r="AD287" i="19"/>
  <c r="AE302" i="19"/>
  <c r="AD327" i="19"/>
  <c r="AD334" i="19"/>
  <c r="AE342" i="19"/>
  <c r="AE198" i="19"/>
  <c r="AD200" i="19"/>
  <c r="AD201" i="19"/>
  <c r="AC202" i="19"/>
  <c r="AC204" i="19"/>
  <c r="AF208" i="19"/>
  <c r="AC209" i="19"/>
  <c r="AF211" i="19"/>
  <c r="AC212" i="19"/>
  <c r="AF218" i="19"/>
  <c r="AE236" i="19"/>
  <c r="AD239" i="19"/>
  <c r="AE240" i="19"/>
  <c r="AE244" i="19"/>
  <c r="AC246" i="19"/>
  <c r="AE248" i="19"/>
  <c r="AE250" i="19"/>
  <c r="AE252" i="19"/>
  <c r="AD255" i="19"/>
  <c r="AE256" i="19"/>
  <c r="AE268" i="19"/>
  <c r="AE274" i="19"/>
  <c r="AE282" i="19"/>
  <c r="AC313" i="19"/>
  <c r="AC350" i="19"/>
  <c r="AD202" i="19"/>
  <c r="AC205" i="19"/>
  <c r="AE206" i="19"/>
  <c r="AC210" i="19"/>
  <c r="AF216" i="19"/>
  <c r="AC218" i="19"/>
  <c r="AD223" i="19"/>
  <c r="AE226" i="19"/>
  <c r="AE228" i="19"/>
  <c r="AE234" i="19"/>
  <c r="AF237" i="19"/>
  <c r="AC238" i="19"/>
  <c r="AD246" i="19"/>
  <c r="AD249" i="19"/>
  <c r="AC254" i="19"/>
  <c r="AC258" i="19"/>
  <c r="AC260" i="19"/>
  <c r="AF300" i="19"/>
  <c r="AF301" i="19"/>
  <c r="AF304" i="19"/>
  <c r="AF306" i="19"/>
  <c r="AF334" i="19"/>
  <c r="AF340" i="19"/>
  <c r="AF341" i="19"/>
  <c r="AF344" i="19"/>
  <c r="AF346" i="19"/>
  <c r="AD350" i="19"/>
  <c r="AF214" i="19"/>
  <c r="AC216" i="19"/>
  <c r="AE220" i="19"/>
  <c r="AF225" i="19"/>
  <c r="AD227" i="19"/>
  <c r="AF229" i="19"/>
  <c r="AD230" i="19"/>
  <c r="AC236" i="19"/>
  <c r="AD238" i="19"/>
  <c r="AE246" i="19"/>
  <c r="AD247" i="19"/>
  <c r="AC250" i="19"/>
  <c r="AC252" i="19"/>
  <c r="AD254" i="19"/>
  <c r="AE260" i="19"/>
  <c r="AC262" i="19"/>
  <c r="AE264" i="19"/>
  <c r="AF265" i="19"/>
  <c r="AC268" i="19"/>
  <c r="AE272" i="19"/>
  <c r="AC274" i="19"/>
  <c r="AD275" i="19"/>
  <c r="AD279" i="19"/>
  <c r="AE280" i="19"/>
  <c r="AF303" i="19"/>
  <c r="AC304" i="19"/>
  <c r="AC306" i="19"/>
  <c r="AC318" i="19"/>
  <c r="AF343" i="19"/>
  <c r="AC344" i="19"/>
  <c r="AC346" i="19"/>
  <c r="AC199" i="19"/>
  <c r="AD204" i="19"/>
  <c r="AE209" i="19"/>
  <c r="AD222" i="19"/>
  <c r="AE230" i="19"/>
  <c r="AE238" i="19"/>
  <c r="AE254" i="19"/>
  <c r="AD262" i="19"/>
  <c r="AF286" i="19"/>
  <c r="AF292" i="19"/>
  <c r="AF296" i="19"/>
  <c r="AF298" i="19"/>
  <c r="AE308" i="19"/>
  <c r="AD311" i="19"/>
  <c r="AE314" i="19"/>
  <c r="AC316" i="19"/>
  <c r="AD318" i="19"/>
  <c r="AF326" i="19"/>
  <c r="AF331" i="19"/>
  <c r="AC336" i="19"/>
  <c r="AC338" i="19"/>
  <c r="AD346" i="19"/>
  <c r="AC207" i="19"/>
  <c r="AE262" i="19"/>
  <c r="AF270" i="19"/>
  <c r="AE276" i="19"/>
  <c r="AD278" i="19"/>
  <c r="AF288" i="19"/>
  <c r="AC289" i="19"/>
  <c r="AF290" i="19"/>
  <c r="AC296" i="19"/>
  <c r="AC298" i="19"/>
  <c r="AE300" i="19"/>
  <c r="AD303" i="19"/>
  <c r="AE306" i="19"/>
  <c r="AC310" i="19"/>
  <c r="AE318" i="19"/>
  <c r="AF324" i="19"/>
  <c r="AF325" i="19"/>
  <c r="AF328" i="19"/>
  <c r="AC329" i="19"/>
  <c r="AF330" i="19"/>
  <c r="AD338" i="19"/>
  <c r="AE340" i="19"/>
  <c r="AD343" i="19"/>
  <c r="AE346" i="19"/>
  <c r="AC348" i="19"/>
  <c r="AE350" i="19"/>
  <c r="AE219" i="19"/>
  <c r="AC219" i="19"/>
  <c r="AC197" i="19"/>
  <c r="AE199" i="19"/>
  <c r="AF204" i="19"/>
  <c r="AE207" i="19"/>
  <c r="AC233" i="19"/>
  <c r="AE233" i="19"/>
  <c r="AE245" i="19"/>
  <c r="AD245" i="19"/>
  <c r="AC245" i="19"/>
  <c r="AE259" i="19"/>
  <c r="AC259" i="19"/>
  <c r="AE285" i="19"/>
  <c r="AD285" i="19"/>
  <c r="AC285" i="19"/>
  <c r="AE291" i="19"/>
  <c r="AC291" i="19"/>
  <c r="AE307" i="19"/>
  <c r="AD307" i="19"/>
  <c r="AC307" i="19"/>
  <c r="AE315" i="19"/>
  <c r="AD315" i="19"/>
  <c r="AC315" i="19"/>
  <c r="AF199" i="19"/>
  <c r="AF207" i="19"/>
  <c r="AE211" i="19"/>
  <c r="AC211" i="19"/>
  <c r="AE221" i="19"/>
  <c r="AD221" i="19"/>
  <c r="AC221" i="19"/>
  <c r="AE235" i="19"/>
  <c r="AC235" i="19"/>
  <c r="AF271" i="19"/>
  <c r="AC273" i="19"/>
  <c r="AE273" i="19"/>
  <c r="AE293" i="19"/>
  <c r="AD293" i="19"/>
  <c r="AC293" i="19"/>
  <c r="AE299" i="19"/>
  <c r="AD299" i="19"/>
  <c r="AC299" i="19"/>
  <c r="AF311" i="19"/>
  <c r="AF201" i="19"/>
  <c r="AC257" i="19"/>
  <c r="AE257" i="19"/>
  <c r="AE269" i="19"/>
  <c r="AD269" i="19"/>
  <c r="AC269" i="19"/>
  <c r="AE283" i="19"/>
  <c r="AC283" i="19"/>
  <c r="AE197" i="19"/>
  <c r="AC203" i="19"/>
  <c r="AE205" i="19"/>
  <c r="AD241" i="19"/>
  <c r="AC249" i="19"/>
  <c r="AE249" i="19"/>
  <c r="AE261" i="19"/>
  <c r="AD261" i="19"/>
  <c r="AC261" i="19"/>
  <c r="AD267" i="19"/>
  <c r="AE275" i="19"/>
  <c r="AC275" i="19"/>
  <c r="AD203" i="19"/>
  <c r="AE213" i="19"/>
  <c r="AC213" i="19"/>
  <c r="AF223" i="19"/>
  <c r="AC225" i="19"/>
  <c r="AE225" i="19"/>
  <c r="AE237" i="19"/>
  <c r="AD237" i="19"/>
  <c r="AC237" i="19"/>
  <c r="AE251" i="19"/>
  <c r="AC251" i="19"/>
  <c r="AD281" i="19"/>
  <c r="AF295" i="19"/>
  <c r="AE347" i="19"/>
  <c r="AD347" i="19"/>
  <c r="AC347" i="19"/>
  <c r="AC201" i="19"/>
  <c r="AE203" i="19"/>
  <c r="AD219" i="19"/>
  <c r="AE227" i="19"/>
  <c r="AC227" i="19"/>
  <c r="AD257" i="19"/>
  <c r="AF263" i="19"/>
  <c r="AC265" i="19"/>
  <c r="AE265" i="19"/>
  <c r="AF269" i="19"/>
  <c r="AE277" i="19"/>
  <c r="AD277" i="19"/>
  <c r="AC277" i="19"/>
  <c r="AD283" i="19"/>
  <c r="AF315" i="19"/>
  <c r="AE339" i="19"/>
  <c r="AD339" i="19"/>
  <c r="AC339" i="19"/>
  <c r="AE331" i="19"/>
  <c r="AD331" i="19"/>
  <c r="AC331" i="19"/>
  <c r="AC241" i="19"/>
  <c r="AE241" i="19"/>
  <c r="AE253" i="19"/>
  <c r="AD253" i="19"/>
  <c r="AC253" i="19"/>
  <c r="AE267" i="19"/>
  <c r="AC267" i="19"/>
  <c r="AF283" i="19"/>
  <c r="AD211" i="19"/>
  <c r="AF215" i="19"/>
  <c r="AC217" i="19"/>
  <c r="AE217" i="19"/>
  <c r="AF221" i="19"/>
  <c r="AE229" i="19"/>
  <c r="AD229" i="19"/>
  <c r="AC229" i="19"/>
  <c r="AF233" i="19"/>
  <c r="AD235" i="19"/>
  <c r="AE243" i="19"/>
  <c r="AC243" i="19"/>
  <c r="AF259" i="19"/>
  <c r="AD273" i="19"/>
  <c r="AF279" i="19"/>
  <c r="AC281" i="19"/>
  <c r="AE281" i="19"/>
  <c r="AF291" i="19"/>
  <c r="AF293" i="19"/>
  <c r="AF299" i="19"/>
  <c r="AE323" i="19"/>
  <c r="AD323" i="19"/>
  <c r="AC323" i="19"/>
  <c r="AF335" i="19"/>
  <c r="AD212" i="19"/>
  <c r="AC215" i="19"/>
  <c r="AD220" i="19"/>
  <c r="AC223" i="19"/>
  <c r="AD228" i="19"/>
  <c r="AC231" i="19"/>
  <c r="AD236" i="19"/>
  <c r="AC239" i="19"/>
  <c r="AD244" i="19"/>
  <c r="AC247" i="19"/>
  <c r="AD252" i="19"/>
  <c r="AC255" i="19"/>
  <c r="AD260" i="19"/>
  <c r="AC263" i="19"/>
  <c r="AD268" i="19"/>
  <c r="AC271" i="19"/>
  <c r="AD276" i="19"/>
  <c r="AC279" i="19"/>
  <c r="AD284" i="19"/>
  <c r="AC287" i="19"/>
  <c r="AE289" i="19"/>
  <c r="AD292" i="19"/>
  <c r="AC295" i="19"/>
  <c r="AE297" i="19"/>
  <c r="AD300" i="19"/>
  <c r="AC303" i="19"/>
  <c r="AE305" i="19"/>
  <c r="AD308" i="19"/>
  <c r="AC311" i="19"/>
  <c r="AE313" i="19"/>
  <c r="AD316" i="19"/>
  <c r="AC319" i="19"/>
  <c r="AE321" i="19"/>
  <c r="AD324" i="19"/>
  <c r="AC327" i="19"/>
  <c r="AE329" i="19"/>
  <c r="AD332" i="19"/>
  <c r="AC335" i="19"/>
  <c r="AE337" i="19"/>
  <c r="AD340" i="19"/>
  <c r="AC343" i="19"/>
  <c r="AE345" i="19"/>
  <c r="AD348" i="19"/>
  <c r="AF289" i="19"/>
  <c r="AF297" i="19"/>
  <c r="AF305" i="19"/>
  <c r="AF313" i="19"/>
  <c r="AF321" i="19"/>
  <c r="AF329" i="19"/>
  <c r="AF337" i="19"/>
  <c r="AF345" i="19"/>
  <c r="AD210" i="19"/>
  <c r="AE215" i="19"/>
  <c r="AD218" i="19"/>
  <c r="AE223" i="19"/>
  <c r="AD226" i="19"/>
  <c r="AE231" i="19"/>
  <c r="AD234" i="19"/>
  <c r="AE239" i="19"/>
  <c r="AD242" i="19"/>
  <c r="AE247" i="19"/>
  <c r="AD250" i="19"/>
  <c r="AE255" i="19"/>
  <c r="AD258" i="19"/>
  <c r="AE263" i="19"/>
  <c r="AD266" i="19"/>
  <c r="AE271" i="19"/>
  <c r="AD274" i="19"/>
  <c r="AE279" i="19"/>
  <c r="AD282" i="19"/>
  <c r="AE287" i="19"/>
  <c r="AD290" i="19"/>
  <c r="AE295" i="19"/>
  <c r="AD298" i="19"/>
  <c r="AC301" i="19"/>
  <c r="AE303" i="19"/>
  <c r="AD306" i="19"/>
  <c r="AC309" i="19"/>
  <c r="AE311" i="19"/>
  <c r="AD314" i="19"/>
  <c r="AC317" i="19"/>
  <c r="AE319" i="19"/>
  <c r="AD322" i="19"/>
  <c r="AC325" i="19"/>
  <c r="AE327" i="19"/>
  <c r="AD330" i="19"/>
  <c r="AC333" i="19"/>
  <c r="AE335" i="19"/>
  <c r="AC341" i="19"/>
  <c r="AE343" i="19"/>
  <c r="AC349" i="19"/>
  <c r="AD301" i="19"/>
  <c r="AD309" i="19"/>
  <c r="AD317" i="19"/>
  <c r="AD325" i="19"/>
  <c r="AD333" i="19"/>
  <c r="AD341" i="19"/>
  <c r="AD349" i="19"/>
  <c r="AD216" i="19"/>
  <c r="AD224" i="19"/>
  <c r="AD232" i="19"/>
  <c r="AD240" i="19"/>
  <c r="AD248" i="19"/>
  <c r="AD256" i="19"/>
  <c r="AD264" i="19"/>
  <c r="AD272" i="19"/>
  <c r="AD280" i="19"/>
  <c r="AD288" i="19"/>
  <c r="AD296" i="19"/>
  <c r="AE301" i="19"/>
  <c r="AD304" i="19"/>
  <c r="AE309" i="19"/>
  <c r="AD312" i="19"/>
  <c r="AE317" i="19"/>
  <c r="AD320" i="19"/>
  <c r="AE325" i="19"/>
  <c r="AD328" i="19"/>
  <c r="AE333" i="19"/>
  <c r="AD336" i="19"/>
  <c r="AE341" i="19"/>
  <c r="AD344" i="19"/>
  <c r="AE349" i="19"/>
  <c r="AG218" i="18"/>
  <c r="AD234" i="18"/>
  <c r="AD254" i="18"/>
  <c r="AG256" i="18"/>
  <c r="AG258" i="18"/>
  <c r="AG259" i="18"/>
  <c r="AG260" i="18"/>
  <c r="AF262" i="18"/>
  <c r="AG266" i="18"/>
  <c r="AE274" i="18"/>
  <c r="AF286" i="18"/>
  <c r="AG292" i="18"/>
  <c r="AG293" i="18"/>
  <c r="AG296" i="18"/>
  <c r="AD297" i="18"/>
  <c r="AG298" i="18"/>
  <c r="AE306" i="18"/>
  <c r="AE311" i="18"/>
  <c r="AF326" i="18"/>
  <c r="AG227" i="18"/>
  <c r="AF228" i="18"/>
  <c r="AF234" i="18"/>
  <c r="AF240" i="18"/>
  <c r="AD250" i="18"/>
  <c r="AG288" i="18"/>
  <c r="AG290" i="18"/>
  <c r="AG324" i="18"/>
  <c r="AG325" i="18"/>
  <c r="AG328" i="18"/>
  <c r="AG330" i="18"/>
  <c r="AD338" i="18"/>
  <c r="AF340" i="18"/>
  <c r="AE346" i="18"/>
  <c r="AE303" i="18"/>
  <c r="AG200" i="18"/>
  <c r="AG201" i="18"/>
  <c r="AE213" i="18"/>
  <c r="AE214" i="18"/>
  <c r="AF215" i="18"/>
  <c r="AF218" i="18"/>
  <c r="AF220" i="18"/>
  <c r="AE221" i="18"/>
  <c r="AE222" i="18"/>
  <c r="AE227" i="18"/>
  <c r="AE230" i="18"/>
  <c r="AD232" i="18"/>
  <c r="AD233" i="18"/>
  <c r="AE238" i="18"/>
  <c r="AG241" i="18"/>
  <c r="AF242" i="18"/>
  <c r="AD244" i="18"/>
  <c r="AE250" i="18"/>
  <c r="AF252" i="18"/>
  <c r="AF258" i="18"/>
  <c r="AG263" i="18"/>
  <c r="AF266" i="18"/>
  <c r="AD268" i="18"/>
  <c r="AG278" i="18"/>
  <c r="AG287" i="18"/>
  <c r="AD290" i="18"/>
  <c r="AF292" i="18"/>
  <c r="AE295" i="18"/>
  <c r="AD300" i="18"/>
  <c r="AF310" i="18"/>
  <c r="AG318" i="18"/>
  <c r="AG323" i="18"/>
  <c r="AD330" i="18"/>
  <c r="AE338" i="18"/>
  <c r="AD342" i="18"/>
  <c r="AF346" i="18"/>
  <c r="AE234" i="18"/>
  <c r="AF199" i="18"/>
  <c r="AE208" i="18"/>
  <c r="AF209" i="18"/>
  <c r="AD211" i="18"/>
  <c r="AD216" i="18"/>
  <c r="AD217" i="18"/>
  <c r="AF222" i="18"/>
  <c r="AD241" i="18"/>
  <c r="AF244" i="18"/>
  <c r="AD246" i="18"/>
  <c r="AF248" i="18"/>
  <c r="AF250" i="18"/>
  <c r="AE254" i="18"/>
  <c r="AG282" i="18"/>
  <c r="AE290" i="18"/>
  <c r="AD294" i="18"/>
  <c r="AG316" i="18"/>
  <c r="AG317" i="18"/>
  <c r="AG320" i="18"/>
  <c r="AG322" i="18"/>
  <c r="AE330" i="18"/>
  <c r="AF332" i="18"/>
  <c r="AE335" i="18"/>
  <c r="AF338" i="18"/>
  <c r="AD340" i="18"/>
  <c r="AE342" i="18"/>
  <c r="AD345" i="18"/>
  <c r="AE223" i="18"/>
  <c r="AE271" i="18"/>
  <c r="AD203" i="18"/>
  <c r="AG204" i="18"/>
  <c r="AD205" i="18"/>
  <c r="AG206" i="18"/>
  <c r="AD210" i="18"/>
  <c r="AE212" i="18"/>
  <c r="AE217" i="18"/>
  <c r="AG226" i="18"/>
  <c r="AG236" i="18"/>
  <c r="AG238" i="18"/>
  <c r="AE241" i="18"/>
  <c r="AE246" i="18"/>
  <c r="AD252" i="18"/>
  <c r="AF254" i="18"/>
  <c r="AE255" i="18"/>
  <c r="AF256" i="18"/>
  <c r="AD258" i="18"/>
  <c r="AE259" i="18"/>
  <c r="AD260" i="18"/>
  <c r="AF264" i="18"/>
  <c r="AG270" i="18"/>
  <c r="AG279" i="18"/>
  <c r="AD282" i="18"/>
  <c r="AF284" i="18"/>
  <c r="AE287" i="18"/>
  <c r="AF290" i="18"/>
  <c r="AD292" i="18"/>
  <c r="AE294" i="18"/>
  <c r="AF296" i="18"/>
  <c r="AE297" i="18"/>
  <c r="AG302" i="18"/>
  <c r="AG308" i="18"/>
  <c r="AG309" i="18"/>
  <c r="AG312" i="18"/>
  <c r="AD313" i="18"/>
  <c r="AG314" i="18"/>
  <c r="AD322" i="18"/>
  <c r="AF324" i="18"/>
  <c r="AE327" i="18"/>
  <c r="AF330" i="18"/>
  <c r="AD334" i="18"/>
  <c r="AF342" i="18"/>
  <c r="AE343" i="18"/>
  <c r="AE345" i="18"/>
  <c r="AD346" i="18"/>
  <c r="AD348" i="18"/>
  <c r="AE350" i="18"/>
  <c r="AD215" i="18"/>
  <c r="AD227" i="18"/>
  <c r="AF233" i="18"/>
  <c r="AD235" i="18"/>
  <c r="AF246" i="18"/>
  <c r="AD262" i="18"/>
  <c r="AG272" i="18"/>
  <c r="AD273" i="18"/>
  <c r="AG274" i="18"/>
  <c r="AD286" i="18"/>
  <c r="AF294" i="18"/>
  <c r="AG304" i="18"/>
  <c r="AD305" i="18"/>
  <c r="AG306" i="18"/>
  <c r="AD326" i="18"/>
  <c r="AD332" i="18"/>
  <c r="AF336" i="18"/>
  <c r="AE337" i="18"/>
  <c r="AF253" i="18"/>
  <c r="AE253" i="18"/>
  <c r="AD253" i="18"/>
  <c r="AF291" i="18"/>
  <c r="AE291" i="18"/>
  <c r="AD291" i="18"/>
  <c r="AF197" i="18"/>
  <c r="AE200" i="18"/>
  <c r="AG202" i="18"/>
  <c r="AF205" i="18"/>
  <c r="AF208" i="18"/>
  <c r="AF212" i="18"/>
  <c r="AF216" i="18"/>
  <c r="AF232" i="18"/>
  <c r="AF269" i="18"/>
  <c r="AE269" i="18"/>
  <c r="AD269" i="18"/>
  <c r="AF275" i="18"/>
  <c r="AD275" i="18"/>
  <c r="AF283" i="18"/>
  <c r="AE283" i="18"/>
  <c r="AD283" i="18"/>
  <c r="AF267" i="18"/>
  <c r="AD267" i="18"/>
  <c r="AG197" i="18"/>
  <c r="AD198" i="18"/>
  <c r="AF200" i="18"/>
  <c r="AG205" i="18"/>
  <c r="AD206" i="18"/>
  <c r="AG208" i="18"/>
  <c r="AD209" i="18"/>
  <c r="AG212" i="18"/>
  <c r="AG216" i="18"/>
  <c r="AF231" i="18"/>
  <c r="AD231" i="18"/>
  <c r="AG232" i="18"/>
  <c r="AD257" i="18"/>
  <c r="AF257" i="18"/>
  <c r="AF339" i="18"/>
  <c r="AE339" i="18"/>
  <c r="AD339" i="18"/>
  <c r="AG199" i="18"/>
  <c r="AF221" i="18"/>
  <c r="AD221" i="18"/>
  <c r="AF237" i="18"/>
  <c r="AE237" i="18"/>
  <c r="AD237" i="18"/>
  <c r="AF245" i="18"/>
  <c r="AE245" i="18"/>
  <c r="AD245" i="18"/>
  <c r="AF259" i="18"/>
  <c r="AD259" i="18"/>
  <c r="AG271" i="18"/>
  <c r="AF331" i="18"/>
  <c r="AE331" i="18"/>
  <c r="AD331" i="18"/>
  <c r="AF347" i="18"/>
  <c r="AE347" i="18"/>
  <c r="AD347" i="18"/>
  <c r="AG207" i="18"/>
  <c r="AF198" i="18"/>
  <c r="AE201" i="18"/>
  <c r="AD204" i="18"/>
  <c r="AF206" i="18"/>
  <c r="AG209" i="18"/>
  <c r="AG213" i="18"/>
  <c r="AG217" i="18"/>
  <c r="AD224" i="18"/>
  <c r="AE229" i="18"/>
  <c r="AG233" i="18"/>
  <c r="AE265" i="18"/>
  <c r="AF323" i="18"/>
  <c r="AE323" i="18"/>
  <c r="AD323" i="18"/>
  <c r="AG335" i="18"/>
  <c r="AD199" i="18"/>
  <c r="AD207" i="18"/>
  <c r="AE219" i="18"/>
  <c r="AF224" i="18"/>
  <c r="AE235" i="18"/>
  <c r="AG239" i="18"/>
  <c r="AE240" i="18"/>
  <c r="AD240" i="18"/>
  <c r="AE243" i="18"/>
  <c r="AG247" i="18"/>
  <c r="AD249" i="18"/>
  <c r="AF249" i="18"/>
  <c r="AG253" i="18"/>
  <c r="AF261" i="18"/>
  <c r="AE261" i="18"/>
  <c r="AD261" i="18"/>
  <c r="AE267" i="18"/>
  <c r="AG291" i="18"/>
  <c r="AF315" i="18"/>
  <c r="AE315" i="18"/>
  <c r="AD315" i="18"/>
  <c r="AG327" i="18"/>
  <c r="AE199" i="18"/>
  <c r="AF204" i="18"/>
  <c r="AE207" i="18"/>
  <c r="AE211" i="18"/>
  <c r="AE215" i="18"/>
  <c r="AF219" i="18"/>
  <c r="AF223" i="18"/>
  <c r="AD223" i="18"/>
  <c r="AG224" i="18"/>
  <c r="AD225" i="18"/>
  <c r="AG228" i="18"/>
  <c r="AF235" i="18"/>
  <c r="AF243" i="18"/>
  <c r="AF251" i="18"/>
  <c r="AD251" i="18"/>
  <c r="AG267" i="18"/>
  <c r="AG269" i="18"/>
  <c r="AE275" i="18"/>
  <c r="AG283" i="18"/>
  <c r="AF307" i="18"/>
  <c r="AE307" i="18"/>
  <c r="AD307" i="18"/>
  <c r="AG319" i="18"/>
  <c r="AG219" i="18"/>
  <c r="AF229" i="18"/>
  <c r="AD229" i="18"/>
  <c r="AE231" i="18"/>
  <c r="AG235" i="18"/>
  <c r="AG243" i="18"/>
  <c r="AE257" i="18"/>
  <c r="AD265" i="18"/>
  <c r="AF265" i="18"/>
  <c r="AG275" i="18"/>
  <c r="AF299" i="18"/>
  <c r="AE299" i="18"/>
  <c r="AD299" i="18"/>
  <c r="AG311" i="18"/>
  <c r="AG339" i="18"/>
  <c r="AE220" i="18"/>
  <c r="AE228" i="18"/>
  <c r="AE236" i="18"/>
  <c r="AD239" i="18"/>
  <c r="AE244" i="18"/>
  <c r="AD247" i="18"/>
  <c r="AE252" i="18"/>
  <c r="AD255" i="18"/>
  <c r="AE260" i="18"/>
  <c r="AD263" i="18"/>
  <c r="AE268" i="18"/>
  <c r="AD271" i="18"/>
  <c r="AF273" i="18"/>
  <c r="AE276" i="18"/>
  <c r="AD279" i="18"/>
  <c r="AF281" i="18"/>
  <c r="AE284" i="18"/>
  <c r="AD287" i="18"/>
  <c r="AF289" i="18"/>
  <c r="AE292" i="18"/>
  <c r="AD295" i="18"/>
  <c r="AF297" i="18"/>
  <c r="AE300" i="18"/>
  <c r="AD303" i="18"/>
  <c r="AF305" i="18"/>
  <c r="AE308" i="18"/>
  <c r="AD311" i="18"/>
  <c r="AF313" i="18"/>
  <c r="AE316" i="18"/>
  <c r="AD319" i="18"/>
  <c r="AF321" i="18"/>
  <c r="AE324" i="18"/>
  <c r="AD327" i="18"/>
  <c r="AF329" i="18"/>
  <c r="AE332" i="18"/>
  <c r="AD335" i="18"/>
  <c r="AF337" i="18"/>
  <c r="AE340" i="18"/>
  <c r="AD343" i="18"/>
  <c r="AF345" i="18"/>
  <c r="AE348" i="18"/>
  <c r="AG273" i="18"/>
  <c r="AG281" i="18"/>
  <c r="AG289" i="18"/>
  <c r="AG297" i="18"/>
  <c r="AG305" i="18"/>
  <c r="AG313" i="18"/>
  <c r="AG321" i="18"/>
  <c r="AG329" i="18"/>
  <c r="AG337" i="18"/>
  <c r="AF239" i="18"/>
  <c r="AF247" i="18"/>
  <c r="AF255" i="18"/>
  <c r="AF263" i="18"/>
  <c r="AF271" i="18"/>
  <c r="AD277" i="18"/>
  <c r="AF279" i="18"/>
  <c r="AD285" i="18"/>
  <c r="AF287" i="18"/>
  <c r="AD293" i="18"/>
  <c r="AF295" i="18"/>
  <c r="AD301" i="18"/>
  <c r="AF303" i="18"/>
  <c r="AD309" i="18"/>
  <c r="AF311" i="18"/>
  <c r="AD317" i="18"/>
  <c r="AF319" i="18"/>
  <c r="AD325" i="18"/>
  <c r="AF327" i="18"/>
  <c r="AD333" i="18"/>
  <c r="AF335" i="18"/>
  <c r="AD341" i="18"/>
  <c r="AF343" i="18"/>
  <c r="AD349" i="18"/>
  <c r="AD248" i="18"/>
  <c r="AD256" i="18"/>
  <c r="AD264" i="18"/>
  <c r="AD272" i="18"/>
  <c r="AE277" i="18"/>
  <c r="AD280" i="18"/>
  <c r="AE285" i="18"/>
  <c r="AD288" i="18"/>
  <c r="AE293" i="18"/>
  <c r="AD296" i="18"/>
  <c r="AE301" i="18"/>
  <c r="AD304" i="18"/>
  <c r="AE309" i="18"/>
  <c r="AD312" i="18"/>
  <c r="AE317" i="18"/>
  <c r="AD320" i="18"/>
  <c r="AE325" i="18"/>
  <c r="AD328" i="18"/>
  <c r="AE333" i="18"/>
  <c r="AD336" i="18"/>
  <c r="AE341" i="18"/>
  <c r="AD344" i="18"/>
  <c r="AE349" i="18"/>
  <c r="AE248" i="18"/>
  <c r="AE256" i="18"/>
  <c r="AE264" i="18"/>
  <c r="AE272" i="18"/>
  <c r="AF277" i="18"/>
  <c r="AE280" i="18"/>
  <c r="AF285" i="18"/>
  <c r="AE288" i="18"/>
  <c r="AF293" i="18"/>
  <c r="AE296" i="18"/>
  <c r="AF301" i="18"/>
  <c r="AE304" i="18"/>
  <c r="AF309" i="18"/>
  <c r="AE312" i="18"/>
  <c r="AF317" i="18"/>
  <c r="AE320" i="18"/>
  <c r="AF325" i="18"/>
  <c r="AE328" i="18"/>
  <c r="AF333" i="18"/>
  <c r="AE336" i="18"/>
  <c r="AF341" i="18"/>
  <c r="AE344" i="18"/>
  <c r="AF349" i="18"/>
  <c r="AF344" i="18"/>
  <c r="AF197" i="16"/>
  <c r="AE200" i="16"/>
  <c r="AD203" i="16"/>
  <c r="AE205" i="16"/>
  <c r="AF207" i="16"/>
  <c r="AD208" i="16"/>
  <c r="AG209" i="16"/>
  <c r="AF210" i="16"/>
  <c r="AF211" i="16"/>
  <c r="AE217" i="16"/>
  <c r="AD221" i="16"/>
  <c r="AE222" i="16"/>
  <c r="AF225" i="16"/>
  <c r="AD226" i="16"/>
  <c r="AE228" i="16"/>
  <c r="AG230" i="16"/>
  <c r="AD231" i="16"/>
  <c r="AF236" i="16"/>
  <c r="AD240" i="16"/>
  <c r="AG241" i="16"/>
  <c r="AF244" i="16"/>
  <c r="AD252" i="16"/>
  <c r="AG253" i="16"/>
  <c r="AE258" i="16"/>
  <c r="AF260" i="16"/>
  <c r="AF263" i="16"/>
  <c r="AD268" i="16"/>
  <c r="AF270" i="16"/>
  <c r="AE271" i="16"/>
  <c r="AE273" i="16"/>
  <c r="AD274" i="16"/>
  <c r="AF280" i="16"/>
  <c r="AF290" i="16"/>
  <c r="AF298" i="16"/>
  <c r="AF306" i="16"/>
  <c r="AF314" i="16"/>
  <c r="AD326" i="16"/>
  <c r="AF334" i="16"/>
  <c r="AG226" i="16"/>
  <c r="AF208" i="16"/>
  <c r="AG211" i="16"/>
  <c r="AE221" i="16"/>
  <c r="AE226" i="16"/>
  <c r="AE232" i="16"/>
  <c r="AF240" i="16"/>
  <c r="AF252" i="16"/>
  <c r="AF268" i="16"/>
  <c r="AE274" i="16"/>
  <c r="AD276" i="16"/>
  <c r="AF278" i="16"/>
  <c r="AE279" i="16"/>
  <c r="AD282" i="16"/>
  <c r="AF288" i="16"/>
  <c r="AG237" i="16"/>
  <c r="AD202" i="16"/>
  <c r="AD229" i="16"/>
  <c r="AD234" i="16"/>
  <c r="AD239" i="16"/>
  <c r="AD243" i="16"/>
  <c r="AG266" i="16"/>
  <c r="AF276" i="16"/>
  <c r="AE282" i="16"/>
  <c r="AD284" i="16"/>
  <c r="AF286" i="16"/>
  <c r="AE289" i="16"/>
  <c r="AD290" i="16"/>
  <c r="AD292" i="16"/>
  <c r="AF294" i="16"/>
  <c r="AE295" i="16"/>
  <c r="AE297" i="16"/>
  <c r="AD298" i="16"/>
  <c r="AD300" i="16"/>
  <c r="AF302" i="16"/>
  <c r="AE303" i="16"/>
  <c r="AE305" i="16"/>
  <c r="AD306" i="16"/>
  <c r="AE350" i="16"/>
  <c r="AG332" i="16"/>
  <c r="AG333" i="16"/>
  <c r="AG335" i="16"/>
  <c r="AG336" i="16"/>
  <c r="AG337" i="16"/>
  <c r="AG338" i="16"/>
  <c r="AE342" i="16"/>
  <c r="AD345" i="16"/>
  <c r="AD346" i="16"/>
  <c r="AD198" i="16"/>
  <c r="AD201" i="16"/>
  <c r="AF209" i="16"/>
  <c r="AD210" i="16"/>
  <c r="AD215" i="16"/>
  <c r="AF220" i="16"/>
  <c r="AD224" i="16"/>
  <c r="AF226" i="16"/>
  <c r="AF227" i="16"/>
  <c r="AE233" i="16"/>
  <c r="AD237" i="16"/>
  <c r="AE238" i="16"/>
  <c r="AF241" i="16"/>
  <c r="AD242" i="16"/>
  <c r="AF250" i="16"/>
  <c r="AD270" i="16"/>
  <c r="AD281" i="16"/>
  <c r="AG324" i="16"/>
  <c r="AG325" i="16"/>
  <c r="AG327" i="16"/>
  <c r="AG328" i="16"/>
  <c r="AG329" i="16"/>
  <c r="AG330" i="16"/>
  <c r="AE334" i="16"/>
  <c r="AD337" i="16"/>
  <c r="AD338" i="16"/>
  <c r="AG326" i="16"/>
  <c r="AE198" i="16"/>
  <c r="AE203" i="16"/>
  <c r="AE210" i="16"/>
  <c r="AE216" i="16"/>
  <c r="AG218" i="16"/>
  <c r="AF224" i="16"/>
  <c r="AG227" i="16"/>
  <c r="AG229" i="16"/>
  <c r="AE237" i="16"/>
  <c r="AE242" i="16"/>
  <c r="AE270" i="16"/>
  <c r="AG308" i="16"/>
  <c r="AG310" i="16"/>
  <c r="AG311" i="16"/>
  <c r="AG314" i="16"/>
  <c r="AG316" i="16"/>
  <c r="AG318" i="16"/>
  <c r="AG319" i="16"/>
  <c r="AG322" i="16"/>
  <c r="AE326" i="16"/>
  <c r="AF346" i="16"/>
  <c r="AD350" i="16"/>
  <c r="AD197" i="16"/>
  <c r="AF203" i="16"/>
  <c r="AE206" i="16"/>
  <c r="AE209" i="16"/>
  <c r="AD213" i="16"/>
  <c r="AF217" i="16"/>
  <c r="AD218" i="16"/>
  <c r="AG222" i="16"/>
  <c r="AD223" i="16"/>
  <c r="AD232" i="16"/>
  <c r="AG233" i="16"/>
  <c r="AF234" i="16"/>
  <c r="AF235" i="16"/>
  <c r="AE241" i="16"/>
  <c r="AF242" i="16"/>
  <c r="AE246" i="16"/>
  <c r="AE247" i="16"/>
  <c r="AF248" i="16"/>
  <c r="AD250" i="16"/>
  <c r="AE254" i="16"/>
  <c r="AE255" i="16"/>
  <c r="AF264" i="16"/>
  <c r="AF274" i="16"/>
  <c r="AE278" i="16"/>
  <c r="AD286" i="16"/>
  <c r="AD294" i="16"/>
  <c r="AG301" i="16"/>
  <c r="AD302" i="16"/>
  <c r="AG304" i="16"/>
  <c r="AG307" i="16"/>
  <c r="AG309" i="16"/>
  <c r="AD310" i="16"/>
  <c r="AG312" i="16"/>
  <c r="AG317" i="16"/>
  <c r="AD318" i="16"/>
  <c r="AG320" i="16"/>
  <c r="AD322" i="16"/>
  <c r="AD342" i="16"/>
  <c r="AD348" i="16"/>
  <c r="AF350" i="16"/>
  <c r="AD257" i="16"/>
  <c r="AF257" i="16"/>
  <c r="AG202" i="16"/>
  <c r="AF259" i="16"/>
  <c r="AE259" i="16"/>
  <c r="AD259" i="16"/>
  <c r="AD265" i="16"/>
  <c r="AF265" i="16"/>
  <c r="AF315" i="16"/>
  <c r="AE315" i="16"/>
  <c r="AD315" i="16"/>
  <c r="AF323" i="16"/>
  <c r="AE323" i="16"/>
  <c r="AD323" i="16"/>
  <c r="AF331" i="16"/>
  <c r="AE331" i="16"/>
  <c r="AD331" i="16"/>
  <c r="AF339" i="16"/>
  <c r="AE339" i="16"/>
  <c r="AD339" i="16"/>
  <c r="AF347" i="16"/>
  <c r="AE347" i="16"/>
  <c r="AD347" i="16"/>
  <c r="AF299" i="16"/>
  <c r="AE299" i="16"/>
  <c r="AD299" i="16"/>
  <c r="AG207" i="16"/>
  <c r="AF200" i="16"/>
  <c r="AG208" i="16"/>
  <c r="AG212" i="16"/>
  <c r="AG216" i="16"/>
  <c r="AG220" i="16"/>
  <c r="AG224" i="16"/>
  <c r="AG228" i="16"/>
  <c r="AG232" i="16"/>
  <c r="AG236" i="16"/>
  <c r="AG240" i="16"/>
  <c r="AF251" i="16"/>
  <c r="AD251" i="16"/>
  <c r="AG252" i="16"/>
  <c r="AG261" i="16"/>
  <c r="AG204" i="16"/>
  <c r="AG199" i="16"/>
  <c r="AF267" i="16"/>
  <c r="AE267" i="16"/>
  <c r="AD267" i="16"/>
  <c r="AG271" i="16"/>
  <c r="AF198" i="16"/>
  <c r="AE201" i="16"/>
  <c r="AD204" i="16"/>
  <c r="AF206" i="16"/>
  <c r="AF245" i="16"/>
  <c r="AE245" i="16"/>
  <c r="AE257" i="16"/>
  <c r="AG269" i="16"/>
  <c r="AF275" i="16"/>
  <c r="AE275" i="16"/>
  <c r="AD275" i="16"/>
  <c r="AG279" i="16"/>
  <c r="AG299" i="16"/>
  <c r="AD199" i="16"/>
  <c r="AF201" i="16"/>
  <c r="AE204" i="16"/>
  <c r="AD207" i="16"/>
  <c r="AE243" i="16"/>
  <c r="AF253" i="16"/>
  <c r="AE253" i="16"/>
  <c r="AG257" i="16"/>
  <c r="AF283" i="16"/>
  <c r="AE283" i="16"/>
  <c r="AD283" i="16"/>
  <c r="AG287" i="16"/>
  <c r="AD249" i="16"/>
  <c r="AF249" i="16"/>
  <c r="AF307" i="16"/>
  <c r="AE307" i="16"/>
  <c r="AD307" i="16"/>
  <c r="AE211" i="16"/>
  <c r="AE215" i="16"/>
  <c r="AE219" i="16"/>
  <c r="AE223" i="16"/>
  <c r="AE227" i="16"/>
  <c r="AE231" i="16"/>
  <c r="AE235" i="16"/>
  <c r="AE239" i="16"/>
  <c r="AF243" i="16"/>
  <c r="AG249" i="16"/>
  <c r="AG259" i="16"/>
  <c r="AE265" i="16"/>
  <c r="AF291" i="16"/>
  <c r="AE291" i="16"/>
  <c r="AD291" i="16"/>
  <c r="AG315" i="16"/>
  <c r="AG323" i="16"/>
  <c r="AG331" i="16"/>
  <c r="AG339" i="16"/>
  <c r="AG347" i="16"/>
  <c r="AD247" i="16"/>
  <c r="AD255" i="16"/>
  <c r="AE260" i="16"/>
  <c r="AD263" i="16"/>
  <c r="AE268" i="16"/>
  <c r="AD271" i="16"/>
  <c r="AF273" i="16"/>
  <c r="AE276" i="16"/>
  <c r="AD279" i="16"/>
  <c r="AF281" i="16"/>
  <c r="AE284" i="16"/>
  <c r="AD287" i="16"/>
  <c r="AF289" i="16"/>
  <c r="AE292" i="16"/>
  <c r="AD295" i="16"/>
  <c r="AF297" i="16"/>
  <c r="AE300" i="16"/>
  <c r="AD303" i="16"/>
  <c r="AF305" i="16"/>
  <c r="AE308" i="16"/>
  <c r="AD311" i="16"/>
  <c r="AF313" i="16"/>
  <c r="AE316" i="16"/>
  <c r="AD319" i="16"/>
  <c r="AF321" i="16"/>
  <c r="AE324" i="16"/>
  <c r="AD327" i="16"/>
  <c r="AF329" i="16"/>
  <c r="AE332" i="16"/>
  <c r="AD335" i="16"/>
  <c r="AF337" i="16"/>
  <c r="AE340" i="16"/>
  <c r="AD343" i="16"/>
  <c r="AF345" i="16"/>
  <c r="AE348" i="16"/>
  <c r="AG273" i="16"/>
  <c r="AG281" i="16"/>
  <c r="AG289" i="16"/>
  <c r="AG297" i="16"/>
  <c r="AG305" i="16"/>
  <c r="AG313" i="16"/>
  <c r="AG321" i="16"/>
  <c r="AF324" i="16"/>
  <c r="AF332" i="16"/>
  <c r="AE335" i="16"/>
  <c r="AF340" i="16"/>
  <c r="AE343" i="16"/>
  <c r="AF348" i="16"/>
  <c r="AD261" i="16"/>
  <c r="AD269" i="16"/>
  <c r="AD277" i="16"/>
  <c r="AD285" i="16"/>
  <c r="AD293" i="16"/>
  <c r="AD301" i="16"/>
  <c r="AD309" i="16"/>
  <c r="AD317" i="16"/>
  <c r="AD325" i="16"/>
  <c r="AD333" i="16"/>
  <c r="AD341" i="16"/>
  <c r="AD349" i="16"/>
  <c r="AD248" i="16"/>
  <c r="AD256" i="16"/>
  <c r="AE261" i="16"/>
  <c r="AD264" i="16"/>
  <c r="AE269" i="16"/>
  <c r="AD272" i="16"/>
  <c r="AE277" i="16"/>
  <c r="AD280" i="16"/>
  <c r="AE285" i="16"/>
  <c r="AD288" i="16"/>
  <c r="AE293" i="16"/>
  <c r="AD296" i="16"/>
  <c r="AE301" i="16"/>
  <c r="AD304" i="16"/>
  <c r="AE309" i="16"/>
  <c r="AD312" i="16"/>
  <c r="AE317" i="16"/>
  <c r="AD320" i="16"/>
  <c r="AE325" i="16"/>
  <c r="AD328" i="16"/>
  <c r="AE333" i="16"/>
  <c r="AD336" i="16"/>
  <c r="AE341" i="16"/>
  <c r="AD344" i="16"/>
  <c r="AE349" i="16"/>
  <c r="AE248" i="16"/>
  <c r="AE256" i="16"/>
  <c r="AF261" i="16"/>
  <c r="AE264" i="16"/>
  <c r="AF269" i="16"/>
  <c r="AE272" i="16"/>
  <c r="AF277" i="16"/>
  <c r="AE280" i="16"/>
  <c r="AF285" i="16"/>
  <c r="AE288" i="16"/>
  <c r="AF293" i="16"/>
  <c r="AE296" i="16"/>
  <c r="AF301" i="16"/>
  <c r="AE304" i="16"/>
  <c r="AF309" i="16"/>
  <c r="AE312" i="16"/>
  <c r="AF317" i="16"/>
  <c r="AE320" i="16"/>
  <c r="AF325" i="16"/>
  <c r="AE328" i="16"/>
  <c r="AF333" i="16"/>
  <c r="AE336" i="16"/>
  <c r="AF341" i="16"/>
  <c r="AE344" i="16"/>
  <c r="AF349" i="16"/>
  <c r="H20" i="15"/>
  <c r="E20" i="15"/>
  <c r="H19" i="15"/>
  <c r="G19" i="15"/>
  <c r="E19" i="15"/>
  <c r="D19" i="15"/>
  <c r="O21" i="14" l="1"/>
  <c r="M21" i="14"/>
  <c r="L21" i="14"/>
  <c r="O20" i="14"/>
  <c r="M20" i="14"/>
  <c r="L20" i="14"/>
  <c r="O19" i="14"/>
  <c r="M19" i="14"/>
  <c r="L19" i="14"/>
  <c r="O18" i="14"/>
  <c r="N18" i="14"/>
  <c r="M18" i="14"/>
  <c r="L18" i="14"/>
  <c r="K18" i="14"/>
  <c r="J21" i="14"/>
  <c r="J20" i="14"/>
  <c r="J19" i="14"/>
  <c r="K16" i="12" l="1"/>
  <c r="L16" i="12"/>
  <c r="M16" i="12"/>
  <c r="N16" i="12"/>
  <c r="O16" i="12"/>
  <c r="P16" i="12"/>
  <c r="Q16" i="12"/>
  <c r="R16" i="12"/>
  <c r="S16" i="12"/>
  <c r="T16" i="12"/>
  <c r="J16" i="12"/>
  <c r="I16" i="12"/>
  <c r="H16" i="12"/>
  <c r="G16" i="12"/>
  <c r="F16" i="12"/>
  <c r="E16" i="12"/>
  <c r="D16" i="12"/>
  <c r="J16" i="11"/>
  <c r="K16" i="11"/>
  <c r="L16" i="11"/>
  <c r="M16" i="11"/>
  <c r="N16" i="11"/>
  <c r="O16" i="11"/>
  <c r="P16" i="11"/>
  <c r="Q16" i="11"/>
  <c r="R16" i="11"/>
  <c r="S16" i="11"/>
  <c r="I16" i="11"/>
  <c r="F16" i="11"/>
  <c r="E16" i="11"/>
  <c r="I16" i="9"/>
  <c r="J16" i="9"/>
  <c r="K16" i="9"/>
  <c r="L16" i="9"/>
  <c r="M16" i="9"/>
  <c r="N16" i="9"/>
  <c r="O16" i="9"/>
  <c r="P16" i="9"/>
  <c r="Q16" i="9"/>
  <c r="R16" i="9"/>
  <c r="H16" i="9"/>
  <c r="G16" i="9"/>
  <c r="I69" i="1" l="1"/>
  <c r="H69" i="1"/>
  <c r="C69" i="1"/>
  <c r="B69" i="1"/>
  <c r="J27" i="32"/>
  <c r="F27" i="32"/>
  <c r="E27" i="32"/>
  <c r="D27" i="32"/>
  <c r="J26" i="32"/>
  <c r="F26" i="32"/>
  <c r="E26" i="32"/>
  <c r="D26" i="32"/>
  <c r="J25" i="32"/>
  <c r="F25" i="32"/>
  <c r="E25" i="32"/>
  <c r="D25" i="32"/>
  <c r="J24" i="32"/>
  <c r="F24" i="32"/>
  <c r="E24" i="32"/>
  <c r="D24" i="32"/>
  <c r="J23" i="32"/>
  <c r="F23" i="32"/>
  <c r="E23" i="32"/>
  <c r="D23" i="32"/>
  <c r="J22" i="32"/>
  <c r="F22" i="32"/>
  <c r="D22" i="32"/>
  <c r="J21" i="32"/>
  <c r="F21" i="32"/>
  <c r="E21" i="32"/>
  <c r="D21" i="32"/>
  <c r="J20" i="32"/>
  <c r="E20" i="32"/>
  <c r="D20" i="32"/>
  <c r="J19" i="32"/>
  <c r="F19" i="32"/>
  <c r="E19" i="32"/>
  <c r="D19" i="32"/>
  <c r="J18" i="32"/>
  <c r="F18" i="32"/>
  <c r="E18" i="32"/>
  <c r="D18" i="32"/>
  <c r="J36" i="1" l="1"/>
  <c r="J37" i="1"/>
  <c r="J38" i="1"/>
  <c r="J39" i="1"/>
  <c r="J40" i="1"/>
  <c r="J41" i="1"/>
  <c r="J43" i="1"/>
  <c r="J44" i="1"/>
  <c r="J45" i="1"/>
  <c r="J46" i="1"/>
  <c r="J47" i="1"/>
  <c r="J49" i="1"/>
  <c r="J50" i="1"/>
  <c r="J51" i="1"/>
  <c r="J52" i="1"/>
  <c r="J53" i="1"/>
  <c r="J54" i="1"/>
  <c r="J55" i="1"/>
  <c r="J56" i="1"/>
  <c r="J57" i="1"/>
  <c r="J58" i="1"/>
  <c r="J59" i="1"/>
  <c r="J60" i="1"/>
  <c r="J61" i="1"/>
  <c r="J62" i="1"/>
  <c r="J63" i="1"/>
  <c r="J64" i="1"/>
  <c r="J65" i="1"/>
  <c r="J66" i="1"/>
  <c r="J68" i="1"/>
  <c r="J70" i="1"/>
  <c r="J72" i="1"/>
  <c r="J73" i="1"/>
  <c r="J74" i="1"/>
  <c r="J75" i="1"/>
  <c r="J76" i="1"/>
  <c r="J32" i="1"/>
  <c r="J33" i="1"/>
  <c r="J34" i="1"/>
  <c r="D32" i="1" l="1"/>
  <c r="D68" i="1" l="1"/>
  <c r="F350" i="9" l="1"/>
  <c r="E350" i="9"/>
  <c r="C350" i="9"/>
  <c r="B350" i="9"/>
  <c r="A350" i="9"/>
  <c r="F349" i="9"/>
  <c r="E349" i="9"/>
  <c r="C349" i="9"/>
  <c r="B349" i="9"/>
  <c r="A349" i="9"/>
  <c r="F348" i="9"/>
  <c r="E348" i="9"/>
  <c r="C348" i="9"/>
  <c r="B348" i="9"/>
  <c r="A348" i="9"/>
  <c r="F347" i="9"/>
  <c r="E347" i="9"/>
  <c r="C347" i="9"/>
  <c r="B347" i="9"/>
  <c r="A347" i="9"/>
  <c r="F346" i="9"/>
  <c r="E346" i="9"/>
  <c r="C346" i="9"/>
  <c r="B346" i="9"/>
  <c r="A346" i="9"/>
  <c r="F345" i="9"/>
  <c r="E345" i="9"/>
  <c r="C345" i="9"/>
  <c r="B345" i="9"/>
  <c r="A345" i="9"/>
  <c r="F344" i="9"/>
  <c r="E344" i="9"/>
  <c r="C344" i="9"/>
  <c r="B344" i="9"/>
  <c r="A344" i="9"/>
  <c r="F343" i="9"/>
  <c r="E343" i="9"/>
  <c r="C343" i="9"/>
  <c r="B343" i="9"/>
  <c r="A343" i="9"/>
  <c r="F342" i="9"/>
  <c r="E342" i="9"/>
  <c r="C342" i="9"/>
  <c r="B342" i="9"/>
  <c r="A342" i="9"/>
  <c r="F341" i="9"/>
  <c r="E341" i="9"/>
  <c r="C341" i="9"/>
  <c r="B341" i="9"/>
  <c r="A341" i="9"/>
  <c r="F340" i="9"/>
  <c r="E340" i="9"/>
  <c r="C340" i="9"/>
  <c r="B340" i="9"/>
  <c r="A340" i="9"/>
  <c r="F339" i="9"/>
  <c r="E339" i="9"/>
  <c r="C339" i="9"/>
  <c r="B339" i="9"/>
  <c r="A339" i="9"/>
  <c r="F338" i="9"/>
  <c r="E338" i="9"/>
  <c r="C338" i="9"/>
  <c r="B338" i="9"/>
  <c r="A338" i="9"/>
  <c r="F337" i="9"/>
  <c r="E337" i="9"/>
  <c r="C337" i="9"/>
  <c r="B337" i="9"/>
  <c r="A337" i="9"/>
  <c r="F336" i="9"/>
  <c r="E336" i="9"/>
  <c r="C336" i="9"/>
  <c r="B336" i="9"/>
  <c r="A336" i="9"/>
  <c r="F335" i="9"/>
  <c r="E335" i="9"/>
  <c r="C335" i="9"/>
  <c r="B335" i="9"/>
  <c r="A335" i="9"/>
  <c r="F334" i="9"/>
  <c r="E334" i="9"/>
  <c r="C334" i="9"/>
  <c r="B334" i="9"/>
  <c r="A334" i="9"/>
  <c r="F333" i="9"/>
  <c r="E333" i="9"/>
  <c r="C333" i="9"/>
  <c r="B333" i="9"/>
  <c r="A333" i="9"/>
  <c r="F332" i="9"/>
  <c r="E332" i="9"/>
  <c r="C332" i="9"/>
  <c r="B332" i="9"/>
  <c r="A332" i="9"/>
  <c r="F331" i="9"/>
  <c r="E331" i="9"/>
  <c r="C331" i="9"/>
  <c r="B331" i="9"/>
  <c r="A331" i="9"/>
  <c r="F330" i="9"/>
  <c r="E330" i="9"/>
  <c r="C330" i="9"/>
  <c r="B330" i="9"/>
  <c r="A330" i="9"/>
  <c r="F329" i="9"/>
  <c r="E329" i="9"/>
  <c r="C329" i="9"/>
  <c r="B329" i="9"/>
  <c r="A329" i="9"/>
  <c r="F328" i="9"/>
  <c r="E328" i="9"/>
  <c r="C328" i="9"/>
  <c r="B328" i="9"/>
  <c r="A328" i="9"/>
  <c r="F327" i="9"/>
  <c r="E327" i="9"/>
  <c r="C327" i="9"/>
  <c r="B327" i="9"/>
  <c r="A327" i="9"/>
  <c r="F326" i="9"/>
  <c r="E326" i="9"/>
  <c r="C326" i="9"/>
  <c r="B326" i="9"/>
  <c r="A326" i="9"/>
  <c r="F325" i="9"/>
  <c r="E325" i="9"/>
  <c r="C325" i="9"/>
  <c r="B325" i="9"/>
  <c r="A325" i="9"/>
  <c r="F324" i="9"/>
  <c r="E324" i="9"/>
  <c r="C324" i="9"/>
  <c r="B324" i="9"/>
  <c r="A324" i="9"/>
  <c r="F323" i="9"/>
  <c r="E323" i="9"/>
  <c r="C323" i="9"/>
  <c r="B323" i="9"/>
  <c r="A323" i="9"/>
  <c r="F322" i="9"/>
  <c r="E322" i="9"/>
  <c r="C322" i="9"/>
  <c r="B322" i="9"/>
  <c r="A322" i="9"/>
  <c r="F321" i="9"/>
  <c r="E321" i="9"/>
  <c r="C321" i="9"/>
  <c r="B321" i="9"/>
  <c r="A321" i="9"/>
  <c r="F320" i="9"/>
  <c r="E320" i="9"/>
  <c r="C320" i="9"/>
  <c r="B320" i="9"/>
  <c r="A320" i="9"/>
  <c r="F319" i="9"/>
  <c r="E319" i="9"/>
  <c r="C319" i="9"/>
  <c r="B319" i="9"/>
  <c r="A319" i="9"/>
  <c r="F318" i="9"/>
  <c r="E318" i="9"/>
  <c r="C318" i="9"/>
  <c r="B318" i="9"/>
  <c r="A318" i="9"/>
  <c r="F317" i="9"/>
  <c r="E317" i="9"/>
  <c r="C317" i="9"/>
  <c r="B317" i="9"/>
  <c r="A317" i="9"/>
  <c r="F316" i="9"/>
  <c r="E316" i="9"/>
  <c r="C316" i="9"/>
  <c r="B316" i="9"/>
  <c r="A316" i="9"/>
  <c r="F315" i="9"/>
  <c r="E315" i="9"/>
  <c r="C315" i="9"/>
  <c r="B315" i="9"/>
  <c r="A315" i="9"/>
  <c r="F314" i="9"/>
  <c r="E314" i="9"/>
  <c r="C314" i="9"/>
  <c r="B314" i="9"/>
  <c r="A314" i="9"/>
  <c r="F313" i="9"/>
  <c r="E313" i="9"/>
  <c r="C313" i="9"/>
  <c r="B313" i="9"/>
  <c r="A313" i="9"/>
  <c r="F312" i="9"/>
  <c r="E312" i="9"/>
  <c r="C312" i="9"/>
  <c r="B312" i="9"/>
  <c r="A312" i="9"/>
  <c r="F311" i="9"/>
  <c r="E311" i="9"/>
  <c r="C311" i="9"/>
  <c r="B311" i="9"/>
  <c r="A311" i="9"/>
  <c r="F310" i="9"/>
  <c r="E310" i="9"/>
  <c r="C310" i="9"/>
  <c r="B310" i="9"/>
  <c r="A310" i="9"/>
  <c r="F309" i="9"/>
  <c r="E309" i="9"/>
  <c r="C309" i="9"/>
  <c r="B309" i="9"/>
  <c r="A309" i="9"/>
  <c r="F308" i="9"/>
  <c r="E308" i="9"/>
  <c r="C308" i="9"/>
  <c r="B308" i="9"/>
  <c r="A308" i="9"/>
  <c r="F307" i="9"/>
  <c r="E307" i="9"/>
  <c r="C307" i="9"/>
  <c r="B307" i="9"/>
  <c r="A307" i="9"/>
  <c r="F306" i="9"/>
  <c r="E306" i="9"/>
  <c r="C306" i="9"/>
  <c r="B306" i="9"/>
  <c r="A306" i="9"/>
  <c r="F305" i="9"/>
  <c r="E305" i="9"/>
  <c r="C305" i="9"/>
  <c r="B305" i="9"/>
  <c r="A305" i="9"/>
  <c r="F304" i="9"/>
  <c r="E304" i="9"/>
  <c r="C304" i="9"/>
  <c r="B304" i="9"/>
  <c r="A304" i="9"/>
  <c r="F303" i="9"/>
  <c r="E303" i="9"/>
  <c r="C303" i="9"/>
  <c r="B303" i="9"/>
  <c r="A303" i="9"/>
  <c r="F302" i="9"/>
  <c r="E302" i="9"/>
  <c r="C302" i="9"/>
  <c r="B302" i="9"/>
  <c r="A302" i="9"/>
  <c r="F301" i="9"/>
  <c r="E301" i="9"/>
  <c r="C301" i="9"/>
  <c r="B301" i="9"/>
  <c r="A301" i="9"/>
  <c r="F300" i="9"/>
  <c r="E300" i="9"/>
  <c r="C300" i="9"/>
  <c r="B300" i="9"/>
  <c r="A300" i="9"/>
  <c r="F299" i="9"/>
  <c r="E299" i="9"/>
  <c r="C299" i="9"/>
  <c r="B299" i="9"/>
  <c r="A299" i="9"/>
  <c r="F298" i="9"/>
  <c r="E298" i="9"/>
  <c r="C298" i="9"/>
  <c r="B298" i="9"/>
  <c r="A298" i="9"/>
  <c r="F297" i="9"/>
  <c r="E297" i="9"/>
  <c r="C297" i="9"/>
  <c r="B297" i="9"/>
  <c r="A297" i="9"/>
  <c r="F296" i="9"/>
  <c r="E296" i="9"/>
  <c r="C296" i="9"/>
  <c r="B296" i="9"/>
  <c r="A296" i="9"/>
  <c r="F295" i="9"/>
  <c r="E295" i="9"/>
  <c r="C295" i="9"/>
  <c r="B295" i="9"/>
  <c r="A295" i="9"/>
  <c r="F294" i="9"/>
  <c r="E294" i="9"/>
  <c r="C294" i="9"/>
  <c r="B294" i="9"/>
  <c r="A294" i="9"/>
  <c r="F293" i="9"/>
  <c r="E293" i="9"/>
  <c r="C293" i="9"/>
  <c r="B293" i="9"/>
  <c r="A293" i="9"/>
  <c r="F292" i="9"/>
  <c r="E292" i="9"/>
  <c r="C292" i="9"/>
  <c r="B292" i="9"/>
  <c r="A292" i="9"/>
  <c r="F291" i="9"/>
  <c r="E291" i="9"/>
  <c r="C291" i="9"/>
  <c r="B291" i="9"/>
  <c r="A291" i="9"/>
  <c r="F290" i="9"/>
  <c r="E290" i="9"/>
  <c r="C290" i="9"/>
  <c r="B290" i="9"/>
  <c r="A290" i="9"/>
  <c r="F289" i="9"/>
  <c r="E289" i="9"/>
  <c r="C289" i="9"/>
  <c r="B289" i="9"/>
  <c r="A289" i="9"/>
  <c r="F288" i="9"/>
  <c r="E288" i="9"/>
  <c r="C288" i="9"/>
  <c r="B288" i="9"/>
  <c r="A288" i="9"/>
  <c r="F287" i="9"/>
  <c r="E287" i="9"/>
  <c r="C287" i="9"/>
  <c r="B287" i="9"/>
  <c r="A287" i="9"/>
  <c r="F286" i="9"/>
  <c r="E286" i="9"/>
  <c r="C286" i="9"/>
  <c r="B286" i="9"/>
  <c r="A286" i="9"/>
  <c r="F285" i="9"/>
  <c r="E285" i="9"/>
  <c r="C285" i="9"/>
  <c r="B285" i="9"/>
  <c r="A285" i="9"/>
  <c r="F284" i="9"/>
  <c r="E284" i="9"/>
  <c r="C284" i="9"/>
  <c r="B284" i="9"/>
  <c r="A284" i="9"/>
  <c r="F283" i="9"/>
  <c r="E283" i="9"/>
  <c r="C283" i="9"/>
  <c r="B283" i="9"/>
  <c r="A283" i="9"/>
  <c r="F282" i="9"/>
  <c r="E282" i="9"/>
  <c r="C282" i="9"/>
  <c r="B282" i="9"/>
  <c r="A282" i="9"/>
  <c r="F281" i="9"/>
  <c r="E281" i="9"/>
  <c r="C281" i="9"/>
  <c r="B281" i="9"/>
  <c r="A281" i="9"/>
  <c r="F280" i="9"/>
  <c r="E280" i="9"/>
  <c r="C280" i="9"/>
  <c r="B280" i="9"/>
  <c r="A280" i="9"/>
  <c r="F279" i="9"/>
  <c r="E279" i="9"/>
  <c r="C279" i="9"/>
  <c r="B279" i="9"/>
  <c r="A279" i="9"/>
  <c r="F278" i="9"/>
  <c r="E278" i="9"/>
  <c r="C278" i="9"/>
  <c r="B278" i="9"/>
  <c r="A278" i="9"/>
  <c r="F277" i="9"/>
  <c r="E277" i="9"/>
  <c r="C277" i="9"/>
  <c r="B277" i="9"/>
  <c r="A277" i="9"/>
  <c r="F276" i="9"/>
  <c r="E276" i="9"/>
  <c r="C276" i="9"/>
  <c r="B276" i="9"/>
  <c r="A276" i="9"/>
  <c r="F275" i="9"/>
  <c r="E275" i="9"/>
  <c r="C275" i="9"/>
  <c r="B275" i="9"/>
  <c r="A275" i="9"/>
  <c r="F274" i="9"/>
  <c r="E274" i="9"/>
  <c r="C274" i="9"/>
  <c r="B274" i="9"/>
  <c r="A274" i="9"/>
  <c r="F273" i="9"/>
  <c r="E273" i="9"/>
  <c r="C273" i="9"/>
  <c r="B273" i="9"/>
  <c r="A273" i="9"/>
  <c r="F272" i="9"/>
  <c r="E272" i="9"/>
  <c r="C272" i="9"/>
  <c r="B272" i="9"/>
  <c r="A272" i="9"/>
  <c r="F271" i="9"/>
  <c r="E271" i="9"/>
  <c r="C271" i="9"/>
  <c r="B271" i="9"/>
  <c r="A271" i="9"/>
  <c r="F270" i="9"/>
  <c r="E270" i="9"/>
  <c r="C270" i="9"/>
  <c r="B270" i="9"/>
  <c r="A270" i="9"/>
  <c r="F269" i="9"/>
  <c r="E269" i="9"/>
  <c r="C269" i="9"/>
  <c r="B269" i="9"/>
  <c r="A269" i="9"/>
  <c r="F268" i="9"/>
  <c r="E268" i="9"/>
  <c r="C268" i="9"/>
  <c r="B268" i="9"/>
  <c r="A268" i="9"/>
  <c r="F267" i="9"/>
  <c r="E267" i="9"/>
  <c r="C267" i="9"/>
  <c r="B267" i="9"/>
  <c r="A267" i="9"/>
  <c r="F266" i="9"/>
  <c r="E266" i="9"/>
  <c r="C266" i="9"/>
  <c r="B266" i="9"/>
  <c r="A266" i="9"/>
  <c r="F265" i="9"/>
  <c r="E265" i="9"/>
  <c r="C265" i="9"/>
  <c r="B265" i="9"/>
  <c r="A265" i="9"/>
  <c r="F264" i="9"/>
  <c r="E264" i="9"/>
  <c r="C264" i="9"/>
  <c r="B264" i="9"/>
  <c r="A264" i="9"/>
  <c r="F263" i="9"/>
  <c r="E263" i="9"/>
  <c r="C263" i="9"/>
  <c r="B263" i="9"/>
  <c r="A263" i="9"/>
  <c r="F262" i="9"/>
  <c r="E262" i="9"/>
  <c r="C262" i="9"/>
  <c r="B262" i="9"/>
  <c r="A262" i="9"/>
  <c r="F261" i="9"/>
  <c r="E261" i="9"/>
  <c r="C261" i="9"/>
  <c r="B261" i="9"/>
  <c r="A261" i="9"/>
  <c r="F260" i="9"/>
  <c r="E260" i="9"/>
  <c r="C260" i="9"/>
  <c r="B260" i="9"/>
  <c r="A260" i="9"/>
  <c r="F259" i="9"/>
  <c r="E259" i="9"/>
  <c r="C259" i="9"/>
  <c r="B259" i="9"/>
  <c r="A259" i="9"/>
  <c r="F258" i="9"/>
  <c r="E258" i="9"/>
  <c r="C258" i="9"/>
  <c r="B258" i="9"/>
  <c r="A258" i="9"/>
  <c r="F257" i="9"/>
  <c r="E257" i="9"/>
  <c r="C257" i="9"/>
  <c r="B257" i="9"/>
  <c r="A257" i="9"/>
  <c r="F256" i="9"/>
  <c r="E256" i="9"/>
  <c r="C256" i="9"/>
  <c r="B256" i="9"/>
  <c r="A256" i="9"/>
  <c r="F255" i="9"/>
  <c r="E255" i="9"/>
  <c r="C255" i="9"/>
  <c r="B255" i="9"/>
  <c r="A255" i="9"/>
  <c r="F254" i="9"/>
  <c r="E254" i="9"/>
  <c r="C254" i="9"/>
  <c r="B254" i="9"/>
  <c r="A254" i="9"/>
  <c r="F253" i="9"/>
  <c r="E253" i="9"/>
  <c r="C253" i="9"/>
  <c r="B253" i="9"/>
  <c r="A253" i="9"/>
  <c r="F252" i="9"/>
  <c r="E252" i="9"/>
  <c r="C252" i="9"/>
  <c r="B252" i="9"/>
  <c r="A252" i="9"/>
  <c r="F251" i="9"/>
  <c r="E251" i="9"/>
  <c r="C251" i="9"/>
  <c r="B251" i="9"/>
  <c r="A251" i="9"/>
  <c r="F250" i="9"/>
  <c r="E250" i="9"/>
  <c r="C250" i="9"/>
  <c r="B250" i="9"/>
  <c r="A250" i="9"/>
  <c r="F249" i="9"/>
  <c r="E249" i="9"/>
  <c r="C249" i="9"/>
  <c r="B249" i="9"/>
  <c r="A249" i="9"/>
  <c r="F248" i="9"/>
  <c r="E248" i="9"/>
  <c r="C248" i="9"/>
  <c r="B248" i="9"/>
  <c r="A248" i="9"/>
  <c r="F247" i="9"/>
  <c r="E247" i="9"/>
  <c r="C247" i="9"/>
  <c r="B247" i="9"/>
  <c r="A247" i="9"/>
  <c r="F246" i="9"/>
  <c r="E246" i="9"/>
  <c r="C246" i="9"/>
  <c r="B246" i="9"/>
  <c r="A246" i="9"/>
  <c r="F245" i="9"/>
  <c r="E245" i="9"/>
  <c r="C245" i="9"/>
  <c r="B245" i="9"/>
  <c r="A245" i="9"/>
  <c r="F244" i="9"/>
  <c r="E244" i="9"/>
  <c r="C244" i="9"/>
  <c r="B244" i="9"/>
  <c r="A244" i="9"/>
  <c r="F243" i="9"/>
  <c r="E243" i="9"/>
  <c r="C243" i="9"/>
  <c r="B243" i="9"/>
  <c r="A243" i="9"/>
  <c r="F242" i="9"/>
  <c r="E242" i="9"/>
  <c r="C242" i="9"/>
  <c r="B242" i="9"/>
  <c r="A242" i="9"/>
  <c r="F241" i="9"/>
  <c r="E241" i="9"/>
  <c r="C241" i="9"/>
  <c r="B241" i="9"/>
  <c r="A241" i="9"/>
  <c r="F240" i="9"/>
  <c r="E240" i="9"/>
  <c r="C240" i="9"/>
  <c r="B240" i="9"/>
  <c r="A240" i="9"/>
  <c r="F239" i="9"/>
  <c r="E239" i="9"/>
  <c r="C239" i="9"/>
  <c r="B239" i="9"/>
  <c r="A239" i="9"/>
  <c r="F238" i="9"/>
  <c r="E238" i="9"/>
  <c r="C238" i="9"/>
  <c r="B238" i="9"/>
  <c r="A238" i="9"/>
  <c r="F237" i="9"/>
  <c r="E237" i="9"/>
  <c r="C237" i="9"/>
  <c r="B237" i="9"/>
  <c r="A237" i="9"/>
  <c r="F236" i="9"/>
  <c r="E236" i="9"/>
  <c r="C236" i="9"/>
  <c r="B236" i="9"/>
  <c r="A236" i="9"/>
  <c r="F235" i="9"/>
  <c r="E235" i="9"/>
  <c r="C235" i="9"/>
  <c r="B235" i="9"/>
  <c r="A235" i="9"/>
  <c r="F234" i="9"/>
  <c r="E234" i="9"/>
  <c r="C234" i="9"/>
  <c r="B234" i="9"/>
  <c r="A234" i="9"/>
  <c r="F233" i="9"/>
  <c r="E233" i="9"/>
  <c r="C233" i="9"/>
  <c r="B233" i="9"/>
  <c r="A233" i="9"/>
  <c r="F232" i="9"/>
  <c r="E232" i="9"/>
  <c r="C232" i="9"/>
  <c r="B232" i="9"/>
  <c r="A232" i="9"/>
  <c r="F231" i="9"/>
  <c r="E231" i="9"/>
  <c r="C231" i="9"/>
  <c r="B231" i="9"/>
  <c r="A231" i="9"/>
  <c r="F230" i="9"/>
  <c r="E230" i="9"/>
  <c r="C230" i="9"/>
  <c r="B230" i="9"/>
  <c r="A230" i="9"/>
  <c r="F229" i="9"/>
  <c r="E229" i="9"/>
  <c r="C229" i="9"/>
  <c r="B229" i="9"/>
  <c r="A229" i="9"/>
  <c r="F228" i="9"/>
  <c r="E228" i="9"/>
  <c r="C228" i="9"/>
  <c r="B228" i="9"/>
  <c r="A228" i="9"/>
  <c r="F227" i="9"/>
  <c r="E227" i="9"/>
  <c r="C227" i="9"/>
  <c r="B227" i="9"/>
  <c r="A227" i="9"/>
  <c r="F226" i="9"/>
  <c r="E226" i="9"/>
  <c r="C226" i="9"/>
  <c r="B226" i="9"/>
  <c r="A226" i="9"/>
  <c r="F225" i="9"/>
  <c r="E225" i="9"/>
  <c r="C225" i="9"/>
  <c r="B225" i="9"/>
  <c r="A225" i="9"/>
  <c r="F224" i="9"/>
  <c r="E224" i="9"/>
  <c r="C224" i="9"/>
  <c r="B224" i="9"/>
  <c r="A224" i="9"/>
  <c r="F223" i="9"/>
  <c r="E223" i="9"/>
  <c r="C223" i="9"/>
  <c r="B223" i="9"/>
  <c r="A223" i="9"/>
  <c r="F222" i="9"/>
  <c r="E222" i="9"/>
  <c r="C222" i="9"/>
  <c r="B222" i="9"/>
  <c r="A222" i="9"/>
  <c r="F221" i="9"/>
  <c r="E221" i="9"/>
  <c r="C221" i="9"/>
  <c r="B221" i="9"/>
  <c r="A221" i="9"/>
  <c r="F220" i="9"/>
  <c r="E220" i="9"/>
  <c r="C220" i="9"/>
  <c r="B220" i="9"/>
  <c r="A220" i="9"/>
  <c r="F219" i="9"/>
  <c r="E219" i="9"/>
  <c r="C219" i="9"/>
  <c r="B219" i="9"/>
  <c r="A219" i="9"/>
  <c r="F218" i="9"/>
  <c r="E218" i="9"/>
  <c r="C218" i="9"/>
  <c r="B218" i="9"/>
  <c r="A218" i="9"/>
  <c r="F217" i="9"/>
  <c r="E217" i="9"/>
  <c r="C217" i="9"/>
  <c r="B217" i="9"/>
  <c r="A217" i="9"/>
  <c r="F216" i="9"/>
  <c r="E216" i="9"/>
  <c r="C216" i="9"/>
  <c r="B216" i="9"/>
  <c r="A216" i="9"/>
  <c r="F215" i="9"/>
  <c r="E215" i="9"/>
  <c r="C215" i="9"/>
  <c r="B215" i="9"/>
  <c r="A215" i="9"/>
  <c r="F214" i="9"/>
  <c r="E214" i="9"/>
  <c r="C214" i="9"/>
  <c r="B214" i="9"/>
  <c r="A214" i="9"/>
  <c r="F213" i="9"/>
  <c r="E213" i="9"/>
  <c r="C213" i="9"/>
  <c r="B213" i="9"/>
  <c r="A213" i="9"/>
  <c r="F212" i="9"/>
  <c r="E212" i="9"/>
  <c r="C212" i="9"/>
  <c r="B212" i="9"/>
  <c r="A212" i="9"/>
  <c r="F211" i="9"/>
  <c r="E211" i="9"/>
  <c r="C211" i="9"/>
  <c r="B211" i="9"/>
  <c r="A211" i="9"/>
  <c r="F210" i="9"/>
  <c r="E210" i="9"/>
  <c r="C210" i="9"/>
  <c r="B210" i="9"/>
  <c r="A210" i="9"/>
  <c r="F209" i="9"/>
  <c r="E209" i="9"/>
  <c r="C209" i="9"/>
  <c r="B209" i="9"/>
  <c r="A209" i="9"/>
  <c r="F208" i="9"/>
  <c r="E208" i="9"/>
  <c r="C208" i="9"/>
  <c r="B208" i="9"/>
  <c r="A208" i="9"/>
  <c r="F207" i="9"/>
  <c r="E207" i="9"/>
  <c r="C207" i="9"/>
  <c r="B207" i="9"/>
  <c r="A207" i="9"/>
  <c r="F206" i="9"/>
  <c r="E206" i="9"/>
  <c r="C206" i="9"/>
  <c r="B206" i="9"/>
  <c r="A206" i="9"/>
  <c r="F205" i="9"/>
  <c r="E205" i="9"/>
  <c r="C205" i="9"/>
  <c r="B205" i="9"/>
  <c r="A205" i="9"/>
  <c r="F204" i="9"/>
  <c r="E204" i="9"/>
  <c r="C204" i="9"/>
  <c r="B204" i="9"/>
  <c r="A204" i="9"/>
  <c r="F203" i="9"/>
  <c r="E203" i="9"/>
  <c r="C203" i="9"/>
  <c r="B203" i="9"/>
  <c r="A203" i="9"/>
  <c r="F202" i="9"/>
  <c r="E202" i="9"/>
  <c r="C202" i="9"/>
  <c r="B202" i="9"/>
  <c r="A202" i="9"/>
  <c r="F201" i="9"/>
  <c r="E201" i="9"/>
  <c r="C201" i="9"/>
  <c r="B201" i="9"/>
  <c r="A201" i="9"/>
  <c r="F200" i="9"/>
  <c r="E200" i="9"/>
  <c r="C200" i="9"/>
  <c r="B200" i="9"/>
  <c r="A200" i="9"/>
  <c r="F199" i="9"/>
  <c r="E199" i="9"/>
  <c r="C199" i="9"/>
  <c r="B199" i="9"/>
  <c r="A199" i="9"/>
  <c r="F198" i="9"/>
  <c r="E198" i="9"/>
  <c r="C198" i="9"/>
  <c r="B198" i="9"/>
  <c r="A198" i="9"/>
  <c r="F197" i="9"/>
  <c r="E197" i="9"/>
  <c r="C197" i="9"/>
  <c r="B197" i="9"/>
  <c r="A197" i="9"/>
  <c r="N18" i="4" l="1"/>
  <c r="O18" i="4"/>
  <c r="P18" i="4"/>
  <c r="N19" i="4"/>
  <c r="O19" i="4"/>
  <c r="P19" i="4"/>
  <c r="M19" i="4"/>
  <c r="M18" i="4"/>
  <c r="N17" i="4"/>
  <c r="O17" i="4"/>
  <c r="P17" i="4"/>
  <c r="M17" i="4"/>
  <c r="N16" i="4"/>
  <c r="O16" i="4"/>
  <c r="P16" i="4"/>
  <c r="M16" i="4"/>
  <c r="N15" i="4"/>
  <c r="O15" i="4"/>
  <c r="P15" i="4"/>
  <c r="M15" i="4"/>
  <c r="N14" i="4"/>
  <c r="O14" i="4"/>
  <c r="P14" i="4"/>
  <c r="M14" i="4"/>
  <c r="I48" i="1" l="1"/>
  <c r="H48" i="1"/>
  <c r="C48" i="1"/>
  <c r="B48" i="1"/>
  <c r="J48" i="1" l="1"/>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7" i="16"/>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7" i="18"/>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7" i="19"/>
  <c r="V16" i="19" l="1"/>
  <c r="W16" i="18" l="1"/>
  <c r="W16" i="16" l="1"/>
  <c r="H15" i="7" l="1"/>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14" i="7"/>
  <c r="D27" i="14" l="1"/>
  <c r="E54" i="29" l="1"/>
  <c r="F90" i="32" l="1"/>
  <c r="E90" i="32"/>
  <c r="F57" i="1"/>
  <c r="E57" i="1"/>
  <c r="F70" i="1"/>
  <c r="E70" i="1"/>
  <c r="R13" i="15" l="1"/>
  <c r="P13" i="15"/>
  <c r="J90" i="32"/>
  <c r="D90" i="32"/>
  <c r="B38" i="14" l="1"/>
  <c r="D57" i="1" l="1"/>
  <c r="E32" i="32" l="1"/>
  <c r="E33" i="32"/>
  <c r="F33" i="32"/>
  <c r="E34" i="32"/>
  <c r="F34" i="32"/>
  <c r="E35" i="32"/>
  <c r="F35" i="32"/>
  <c r="E36" i="32"/>
  <c r="F36" i="32"/>
  <c r="E37" i="32"/>
  <c r="F37" i="32"/>
  <c r="E38" i="32"/>
  <c r="F38" i="32"/>
  <c r="E39" i="32"/>
  <c r="F39" i="32"/>
  <c r="E40" i="32"/>
  <c r="F40" i="32"/>
  <c r="E41" i="32"/>
  <c r="F41" i="32"/>
  <c r="E42" i="32"/>
  <c r="F42" i="32"/>
  <c r="E43" i="32"/>
  <c r="F43" i="32"/>
  <c r="E44" i="32"/>
  <c r="F44" i="32"/>
  <c r="E45" i="32"/>
  <c r="F45" i="32"/>
  <c r="E46" i="32"/>
  <c r="F46" i="32"/>
  <c r="E47" i="32"/>
  <c r="F47" i="32"/>
  <c r="E48" i="32"/>
  <c r="F48" i="32"/>
  <c r="E49" i="32"/>
  <c r="F49" i="32"/>
  <c r="E50" i="32"/>
  <c r="F50" i="32"/>
  <c r="E51" i="32"/>
  <c r="F51" i="32"/>
  <c r="E52" i="32"/>
  <c r="F52" i="32"/>
  <c r="E53" i="32"/>
  <c r="F53" i="32"/>
  <c r="E54" i="32"/>
  <c r="F54" i="32"/>
  <c r="E55" i="32"/>
  <c r="F55" i="32"/>
  <c r="E56" i="32"/>
  <c r="F56" i="32"/>
  <c r="E57" i="32"/>
  <c r="F57" i="32"/>
  <c r="E58" i="32"/>
  <c r="F58" i="32"/>
  <c r="E59" i="32"/>
  <c r="F59" i="32"/>
  <c r="E60" i="32"/>
  <c r="F60" i="32"/>
  <c r="E61" i="32"/>
  <c r="F61" i="32"/>
  <c r="E62" i="32"/>
  <c r="F62" i="32"/>
  <c r="E63" i="32"/>
  <c r="F63" i="32"/>
  <c r="E64" i="32"/>
  <c r="F64" i="32"/>
  <c r="E65" i="32"/>
  <c r="F65" i="32"/>
  <c r="E66" i="32"/>
  <c r="F66" i="32"/>
  <c r="E67" i="32"/>
  <c r="F67" i="32"/>
  <c r="E68" i="32"/>
  <c r="F68" i="32"/>
  <c r="E69" i="32"/>
  <c r="F69" i="32"/>
  <c r="E70" i="32"/>
  <c r="F70" i="32"/>
  <c r="E71" i="32"/>
  <c r="F71" i="32"/>
  <c r="E72" i="32"/>
  <c r="F72" i="32"/>
  <c r="E73" i="32"/>
  <c r="F73" i="32"/>
  <c r="E74" i="32"/>
  <c r="F74" i="32"/>
  <c r="E75" i="32"/>
  <c r="F75" i="32"/>
  <c r="E76" i="32"/>
  <c r="F76" i="32"/>
  <c r="E77" i="32"/>
  <c r="F77" i="32"/>
  <c r="F78" i="32"/>
  <c r="E79" i="32"/>
  <c r="F79" i="32"/>
  <c r="E80" i="32"/>
  <c r="E81" i="32"/>
  <c r="F81" i="32"/>
  <c r="E82" i="32"/>
  <c r="F82" i="32"/>
  <c r="E83" i="32"/>
  <c r="F83" i="32"/>
  <c r="E84" i="32"/>
  <c r="F84" i="32"/>
  <c r="E85" i="32"/>
  <c r="F85" i="32"/>
  <c r="E86" i="32"/>
  <c r="F86" i="32"/>
  <c r="E87" i="32"/>
  <c r="F87" i="32"/>
  <c r="E88" i="32"/>
  <c r="F88" i="32"/>
  <c r="E89" i="32"/>
  <c r="F89" i="32"/>
  <c r="J69" i="1" l="1"/>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J31" i="32"/>
  <c r="D31" i="32"/>
  <c r="W18" i="11" l="1"/>
  <c r="X18" i="11"/>
  <c r="W19" i="11"/>
  <c r="X19" i="11"/>
  <c r="W20" i="11"/>
  <c r="X20" i="11"/>
  <c r="W21" i="11"/>
  <c r="X21" i="11"/>
  <c r="W22" i="11"/>
  <c r="X22" i="11"/>
  <c r="W23" i="11"/>
  <c r="X23" i="11"/>
  <c r="W24" i="11"/>
  <c r="X24" i="11"/>
  <c r="W25" i="11"/>
  <c r="X25" i="11"/>
  <c r="W26" i="11"/>
  <c r="X26" i="11"/>
  <c r="W27" i="11"/>
  <c r="X27" i="11"/>
  <c r="W28" i="11"/>
  <c r="X28" i="11"/>
  <c r="W29" i="11"/>
  <c r="X29" i="11"/>
  <c r="W30" i="11"/>
  <c r="X30" i="11"/>
  <c r="W31" i="11"/>
  <c r="X31" i="11"/>
  <c r="W32" i="11"/>
  <c r="X32" i="11"/>
  <c r="W33" i="11"/>
  <c r="X33" i="11"/>
  <c r="W34" i="11"/>
  <c r="X34" i="11"/>
  <c r="W35" i="11"/>
  <c r="X35" i="11"/>
  <c r="W36" i="11"/>
  <c r="X36" i="11"/>
  <c r="W37" i="11"/>
  <c r="X37" i="11"/>
  <c r="W38" i="11"/>
  <c r="X38" i="11"/>
  <c r="W39" i="11"/>
  <c r="X39" i="11"/>
  <c r="W40" i="11"/>
  <c r="X40" i="11"/>
  <c r="W41" i="11"/>
  <c r="X41" i="11"/>
  <c r="W42" i="11"/>
  <c r="X42" i="11"/>
  <c r="W43" i="11"/>
  <c r="X43" i="11"/>
  <c r="W44" i="11"/>
  <c r="X44" i="11"/>
  <c r="W45" i="11"/>
  <c r="X45" i="11"/>
  <c r="W46" i="11"/>
  <c r="X46" i="11"/>
  <c r="W47" i="11"/>
  <c r="X47" i="11"/>
  <c r="W48" i="11"/>
  <c r="X48" i="11"/>
  <c r="W49" i="11"/>
  <c r="X49" i="11"/>
  <c r="W50" i="11"/>
  <c r="X50" i="11"/>
  <c r="W51" i="11"/>
  <c r="X51" i="11"/>
  <c r="W52" i="11"/>
  <c r="X52" i="11"/>
  <c r="W53" i="11"/>
  <c r="X53" i="11"/>
  <c r="W54" i="11"/>
  <c r="X54" i="11"/>
  <c r="W55" i="11"/>
  <c r="X55" i="11"/>
  <c r="W56" i="11"/>
  <c r="X56" i="11"/>
  <c r="W57" i="11"/>
  <c r="X57" i="11"/>
  <c r="W58" i="11"/>
  <c r="X58" i="11"/>
  <c r="W59" i="11"/>
  <c r="X59" i="11"/>
  <c r="W60" i="11"/>
  <c r="X60" i="11"/>
  <c r="W61" i="11"/>
  <c r="X61" i="11"/>
  <c r="W62" i="11"/>
  <c r="X62" i="11"/>
  <c r="W63" i="11"/>
  <c r="X63" i="11"/>
  <c r="W64" i="11"/>
  <c r="X64" i="11"/>
  <c r="W65" i="11"/>
  <c r="X65" i="11"/>
  <c r="W66" i="11"/>
  <c r="X66" i="11"/>
  <c r="W67" i="11"/>
  <c r="X67" i="11"/>
  <c r="W68" i="11"/>
  <c r="X68" i="11"/>
  <c r="W69" i="11"/>
  <c r="X69" i="11"/>
  <c r="W70" i="11"/>
  <c r="X70" i="11"/>
  <c r="W71" i="11"/>
  <c r="X71" i="11"/>
  <c r="W72" i="11"/>
  <c r="X72" i="11"/>
  <c r="W73" i="11"/>
  <c r="X73" i="11"/>
  <c r="W74" i="11"/>
  <c r="X74" i="11"/>
  <c r="W75" i="11"/>
  <c r="X75" i="11"/>
  <c r="W76" i="11"/>
  <c r="X76" i="11"/>
  <c r="W77" i="11"/>
  <c r="X77" i="11"/>
  <c r="W78" i="11"/>
  <c r="X78" i="11"/>
  <c r="W79" i="11"/>
  <c r="X79" i="11"/>
  <c r="W80" i="11"/>
  <c r="X80" i="11"/>
  <c r="W81" i="11"/>
  <c r="X81" i="11"/>
  <c r="W82" i="11"/>
  <c r="X82" i="11"/>
  <c r="W83" i="11"/>
  <c r="X83" i="11"/>
  <c r="W84" i="11"/>
  <c r="X84" i="11"/>
  <c r="W85" i="11"/>
  <c r="X85" i="11"/>
  <c r="W86" i="11"/>
  <c r="X86" i="11"/>
  <c r="W87" i="11"/>
  <c r="X87" i="11"/>
  <c r="W88" i="11"/>
  <c r="X88" i="11"/>
  <c r="W89" i="11"/>
  <c r="X89" i="11"/>
  <c r="W90" i="11"/>
  <c r="X90" i="11"/>
  <c r="W91" i="11"/>
  <c r="X91" i="11"/>
  <c r="W92" i="11"/>
  <c r="X92" i="11"/>
  <c r="W93" i="11"/>
  <c r="X93" i="11"/>
  <c r="W94" i="11"/>
  <c r="X94" i="11"/>
  <c r="W95" i="11"/>
  <c r="X95" i="11"/>
  <c r="W96" i="11"/>
  <c r="X96" i="11"/>
  <c r="W97" i="11"/>
  <c r="X97" i="11"/>
  <c r="W98" i="11"/>
  <c r="X98" i="11"/>
  <c r="W99" i="11"/>
  <c r="X99" i="11"/>
  <c r="W100" i="11"/>
  <c r="X100" i="11"/>
  <c r="W101" i="11"/>
  <c r="X101" i="11"/>
  <c r="W102" i="11"/>
  <c r="X102" i="11"/>
  <c r="W103" i="11"/>
  <c r="X103" i="11"/>
  <c r="W104" i="11"/>
  <c r="X104" i="11"/>
  <c r="W105" i="11"/>
  <c r="X105" i="11"/>
  <c r="W106" i="11"/>
  <c r="X106" i="11"/>
  <c r="W107" i="11"/>
  <c r="X107" i="11"/>
  <c r="W108" i="11"/>
  <c r="X108" i="11"/>
  <c r="W109" i="11"/>
  <c r="X109" i="11"/>
  <c r="W110" i="11"/>
  <c r="X110" i="11"/>
  <c r="W111" i="11"/>
  <c r="X111" i="11"/>
  <c r="W112" i="11"/>
  <c r="X112" i="11"/>
  <c r="W113" i="11"/>
  <c r="X113" i="11"/>
  <c r="W114" i="11"/>
  <c r="X114" i="11"/>
  <c r="W115" i="11"/>
  <c r="X115" i="11"/>
  <c r="W116" i="11"/>
  <c r="X116" i="11"/>
  <c r="W117" i="11"/>
  <c r="X117" i="11"/>
  <c r="W118" i="11"/>
  <c r="X118" i="11"/>
  <c r="W119" i="11"/>
  <c r="X119" i="11"/>
  <c r="W120" i="11"/>
  <c r="X120" i="11"/>
  <c r="W121" i="11"/>
  <c r="X121" i="11"/>
  <c r="W122" i="11"/>
  <c r="X122" i="11"/>
  <c r="W123" i="11"/>
  <c r="X123" i="11"/>
  <c r="W124" i="11"/>
  <c r="X124" i="11"/>
  <c r="W125" i="11"/>
  <c r="X125" i="11"/>
  <c r="W126" i="11"/>
  <c r="X126" i="11"/>
  <c r="W127" i="11"/>
  <c r="X127" i="11"/>
  <c r="W128" i="11"/>
  <c r="X128" i="11"/>
  <c r="W129" i="11"/>
  <c r="X129" i="11"/>
  <c r="W130" i="11"/>
  <c r="X130" i="11"/>
  <c r="W131" i="11"/>
  <c r="X131" i="11"/>
  <c r="W132" i="11"/>
  <c r="X132" i="11"/>
  <c r="W133" i="11"/>
  <c r="X133" i="11"/>
  <c r="W134" i="11"/>
  <c r="X134" i="11"/>
  <c r="W135" i="11"/>
  <c r="X135" i="11"/>
  <c r="W136" i="11"/>
  <c r="X136" i="11"/>
  <c r="W137" i="11"/>
  <c r="X137" i="11"/>
  <c r="W138" i="11"/>
  <c r="X138" i="11"/>
  <c r="W139" i="11"/>
  <c r="X139" i="11"/>
  <c r="W140" i="11"/>
  <c r="X140" i="11"/>
  <c r="W141" i="11"/>
  <c r="X141" i="11"/>
  <c r="W142" i="11"/>
  <c r="X142" i="11"/>
  <c r="W143" i="11"/>
  <c r="X143" i="11"/>
  <c r="W144" i="11"/>
  <c r="X144" i="11"/>
  <c r="W145" i="11"/>
  <c r="X145" i="11"/>
  <c r="W146" i="11"/>
  <c r="X146" i="11"/>
  <c r="W147" i="11"/>
  <c r="X147" i="11"/>
  <c r="W148" i="11"/>
  <c r="X148" i="11"/>
  <c r="W149" i="11"/>
  <c r="X149" i="11"/>
  <c r="W150" i="11"/>
  <c r="X150" i="11"/>
  <c r="W151" i="11"/>
  <c r="X151" i="11"/>
  <c r="W152" i="11"/>
  <c r="X152" i="11"/>
  <c r="W153" i="11"/>
  <c r="X153" i="11"/>
  <c r="W154" i="11"/>
  <c r="X154" i="11"/>
  <c r="W155" i="11"/>
  <c r="X155" i="11"/>
  <c r="W156" i="11"/>
  <c r="X156" i="11"/>
  <c r="W157" i="11"/>
  <c r="X157" i="11"/>
  <c r="W158" i="11"/>
  <c r="X158" i="11"/>
  <c r="W159" i="11"/>
  <c r="X159" i="11"/>
  <c r="W160" i="11"/>
  <c r="X160" i="11"/>
  <c r="W161" i="11"/>
  <c r="X161" i="11"/>
  <c r="W162" i="11"/>
  <c r="X162" i="11"/>
  <c r="W163" i="11"/>
  <c r="X163" i="11"/>
  <c r="W164" i="11"/>
  <c r="X164" i="11"/>
  <c r="W165" i="11"/>
  <c r="X165" i="11"/>
  <c r="W166" i="11"/>
  <c r="X166" i="11"/>
  <c r="W167" i="11"/>
  <c r="X167" i="11"/>
  <c r="W168" i="11"/>
  <c r="X168" i="11"/>
  <c r="W169" i="11"/>
  <c r="X169" i="11"/>
  <c r="W170" i="11"/>
  <c r="X170" i="11"/>
  <c r="W171" i="11"/>
  <c r="X171" i="11"/>
  <c r="W172" i="11"/>
  <c r="X172" i="11"/>
  <c r="W173" i="11"/>
  <c r="X173" i="11"/>
  <c r="W174" i="11"/>
  <c r="X174" i="11"/>
  <c r="W175" i="11"/>
  <c r="X175" i="11"/>
  <c r="W176" i="11"/>
  <c r="X176" i="11"/>
  <c r="W177" i="11"/>
  <c r="X177" i="11"/>
  <c r="W178" i="11"/>
  <c r="X178" i="11"/>
  <c r="W179" i="11"/>
  <c r="X179" i="11"/>
  <c r="W180" i="11"/>
  <c r="X180" i="11"/>
  <c r="W181" i="11"/>
  <c r="X181" i="11"/>
  <c r="W182" i="11"/>
  <c r="X182" i="11"/>
  <c r="W183" i="11"/>
  <c r="X183" i="11"/>
  <c r="W184" i="11"/>
  <c r="X184" i="11"/>
  <c r="W185" i="11"/>
  <c r="X185" i="11"/>
  <c r="W186" i="11"/>
  <c r="X186" i="11"/>
  <c r="W187" i="11"/>
  <c r="X187" i="11"/>
  <c r="W188" i="11"/>
  <c r="X188" i="11"/>
  <c r="W189" i="11"/>
  <c r="X189" i="11"/>
  <c r="W190" i="11"/>
  <c r="X190" i="11"/>
  <c r="W191" i="11"/>
  <c r="X191" i="11"/>
  <c r="W192" i="11"/>
  <c r="X192" i="11"/>
  <c r="W193" i="11"/>
  <c r="X193" i="11"/>
  <c r="W194" i="11"/>
  <c r="X194" i="11"/>
  <c r="W195" i="11"/>
  <c r="X195" i="11"/>
  <c r="W196" i="11"/>
  <c r="X196" i="11"/>
  <c r="X17" i="11"/>
  <c r="W17" i="11"/>
  <c r="AD18" i="13"/>
  <c r="AE18" i="13"/>
  <c r="AF18" i="13"/>
  <c r="AG18" i="13"/>
  <c r="AH18" i="13"/>
  <c r="AD19" i="13"/>
  <c r="AE19" i="13"/>
  <c r="AF19" i="13"/>
  <c r="AG19" i="13"/>
  <c r="AH19" i="13"/>
  <c r="AD20" i="13"/>
  <c r="AE20" i="13"/>
  <c r="AF20" i="13"/>
  <c r="AG20" i="13"/>
  <c r="AH20" i="13"/>
  <c r="AD21" i="13"/>
  <c r="AE21" i="13"/>
  <c r="AF21" i="13"/>
  <c r="AG21" i="13"/>
  <c r="AH21" i="13"/>
  <c r="AD22" i="13"/>
  <c r="AE22" i="13"/>
  <c r="AF22" i="13"/>
  <c r="AG22" i="13"/>
  <c r="AH22" i="13"/>
  <c r="AD23" i="13"/>
  <c r="AE23" i="13"/>
  <c r="AF23" i="13"/>
  <c r="AG23" i="13"/>
  <c r="AH23" i="13"/>
  <c r="AD24" i="13"/>
  <c r="AE24" i="13"/>
  <c r="AF24" i="13"/>
  <c r="AG24" i="13"/>
  <c r="AH24" i="13"/>
  <c r="AD25" i="13"/>
  <c r="AE25" i="13"/>
  <c r="AF25" i="13"/>
  <c r="AG25" i="13"/>
  <c r="AH25" i="13"/>
  <c r="AD26" i="13"/>
  <c r="AE26" i="13"/>
  <c r="AF26" i="13"/>
  <c r="AG26" i="13"/>
  <c r="AH26" i="13"/>
  <c r="AD27" i="13"/>
  <c r="AE27" i="13"/>
  <c r="AF27" i="13"/>
  <c r="AG27" i="13"/>
  <c r="AH27" i="13"/>
  <c r="AD28" i="13"/>
  <c r="AE28" i="13"/>
  <c r="AF28" i="13"/>
  <c r="AG28" i="13"/>
  <c r="AH28" i="13"/>
  <c r="AD29" i="13"/>
  <c r="AE29" i="13"/>
  <c r="AF29" i="13"/>
  <c r="AG29" i="13"/>
  <c r="AH29" i="13"/>
  <c r="AD30" i="13"/>
  <c r="AE30" i="13"/>
  <c r="AF30" i="13"/>
  <c r="AG30" i="13"/>
  <c r="AH30" i="13"/>
  <c r="AD31" i="13"/>
  <c r="AE31" i="13"/>
  <c r="AF31" i="13"/>
  <c r="AG31" i="13"/>
  <c r="AH31" i="13"/>
  <c r="AD32" i="13"/>
  <c r="AE32" i="13"/>
  <c r="AF32" i="13"/>
  <c r="AG32" i="13"/>
  <c r="AH32" i="13"/>
  <c r="AD33" i="13"/>
  <c r="AE33" i="13"/>
  <c r="AF33" i="13"/>
  <c r="AG33" i="13"/>
  <c r="AH33" i="13"/>
  <c r="AD34" i="13"/>
  <c r="AE34" i="13"/>
  <c r="AF34" i="13"/>
  <c r="AG34" i="13"/>
  <c r="AH34" i="13"/>
  <c r="AD35" i="13"/>
  <c r="AE35" i="13"/>
  <c r="AF35" i="13"/>
  <c r="AG35" i="13"/>
  <c r="AH35" i="13"/>
  <c r="AD36" i="13"/>
  <c r="AE36" i="13"/>
  <c r="AF36" i="13"/>
  <c r="AG36" i="13"/>
  <c r="AH36" i="13"/>
  <c r="AD37" i="13"/>
  <c r="AE37" i="13"/>
  <c r="AF37" i="13"/>
  <c r="AG37" i="13"/>
  <c r="AH37" i="13"/>
  <c r="AD38" i="13"/>
  <c r="AE38" i="13"/>
  <c r="AF38" i="13"/>
  <c r="AG38" i="13"/>
  <c r="AH38" i="13"/>
  <c r="AD39" i="13"/>
  <c r="AE39" i="13"/>
  <c r="AF39" i="13"/>
  <c r="AG39" i="13"/>
  <c r="AH39" i="13"/>
  <c r="AD40" i="13"/>
  <c r="AE40" i="13"/>
  <c r="AF40" i="13"/>
  <c r="AG40" i="13"/>
  <c r="AH40" i="13"/>
  <c r="AD41" i="13"/>
  <c r="AE41" i="13"/>
  <c r="AF41" i="13"/>
  <c r="AG41" i="13"/>
  <c r="AH41" i="13"/>
  <c r="AD42" i="13"/>
  <c r="AE42" i="13"/>
  <c r="AF42" i="13"/>
  <c r="AG42" i="13"/>
  <c r="AH42" i="13"/>
  <c r="AD43" i="13"/>
  <c r="AE43" i="13"/>
  <c r="AF43" i="13"/>
  <c r="AG43" i="13"/>
  <c r="AH43" i="13"/>
  <c r="AD44" i="13"/>
  <c r="AE44" i="13"/>
  <c r="AF44" i="13"/>
  <c r="AG44" i="13"/>
  <c r="AH44" i="13"/>
  <c r="AD45" i="13"/>
  <c r="AE45" i="13"/>
  <c r="AF45" i="13"/>
  <c r="AG45" i="13"/>
  <c r="AH45" i="13"/>
  <c r="AD46" i="13"/>
  <c r="AE46" i="13"/>
  <c r="AF46" i="13"/>
  <c r="AG46" i="13"/>
  <c r="AH46" i="13"/>
  <c r="AD47" i="13"/>
  <c r="AE47" i="13"/>
  <c r="AF47" i="13"/>
  <c r="AG47" i="13"/>
  <c r="AH47" i="13"/>
  <c r="AD48" i="13"/>
  <c r="AE48" i="13"/>
  <c r="AF48" i="13"/>
  <c r="AG48" i="13"/>
  <c r="AH48" i="13"/>
  <c r="AD49" i="13"/>
  <c r="AE49" i="13"/>
  <c r="AF49" i="13"/>
  <c r="AG49" i="13"/>
  <c r="AH49" i="13"/>
  <c r="AD50" i="13"/>
  <c r="AE50" i="13"/>
  <c r="AF50" i="13"/>
  <c r="AG50" i="13"/>
  <c r="AH50" i="13"/>
  <c r="AD51" i="13"/>
  <c r="AE51" i="13"/>
  <c r="AF51" i="13"/>
  <c r="AG51" i="13"/>
  <c r="AH51" i="13"/>
  <c r="AD52" i="13"/>
  <c r="AE52" i="13"/>
  <c r="AF52" i="13"/>
  <c r="AG52" i="13"/>
  <c r="AH52" i="13"/>
  <c r="AD53" i="13"/>
  <c r="AE53" i="13"/>
  <c r="AF53" i="13"/>
  <c r="AG53" i="13"/>
  <c r="AH53" i="13"/>
  <c r="AD54" i="13"/>
  <c r="AE54" i="13"/>
  <c r="AF54" i="13"/>
  <c r="AG54" i="13"/>
  <c r="AH54" i="13"/>
  <c r="AD55" i="13"/>
  <c r="AE55" i="13"/>
  <c r="AF55" i="13"/>
  <c r="AG55" i="13"/>
  <c r="AH55" i="13"/>
  <c r="AD56" i="13"/>
  <c r="AE56" i="13"/>
  <c r="AF56" i="13"/>
  <c r="AG56" i="13"/>
  <c r="AH56" i="13"/>
  <c r="AD57" i="13"/>
  <c r="AE57" i="13"/>
  <c r="AF57" i="13"/>
  <c r="AG57" i="13"/>
  <c r="AH57" i="13"/>
  <c r="AD58" i="13"/>
  <c r="AE58" i="13"/>
  <c r="AF58" i="13"/>
  <c r="AG58" i="13"/>
  <c r="AH58" i="13"/>
  <c r="AD59" i="13"/>
  <c r="AE59" i="13"/>
  <c r="AF59" i="13"/>
  <c r="AG59" i="13"/>
  <c r="AH59" i="13"/>
  <c r="AD60" i="13"/>
  <c r="AE60" i="13"/>
  <c r="AF60" i="13"/>
  <c r="AG60" i="13"/>
  <c r="AH60" i="13"/>
  <c r="AD61" i="13"/>
  <c r="AE61" i="13"/>
  <c r="AF61" i="13"/>
  <c r="AG61" i="13"/>
  <c r="AH61" i="13"/>
  <c r="AD62" i="13"/>
  <c r="AE62" i="13"/>
  <c r="AF62" i="13"/>
  <c r="AG62" i="13"/>
  <c r="AH62" i="13"/>
  <c r="AD63" i="13"/>
  <c r="AE63" i="13"/>
  <c r="AF63" i="13"/>
  <c r="AG63" i="13"/>
  <c r="AH63" i="13"/>
  <c r="AD64" i="13"/>
  <c r="AE64" i="13"/>
  <c r="AF64" i="13"/>
  <c r="AG64" i="13"/>
  <c r="AH64" i="13"/>
  <c r="AD65" i="13"/>
  <c r="AE65" i="13"/>
  <c r="AF65" i="13"/>
  <c r="AG65" i="13"/>
  <c r="AH65" i="13"/>
  <c r="AD66" i="13"/>
  <c r="AE66" i="13"/>
  <c r="AF66" i="13"/>
  <c r="AG66" i="13"/>
  <c r="AH66" i="13"/>
  <c r="AD67" i="13"/>
  <c r="AE67" i="13"/>
  <c r="AF67" i="13"/>
  <c r="AG67" i="13"/>
  <c r="AH67" i="13"/>
  <c r="AD68" i="13"/>
  <c r="AE68" i="13"/>
  <c r="AF68" i="13"/>
  <c r="AG68" i="13"/>
  <c r="AH68" i="13"/>
  <c r="AD69" i="13"/>
  <c r="AE69" i="13"/>
  <c r="AF69" i="13"/>
  <c r="AG69" i="13"/>
  <c r="AH69" i="13"/>
  <c r="AD70" i="13"/>
  <c r="AE70" i="13"/>
  <c r="AF70" i="13"/>
  <c r="AG70" i="13"/>
  <c r="AH70" i="13"/>
  <c r="AD71" i="13"/>
  <c r="AE71" i="13"/>
  <c r="AF71" i="13"/>
  <c r="AG71" i="13"/>
  <c r="AH71" i="13"/>
  <c r="AD72" i="13"/>
  <c r="AE72" i="13"/>
  <c r="AF72" i="13"/>
  <c r="AG72" i="13"/>
  <c r="AH72" i="13"/>
  <c r="AD73" i="13"/>
  <c r="AE73" i="13"/>
  <c r="AF73" i="13"/>
  <c r="AG73" i="13"/>
  <c r="AH73" i="13"/>
  <c r="AD74" i="13"/>
  <c r="AE74" i="13"/>
  <c r="AF74" i="13"/>
  <c r="AG74" i="13"/>
  <c r="AH74" i="13"/>
  <c r="AD75" i="13"/>
  <c r="AE75" i="13"/>
  <c r="AF75" i="13"/>
  <c r="AG75" i="13"/>
  <c r="AH75" i="13"/>
  <c r="AD76" i="13"/>
  <c r="AE76" i="13"/>
  <c r="AF76" i="13"/>
  <c r="AG76" i="13"/>
  <c r="AH76" i="13"/>
  <c r="AD77" i="13"/>
  <c r="AE77" i="13"/>
  <c r="AF77" i="13"/>
  <c r="AG77" i="13"/>
  <c r="AH77" i="13"/>
  <c r="AD78" i="13"/>
  <c r="AE78" i="13"/>
  <c r="AF78" i="13"/>
  <c r="AG78" i="13"/>
  <c r="AH78" i="13"/>
  <c r="AD79" i="13"/>
  <c r="AE79" i="13"/>
  <c r="AF79" i="13"/>
  <c r="AG79" i="13"/>
  <c r="AH79" i="13"/>
  <c r="AD80" i="13"/>
  <c r="AE80" i="13"/>
  <c r="AF80" i="13"/>
  <c r="AG80" i="13"/>
  <c r="AH80" i="13"/>
  <c r="AD81" i="13"/>
  <c r="AE81" i="13"/>
  <c r="AF81" i="13"/>
  <c r="AG81" i="13"/>
  <c r="AH81" i="13"/>
  <c r="AD82" i="13"/>
  <c r="AE82" i="13"/>
  <c r="AF82" i="13"/>
  <c r="AG82" i="13"/>
  <c r="AH82" i="13"/>
  <c r="AD83" i="13"/>
  <c r="AE83" i="13"/>
  <c r="AF83" i="13"/>
  <c r="AG83" i="13"/>
  <c r="AH83" i="13"/>
  <c r="AD84" i="13"/>
  <c r="AE84" i="13"/>
  <c r="AF84" i="13"/>
  <c r="AG84" i="13"/>
  <c r="AH84" i="13"/>
  <c r="AD85" i="13"/>
  <c r="AE85" i="13"/>
  <c r="AF85" i="13"/>
  <c r="AG85" i="13"/>
  <c r="AH85" i="13"/>
  <c r="AD86" i="13"/>
  <c r="AE86" i="13"/>
  <c r="AF86" i="13"/>
  <c r="AG86" i="13"/>
  <c r="AH86" i="13"/>
  <c r="AD87" i="13"/>
  <c r="AE87" i="13"/>
  <c r="AF87" i="13"/>
  <c r="AG87" i="13"/>
  <c r="AH87" i="13"/>
  <c r="AD88" i="13"/>
  <c r="AE88" i="13"/>
  <c r="AF88" i="13"/>
  <c r="AG88" i="13"/>
  <c r="AH88" i="13"/>
  <c r="AD89" i="13"/>
  <c r="AE89" i="13"/>
  <c r="AF89" i="13"/>
  <c r="AG89" i="13"/>
  <c r="AH89" i="13"/>
  <c r="AD90" i="13"/>
  <c r="AE90" i="13"/>
  <c r="AF90" i="13"/>
  <c r="AG90" i="13"/>
  <c r="AH90" i="13"/>
  <c r="AD91" i="13"/>
  <c r="AE91" i="13"/>
  <c r="AF91" i="13"/>
  <c r="AG91" i="13"/>
  <c r="AH91" i="13"/>
  <c r="AD92" i="13"/>
  <c r="AE92" i="13"/>
  <c r="AF92" i="13"/>
  <c r="AG92" i="13"/>
  <c r="AH92" i="13"/>
  <c r="AD93" i="13"/>
  <c r="AE93" i="13"/>
  <c r="AF93" i="13"/>
  <c r="AG93" i="13"/>
  <c r="AH93" i="13"/>
  <c r="AD94" i="13"/>
  <c r="AE94" i="13"/>
  <c r="AF94" i="13"/>
  <c r="AG94" i="13"/>
  <c r="AH94" i="13"/>
  <c r="AD95" i="13"/>
  <c r="AE95" i="13"/>
  <c r="AF95" i="13"/>
  <c r="AG95" i="13"/>
  <c r="AH95" i="13"/>
  <c r="AD96" i="13"/>
  <c r="AE96" i="13"/>
  <c r="AF96" i="13"/>
  <c r="AG96" i="13"/>
  <c r="AH96" i="13"/>
  <c r="AD97" i="13"/>
  <c r="AE97" i="13"/>
  <c r="AF97" i="13"/>
  <c r="AG97" i="13"/>
  <c r="AH97" i="13"/>
  <c r="AD98" i="13"/>
  <c r="AE98" i="13"/>
  <c r="AF98" i="13"/>
  <c r="AG98" i="13"/>
  <c r="AH98" i="13"/>
  <c r="AD99" i="13"/>
  <c r="AE99" i="13"/>
  <c r="AF99" i="13"/>
  <c r="AG99" i="13"/>
  <c r="AH99" i="13"/>
  <c r="AD100" i="13"/>
  <c r="AE100" i="13"/>
  <c r="AF100" i="13"/>
  <c r="AG100" i="13"/>
  <c r="AH100" i="13"/>
  <c r="AD101" i="13"/>
  <c r="AE101" i="13"/>
  <c r="AF101" i="13"/>
  <c r="AG101" i="13"/>
  <c r="AH101" i="13"/>
  <c r="AD102" i="13"/>
  <c r="AE102" i="13"/>
  <c r="AF102" i="13"/>
  <c r="AG102" i="13"/>
  <c r="AH102" i="13"/>
  <c r="AD103" i="13"/>
  <c r="AE103" i="13"/>
  <c r="AF103" i="13"/>
  <c r="AG103" i="13"/>
  <c r="AH103" i="13"/>
  <c r="AD104" i="13"/>
  <c r="AE104" i="13"/>
  <c r="AF104" i="13"/>
  <c r="AG104" i="13"/>
  <c r="AH104" i="13"/>
  <c r="AD105" i="13"/>
  <c r="AE105" i="13"/>
  <c r="AF105" i="13"/>
  <c r="AG105" i="13"/>
  <c r="AH105" i="13"/>
  <c r="AD106" i="13"/>
  <c r="AE106" i="13"/>
  <c r="AF106" i="13"/>
  <c r="AG106" i="13"/>
  <c r="AH106" i="13"/>
  <c r="AD107" i="13"/>
  <c r="AE107" i="13"/>
  <c r="AF107" i="13"/>
  <c r="AG107" i="13"/>
  <c r="AH107" i="13"/>
  <c r="AD108" i="13"/>
  <c r="AE108" i="13"/>
  <c r="AF108" i="13"/>
  <c r="AG108" i="13"/>
  <c r="AH108" i="13"/>
  <c r="AD109" i="13"/>
  <c r="AE109" i="13"/>
  <c r="AF109" i="13"/>
  <c r="AG109" i="13"/>
  <c r="AH109" i="13"/>
  <c r="AD110" i="13"/>
  <c r="AE110" i="13"/>
  <c r="AF110" i="13"/>
  <c r="AG110" i="13"/>
  <c r="AH110" i="13"/>
  <c r="AD111" i="13"/>
  <c r="AE111" i="13"/>
  <c r="AF111" i="13"/>
  <c r="AG111" i="13"/>
  <c r="AH111" i="13"/>
  <c r="AD112" i="13"/>
  <c r="AE112" i="13"/>
  <c r="AF112" i="13"/>
  <c r="AG112" i="13"/>
  <c r="AH112" i="13"/>
  <c r="AD113" i="13"/>
  <c r="AE113" i="13"/>
  <c r="AF113" i="13"/>
  <c r="AG113" i="13"/>
  <c r="AH113" i="13"/>
  <c r="AD114" i="13"/>
  <c r="AE114" i="13"/>
  <c r="AF114" i="13"/>
  <c r="AG114" i="13"/>
  <c r="AH114" i="13"/>
  <c r="AD115" i="13"/>
  <c r="AE115" i="13"/>
  <c r="AF115" i="13"/>
  <c r="AG115" i="13"/>
  <c r="AH115" i="13"/>
  <c r="AD116" i="13"/>
  <c r="AE116" i="13"/>
  <c r="AF116" i="13"/>
  <c r="AG116" i="13"/>
  <c r="AH116" i="13"/>
  <c r="AD117" i="13"/>
  <c r="AE117" i="13"/>
  <c r="AF117" i="13"/>
  <c r="AG117" i="13"/>
  <c r="AH117" i="13"/>
  <c r="AD118" i="13"/>
  <c r="AE118" i="13"/>
  <c r="AF118" i="13"/>
  <c r="AG118" i="13"/>
  <c r="AH118" i="13"/>
  <c r="AD119" i="13"/>
  <c r="AE119" i="13"/>
  <c r="AF119" i="13"/>
  <c r="AG119" i="13"/>
  <c r="AH119" i="13"/>
  <c r="AD120" i="13"/>
  <c r="AE120" i="13"/>
  <c r="AF120" i="13"/>
  <c r="AG120" i="13"/>
  <c r="AH120" i="13"/>
  <c r="AD121" i="13"/>
  <c r="AE121" i="13"/>
  <c r="AF121" i="13"/>
  <c r="AG121" i="13"/>
  <c r="AH121" i="13"/>
  <c r="AD122" i="13"/>
  <c r="AE122" i="13"/>
  <c r="AF122" i="13"/>
  <c r="AG122" i="13"/>
  <c r="AH122" i="13"/>
  <c r="AD123" i="13"/>
  <c r="AE123" i="13"/>
  <c r="AF123" i="13"/>
  <c r="AG123" i="13"/>
  <c r="AH123" i="13"/>
  <c r="AD124" i="13"/>
  <c r="AE124" i="13"/>
  <c r="AF124" i="13"/>
  <c r="AG124" i="13"/>
  <c r="AH124" i="13"/>
  <c r="AD125" i="13"/>
  <c r="AE125" i="13"/>
  <c r="AF125" i="13"/>
  <c r="AG125" i="13"/>
  <c r="AH125" i="13"/>
  <c r="AD126" i="13"/>
  <c r="AE126" i="13"/>
  <c r="AF126" i="13"/>
  <c r="AG126" i="13"/>
  <c r="AH126" i="13"/>
  <c r="AD127" i="13"/>
  <c r="AE127" i="13"/>
  <c r="AF127" i="13"/>
  <c r="AG127" i="13"/>
  <c r="AH127" i="13"/>
  <c r="AD128" i="13"/>
  <c r="AE128" i="13"/>
  <c r="AF128" i="13"/>
  <c r="AG128" i="13"/>
  <c r="AH128" i="13"/>
  <c r="AD129" i="13"/>
  <c r="AE129" i="13"/>
  <c r="AF129" i="13"/>
  <c r="AG129" i="13"/>
  <c r="AH129" i="13"/>
  <c r="AD130" i="13"/>
  <c r="AE130" i="13"/>
  <c r="AF130" i="13"/>
  <c r="AG130" i="13"/>
  <c r="AH130" i="13"/>
  <c r="AD131" i="13"/>
  <c r="AE131" i="13"/>
  <c r="AF131" i="13"/>
  <c r="AG131" i="13"/>
  <c r="AH131" i="13"/>
  <c r="AD132" i="13"/>
  <c r="AE132" i="13"/>
  <c r="AF132" i="13"/>
  <c r="AG132" i="13"/>
  <c r="AH132" i="13"/>
  <c r="AD133" i="13"/>
  <c r="AE133" i="13"/>
  <c r="AF133" i="13"/>
  <c r="AG133" i="13"/>
  <c r="AH133" i="13"/>
  <c r="AD134" i="13"/>
  <c r="AE134" i="13"/>
  <c r="AF134" i="13"/>
  <c r="AG134" i="13"/>
  <c r="AH134" i="13"/>
  <c r="AD135" i="13"/>
  <c r="AE135" i="13"/>
  <c r="AF135" i="13"/>
  <c r="AG135" i="13"/>
  <c r="AH135" i="13"/>
  <c r="AD136" i="13"/>
  <c r="AE136" i="13"/>
  <c r="AF136" i="13"/>
  <c r="AG136" i="13"/>
  <c r="AH136" i="13"/>
  <c r="AD137" i="13"/>
  <c r="AE137" i="13"/>
  <c r="AF137" i="13"/>
  <c r="AG137" i="13"/>
  <c r="AH137" i="13"/>
  <c r="AD138" i="13"/>
  <c r="AE138" i="13"/>
  <c r="AF138" i="13"/>
  <c r="AG138" i="13"/>
  <c r="AH138" i="13"/>
  <c r="AD139" i="13"/>
  <c r="AE139" i="13"/>
  <c r="AF139" i="13"/>
  <c r="AG139" i="13"/>
  <c r="AH139" i="13"/>
  <c r="AD140" i="13"/>
  <c r="AE140" i="13"/>
  <c r="AF140" i="13"/>
  <c r="AG140" i="13"/>
  <c r="AH140" i="13"/>
  <c r="AD141" i="13"/>
  <c r="AE141" i="13"/>
  <c r="AF141" i="13"/>
  <c r="AG141" i="13"/>
  <c r="AH141" i="13"/>
  <c r="AD142" i="13"/>
  <c r="AE142" i="13"/>
  <c r="AF142" i="13"/>
  <c r="AG142" i="13"/>
  <c r="AH142" i="13"/>
  <c r="AD143" i="13"/>
  <c r="AE143" i="13"/>
  <c r="AF143" i="13"/>
  <c r="AG143" i="13"/>
  <c r="AH143" i="13"/>
  <c r="AD144" i="13"/>
  <c r="AE144" i="13"/>
  <c r="AF144" i="13"/>
  <c r="AG144" i="13"/>
  <c r="AH144" i="13"/>
  <c r="AD145" i="13"/>
  <c r="AE145" i="13"/>
  <c r="AF145" i="13"/>
  <c r="AG145" i="13"/>
  <c r="AH145" i="13"/>
  <c r="AD146" i="13"/>
  <c r="AE146" i="13"/>
  <c r="AF146" i="13"/>
  <c r="AG146" i="13"/>
  <c r="AH146" i="13"/>
  <c r="AD147" i="13"/>
  <c r="AE147" i="13"/>
  <c r="AF147" i="13"/>
  <c r="AG147" i="13"/>
  <c r="AH147" i="13"/>
  <c r="AD148" i="13"/>
  <c r="AE148" i="13"/>
  <c r="AF148" i="13"/>
  <c r="AG148" i="13"/>
  <c r="AH148" i="13"/>
  <c r="AD149" i="13"/>
  <c r="AE149" i="13"/>
  <c r="AF149" i="13"/>
  <c r="AG149" i="13"/>
  <c r="AH149" i="13"/>
  <c r="AD150" i="13"/>
  <c r="AE150" i="13"/>
  <c r="AF150" i="13"/>
  <c r="AG150" i="13"/>
  <c r="AH150" i="13"/>
  <c r="AD151" i="13"/>
  <c r="AE151" i="13"/>
  <c r="AF151" i="13"/>
  <c r="AG151" i="13"/>
  <c r="AH151" i="13"/>
  <c r="AD152" i="13"/>
  <c r="AE152" i="13"/>
  <c r="AF152" i="13"/>
  <c r="AG152" i="13"/>
  <c r="AH152" i="13"/>
  <c r="AD153" i="13"/>
  <c r="AE153" i="13"/>
  <c r="AF153" i="13"/>
  <c r="AG153" i="13"/>
  <c r="AH153" i="13"/>
  <c r="AD154" i="13"/>
  <c r="AE154" i="13"/>
  <c r="AF154" i="13"/>
  <c r="AG154" i="13"/>
  <c r="AH154" i="13"/>
  <c r="AD155" i="13"/>
  <c r="AE155" i="13"/>
  <c r="AF155" i="13"/>
  <c r="AG155" i="13"/>
  <c r="AH155" i="13"/>
  <c r="AD156" i="13"/>
  <c r="AE156" i="13"/>
  <c r="AF156" i="13"/>
  <c r="AG156" i="13"/>
  <c r="AH156" i="13"/>
  <c r="AD157" i="13"/>
  <c r="AE157" i="13"/>
  <c r="AF157" i="13"/>
  <c r="AG157" i="13"/>
  <c r="AH157" i="13"/>
  <c r="AD158" i="13"/>
  <c r="AE158" i="13"/>
  <c r="AF158" i="13"/>
  <c r="AG158" i="13"/>
  <c r="AH158" i="13"/>
  <c r="AD159" i="13"/>
  <c r="AE159" i="13"/>
  <c r="AF159" i="13"/>
  <c r="AG159" i="13"/>
  <c r="AH159" i="13"/>
  <c r="AD160" i="13"/>
  <c r="AE160" i="13"/>
  <c r="AF160" i="13"/>
  <c r="AG160" i="13"/>
  <c r="AH160" i="13"/>
  <c r="AD161" i="13"/>
  <c r="AE161" i="13"/>
  <c r="AF161" i="13"/>
  <c r="AG161" i="13"/>
  <c r="AH161" i="13"/>
  <c r="AD162" i="13"/>
  <c r="AE162" i="13"/>
  <c r="AF162" i="13"/>
  <c r="AG162" i="13"/>
  <c r="AH162" i="13"/>
  <c r="AD163" i="13"/>
  <c r="AE163" i="13"/>
  <c r="AF163" i="13"/>
  <c r="AG163" i="13"/>
  <c r="AH163" i="13"/>
  <c r="AD164" i="13"/>
  <c r="AE164" i="13"/>
  <c r="AF164" i="13"/>
  <c r="AG164" i="13"/>
  <c r="AH164" i="13"/>
  <c r="AD165" i="13"/>
  <c r="AE165" i="13"/>
  <c r="AF165" i="13"/>
  <c r="AG165" i="13"/>
  <c r="AH165" i="13"/>
  <c r="AD166" i="13"/>
  <c r="AE166" i="13"/>
  <c r="AF166" i="13"/>
  <c r="AG166" i="13"/>
  <c r="AH166" i="13"/>
  <c r="AD167" i="13"/>
  <c r="AE167" i="13"/>
  <c r="AF167" i="13"/>
  <c r="AG167" i="13"/>
  <c r="AH167" i="13"/>
  <c r="AD168" i="13"/>
  <c r="AE168" i="13"/>
  <c r="AF168" i="13"/>
  <c r="AG168" i="13"/>
  <c r="AH168" i="13"/>
  <c r="AD169" i="13"/>
  <c r="AE169" i="13"/>
  <c r="AF169" i="13"/>
  <c r="AG169" i="13"/>
  <c r="AH169" i="13"/>
  <c r="AD170" i="13"/>
  <c r="AE170" i="13"/>
  <c r="AF170" i="13"/>
  <c r="AG170" i="13"/>
  <c r="AH170" i="13"/>
  <c r="AD171" i="13"/>
  <c r="AE171" i="13"/>
  <c r="AF171" i="13"/>
  <c r="AG171" i="13"/>
  <c r="AH171" i="13"/>
  <c r="AD172" i="13"/>
  <c r="AE172" i="13"/>
  <c r="AF172" i="13"/>
  <c r="AG172" i="13"/>
  <c r="AH172" i="13"/>
  <c r="AD173" i="13"/>
  <c r="AE173" i="13"/>
  <c r="AF173" i="13"/>
  <c r="AG173" i="13"/>
  <c r="AH173" i="13"/>
  <c r="AD174" i="13"/>
  <c r="AE174" i="13"/>
  <c r="AF174" i="13"/>
  <c r="AG174" i="13"/>
  <c r="AH174" i="13"/>
  <c r="AD175" i="13"/>
  <c r="AE175" i="13"/>
  <c r="AF175" i="13"/>
  <c r="AG175" i="13"/>
  <c r="AH175" i="13"/>
  <c r="AD176" i="13"/>
  <c r="AE176" i="13"/>
  <c r="AF176" i="13"/>
  <c r="AG176" i="13"/>
  <c r="AH176" i="13"/>
  <c r="AD177" i="13"/>
  <c r="AE177" i="13"/>
  <c r="AF177" i="13"/>
  <c r="AG177" i="13"/>
  <c r="AH177" i="13"/>
  <c r="AD178" i="13"/>
  <c r="AE178" i="13"/>
  <c r="AF178" i="13"/>
  <c r="AG178" i="13"/>
  <c r="AH178" i="13"/>
  <c r="AD179" i="13"/>
  <c r="AE179" i="13"/>
  <c r="AF179" i="13"/>
  <c r="AG179" i="13"/>
  <c r="AH179" i="13"/>
  <c r="AD180" i="13"/>
  <c r="AE180" i="13"/>
  <c r="AF180" i="13"/>
  <c r="AG180" i="13"/>
  <c r="AH180" i="13"/>
  <c r="AD181" i="13"/>
  <c r="AE181" i="13"/>
  <c r="AF181" i="13"/>
  <c r="AG181" i="13"/>
  <c r="AH181" i="13"/>
  <c r="AD182" i="13"/>
  <c r="AE182" i="13"/>
  <c r="AF182" i="13"/>
  <c r="AG182" i="13"/>
  <c r="AH182" i="13"/>
  <c r="AD183" i="13"/>
  <c r="AE183" i="13"/>
  <c r="AF183" i="13"/>
  <c r="AG183" i="13"/>
  <c r="AH183" i="13"/>
  <c r="AD184" i="13"/>
  <c r="AE184" i="13"/>
  <c r="AF184" i="13"/>
  <c r="AG184" i="13"/>
  <c r="AH184" i="13"/>
  <c r="AD185" i="13"/>
  <c r="AE185" i="13"/>
  <c r="AF185" i="13"/>
  <c r="AG185" i="13"/>
  <c r="AH185" i="13"/>
  <c r="AD186" i="13"/>
  <c r="AE186" i="13"/>
  <c r="AF186" i="13"/>
  <c r="AG186" i="13"/>
  <c r="AH186" i="13"/>
  <c r="AD187" i="13"/>
  <c r="AE187" i="13"/>
  <c r="AF187" i="13"/>
  <c r="AG187" i="13"/>
  <c r="AH187" i="13"/>
  <c r="AD188" i="13"/>
  <c r="AE188" i="13"/>
  <c r="AF188" i="13"/>
  <c r="AG188" i="13"/>
  <c r="AH188" i="13"/>
  <c r="AD189" i="13"/>
  <c r="AE189" i="13"/>
  <c r="AF189" i="13"/>
  <c r="AG189" i="13"/>
  <c r="AH189" i="13"/>
  <c r="AD190" i="13"/>
  <c r="AE190" i="13"/>
  <c r="AF190" i="13"/>
  <c r="AG190" i="13"/>
  <c r="AH190" i="13"/>
  <c r="AD191" i="13"/>
  <c r="AE191" i="13"/>
  <c r="AF191" i="13"/>
  <c r="AG191" i="13"/>
  <c r="AH191" i="13"/>
  <c r="AD192" i="13"/>
  <c r="AE192" i="13"/>
  <c r="AF192" i="13"/>
  <c r="AG192" i="13"/>
  <c r="AH192" i="13"/>
  <c r="AD193" i="13"/>
  <c r="AE193" i="13"/>
  <c r="AF193" i="13"/>
  <c r="AG193" i="13"/>
  <c r="AH193" i="13"/>
  <c r="AD194" i="13"/>
  <c r="AE194" i="13"/>
  <c r="AF194" i="13"/>
  <c r="AG194" i="13"/>
  <c r="AH194" i="13"/>
  <c r="AD195" i="13"/>
  <c r="AE195" i="13"/>
  <c r="AF195" i="13"/>
  <c r="AG195" i="13"/>
  <c r="AH195" i="13"/>
  <c r="AD196" i="13"/>
  <c r="AE196" i="13"/>
  <c r="AF196" i="13"/>
  <c r="AG196" i="13"/>
  <c r="AH196" i="13"/>
  <c r="AI18" i="13"/>
  <c r="AI19" i="13"/>
  <c r="AI20" i="13"/>
  <c r="AI21" i="13"/>
  <c r="AI22" i="13"/>
  <c r="AI23" i="13"/>
  <c r="AI24" i="13"/>
  <c r="AI25" i="13"/>
  <c r="AI26" i="13"/>
  <c r="AI27" i="13"/>
  <c r="AI28" i="13"/>
  <c r="AI29" i="13"/>
  <c r="AI30" i="13"/>
  <c r="AI31" i="13"/>
  <c r="AI32" i="13"/>
  <c r="AI33" i="13"/>
  <c r="AI34" i="13"/>
  <c r="AI35" i="13"/>
  <c r="AI36" i="13"/>
  <c r="AI37" i="13"/>
  <c r="AI38" i="13"/>
  <c r="AI39" i="13"/>
  <c r="AI40" i="13"/>
  <c r="AI41" i="13"/>
  <c r="AI42" i="13"/>
  <c r="AI43" i="13"/>
  <c r="AI44" i="13"/>
  <c r="AI45" i="13"/>
  <c r="AI46" i="13"/>
  <c r="AI47" i="13"/>
  <c r="AI48" i="13"/>
  <c r="AI49" i="13"/>
  <c r="AI50" i="13"/>
  <c r="AI51" i="13"/>
  <c r="AI52" i="13"/>
  <c r="AI53" i="13"/>
  <c r="AI54" i="13"/>
  <c r="AI55" i="13"/>
  <c r="AI56" i="13"/>
  <c r="AI57" i="13"/>
  <c r="AI58" i="13"/>
  <c r="AI59" i="13"/>
  <c r="AI60" i="13"/>
  <c r="AI61" i="13"/>
  <c r="AI62" i="13"/>
  <c r="AI63" i="13"/>
  <c r="AI64" i="13"/>
  <c r="AI65" i="13"/>
  <c r="AI66" i="13"/>
  <c r="AI67" i="13"/>
  <c r="AI68" i="13"/>
  <c r="AI69" i="13"/>
  <c r="AI70" i="13"/>
  <c r="AI71" i="13"/>
  <c r="AI72" i="13"/>
  <c r="AI73" i="13"/>
  <c r="AI74" i="13"/>
  <c r="AI75" i="13"/>
  <c r="AI76" i="13"/>
  <c r="AI77" i="13"/>
  <c r="AI78" i="13"/>
  <c r="AI79" i="13"/>
  <c r="AI80" i="13"/>
  <c r="AI81" i="13"/>
  <c r="AI82" i="13"/>
  <c r="AI83" i="13"/>
  <c r="AI84" i="13"/>
  <c r="AI85" i="13"/>
  <c r="AI86" i="13"/>
  <c r="AI87" i="13"/>
  <c r="AI88" i="13"/>
  <c r="AI89" i="13"/>
  <c r="AI90" i="13"/>
  <c r="AI91" i="13"/>
  <c r="AI92" i="13"/>
  <c r="AI93" i="13"/>
  <c r="AI94" i="13"/>
  <c r="AI95" i="13"/>
  <c r="AI96" i="13"/>
  <c r="AI97" i="13"/>
  <c r="AI98" i="13"/>
  <c r="AI99" i="13"/>
  <c r="AI100" i="13"/>
  <c r="AI101" i="13"/>
  <c r="AI102" i="13"/>
  <c r="AI103" i="13"/>
  <c r="AI104" i="13"/>
  <c r="AI105" i="13"/>
  <c r="AI106" i="13"/>
  <c r="AI107" i="13"/>
  <c r="AI108" i="13"/>
  <c r="AI109" i="13"/>
  <c r="AI110" i="13"/>
  <c r="AI111" i="13"/>
  <c r="AI112" i="13"/>
  <c r="AI113" i="13"/>
  <c r="AI114" i="13"/>
  <c r="AI115" i="13"/>
  <c r="AI116" i="13"/>
  <c r="AI117" i="13"/>
  <c r="AI118" i="13"/>
  <c r="AI119" i="13"/>
  <c r="AI120" i="13"/>
  <c r="AI121" i="13"/>
  <c r="AI122" i="13"/>
  <c r="AI123" i="13"/>
  <c r="AI124" i="13"/>
  <c r="AI125" i="13"/>
  <c r="AI126" i="13"/>
  <c r="AI127" i="13"/>
  <c r="AI128" i="13"/>
  <c r="AI129" i="13"/>
  <c r="AI130" i="13"/>
  <c r="AI131" i="13"/>
  <c r="AI132" i="13"/>
  <c r="AI133" i="13"/>
  <c r="AI134" i="13"/>
  <c r="AI135" i="13"/>
  <c r="AI136" i="13"/>
  <c r="AI137" i="13"/>
  <c r="AI138" i="13"/>
  <c r="AI139" i="13"/>
  <c r="AI140" i="13"/>
  <c r="AI141" i="13"/>
  <c r="AI142" i="13"/>
  <c r="AI143" i="13"/>
  <c r="AI144" i="13"/>
  <c r="AI145" i="13"/>
  <c r="AI146" i="13"/>
  <c r="AI147" i="13"/>
  <c r="AI148" i="13"/>
  <c r="AI149" i="13"/>
  <c r="AI150" i="13"/>
  <c r="AI151" i="13"/>
  <c r="AI152" i="13"/>
  <c r="AI153" i="13"/>
  <c r="AI154" i="13"/>
  <c r="AI155" i="13"/>
  <c r="AI156" i="13"/>
  <c r="AI157" i="13"/>
  <c r="AI158" i="13"/>
  <c r="AI159" i="13"/>
  <c r="AI160" i="13"/>
  <c r="AI161" i="13"/>
  <c r="AI162" i="13"/>
  <c r="AI163" i="13"/>
  <c r="AI164" i="13"/>
  <c r="AI165" i="13"/>
  <c r="AI166" i="13"/>
  <c r="AI167" i="13"/>
  <c r="AI168" i="13"/>
  <c r="AI169" i="13"/>
  <c r="AI170" i="13"/>
  <c r="AI171" i="13"/>
  <c r="AI172" i="13"/>
  <c r="AI173" i="13"/>
  <c r="AI174" i="13"/>
  <c r="AI175" i="13"/>
  <c r="AI176" i="13"/>
  <c r="AI177" i="13"/>
  <c r="AI178" i="13"/>
  <c r="AI179" i="13"/>
  <c r="AI180" i="13"/>
  <c r="AI181" i="13"/>
  <c r="AI182" i="13"/>
  <c r="AI183" i="13"/>
  <c r="AI184" i="13"/>
  <c r="AI185" i="13"/>
  <c r="AI186" i="13"/>
  <c r="AI187" i="13"/>
  <c r="AI188" i="13"/>
  <c r="AI189" i="13"/>
  <c r="AI190" i="13"/>
  <c r="AI191" i="13"/>
  <c r="AI192" i="13"/>
  <c r="AI193" i="13"/>
  <c r="AI194" i="13"/>
  <c r="AI195" i="13"/>
  <c r="AI196" i="13"/>
  <c r="AE17" i="13"/>
  <c r="AF17" i="13"/>
  <c r="AG17" i="13"/>
  <c r="AH17" i="13"/>
  <c r="AI17" i="13"/>
  <c r="AD17" i="13"/>
  <c r="AJ18" i="13"/>
  <c r="F20" i="15" s="1"/>
  <c r="AJ19" i="13"/>
  <c r="AJ20" i="13"/>
  <c r="AJ21" i="13"/>
  <c r="AJ22" i="13"/>
  <c r="AJ23" i="13"/>
  <c r="AJ24" i="13"/>
  <c r="AJ25" i="13"/>
  <c r="AJ26" i="13"/>
  <c r="AJ27" i="13"/>
  <c r="AJ28" i="13"/>
  <c r="AJ29" i="13"/>
  <c r="AJ30" i="13"/>
  <c r="AJ31" i="13"/>
  <c r="AJ32" i="13"/>
  <c r="AJ33" i="13"/>
  <c r="AJ34" i="13"/>
  <c r="AJ35" i="13"/>
  <c r="AJ36" i="13"/>
  <c r="AJ37" i="13"/>
  <c r="AJ38" i="13"/>
  <c r="AJ39" i="13"/>
  <c r="AJ40" i="13"/>
  <c r="AJ41" i="13"/>
  <c r="AJ42" i="13"/>
  <c r="AJ43" i="13"/>
  <c r="AJ44" i="13"/>
  <c r="AJ45" i="13"/>
  <c r="AJ46" i="13"/>
  <c r="AJ47" i="13"/>
  <c r="AJ48" i="13"/>
  <c r="AJ49" i="13"/>
  <c r="AJ50" i="13"/>
  <c r="AJ51" i="13"/>
  <c r="AJ52" i="13"/>
  <c r="AJ53" i="13"/>
  <c r="AJ54" i="13"/>
  <c r="AJ55" i="13"/>
  <c r="AJ56" i="13"/>
  <c r="AJ57" i="13"/>
  <c r="AJ58" i="13"/>
  <c r="AJ59" i="13"/>
  <c r="AJ60" i="13"/>
  <c r="AJ61" i="13"/>
  <c r="AJ62" i="13"/>
  <c r="AJ63" i="13"/>
  <c r="AJ64" i="13"/>
  <c r="AJ65" i="13"/>
  <c r="AJ66" i="13"/>
  <c r="AJ67" i="13"/>
  <c r="AJ68" i="13"/>
  <c r="AJ69" i="13"/>
  <c r="AJ70" i="13"/>
  <c r="AJ71" i="13"/>
  <c r="AJ72" i="13"/>
  <c r="AJ73"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7" i="13"/>
  <c r="S18" i="3"/>
  <c r="T18" i="3"/>
  <c r="Z18" i="3"/>
  <c r="S19" i="3"/>
  <c r="T19" i="3"/>
  <c r="Z19" i="3"/>
  <c r="S20" i="3"/>
  <c r="T20" i="3"/>
  <c r="Z20" i="3"/>
  <c r="S21" i="3"/>
  <c r="T21" i="3"/>
  <c r="Z21" i="3"/>
  <c r="S22" i="3"/>
  <c r="T22" i="3"/>
  <c r="Z22" i="3"/>
  <c r="S23" i="3"/>
  <c r="T23" i="3"/>
  <c r="Z23" i="3"/>
  <c r="S24" i="3"/>
  <c r="T24" i="3"/>
  <c r="Z24" i="3"/>
  <c r="S25" i="3"/>
  <c r="T25" i="3"/>
  <c r="Z25" i="3"/>
  <c r="S26" i="3"/>
  <c r="T26" i="3"/>
  <c r="Z26" i="3"/>
  <c r="S27" i="3"/>
  <c r="T27" i="3"/>
  <c r="Z27" i="3"/>
  <c r="S28" i="3"/>
  <c r="T28" i="3"/>
  <c r="Z28" i="3"/>
  <c r="S29" i="3"/>
  <c r="T29" i="3"/>
  <c r="Z29" i="3"/>
  <c r="S30" i="3"/>
  <c r="T30" i="3"/>
  <c r="Z30" i="3"/>
  <c r="S31" i="3"/>
  <c r="T31" i="3"/>
  <c r="Z31" i="3"/>
  <c r="S32" i="3"/>
  <c r="T32" i="3"/>
  <c r="Z32" i="3"/>
  <c r="S33" i="3"/>
  <c r="T33" i="3"/>
  <c r="Z33" i="3"/>
  <c r="S34" i="3"/>
  <c r="T34" i="3"/>
  <c r="Z34" i="3"/>
  <c r="S35" i="3"/>
  <c r="T35" i="3"/>
  <c r="Z35" i="3"/>
  <c r="S36" i="3"/>
  <c r="T36" i="3"/>
  <c r="Z36" i="3"/>
  <c r="S37" i="3"/>
  <c r="T37" i="3"/>
  <c r="Z37" i="3"/>
  <c r="S38" i="3"/>
  <c r="T38" i="3"/>
  <c r="Z38" i="3"/>
  <c r="S39" i="3"/>
  <c r="T39" i="3"/>
  <c r="Z39" i="3"/>
  <c r="S40" i="3"/>
  <c r="T40" i="3"/>
  <c r="Z40" i="3"/>
  <c r="S41" i="3"/>
  <c r="T41" i="3"/>
  <c r="Z41" i="3"/>
  <c r="S42" i="3"/>
  <c r="T42" i="3"/>
  <c r="Z42" i="3"/>
  <c r="S43" i="3"/>
  <c r="T43" i="3"/>
  <c r="Z43" i="3"/>
  <c r="S44" i="3"/>
  <c r="T44" i="3"/>
  <c r="Z44" i="3"/>
  <c r="S45" i="3"/>
  <c r="T45" i="3"/>
  <c r="Z45" i="3"/>
  <c r="S46" i="3"/>
  <c r="T46" i="3"/>
  <c r="Z46" i="3"/>
  <c r="S47" i="3"/>
  <c r="T47" i="3"/>
  <c r="Z47" i="3"/>
  <c r="S48" i="3"/>
  <c r="T48" i="3"/>
  <c r="Z48" i="3"/>
  <c r="S49" i="3"/>
  <c r="T49" i="3"/>
  <c r="Z49" i="3"/>
  <c r="S50" i="3"/>
  <c r="T50" i="3"/>
  <c r="Z50" i="3"/>
  <c r="S51" i="3"/>
  <c r="T51" i="3"/>
  <c r="Z51" i="3"/>
  <c r="S52" i="3"/>
  <c r="T52" i="3"/>
  <c r="Z52" i="3"/>
  <c r="S53" i="3"/>
  <c r="T53" i="3"/>
  <c r="Z53" i="3"/>
  <c r="S54" i="3"/>
  <c r="T54" i="3"/>
  <c r="Z54" i="3"/>
  <c r="S55" i="3"/>
  <c r="T55" i="3"/>
  <c r="Z55" i="3"/>
  <c r="S56" i="3"/>
  <c r="T56" i="3"/>
  <c r="Z56" i="3"/>
  <c r="S57" i="3"/>
  <c r="T57" i="3"/>
  <c r="Z57" i="3"/>
  <c r="S58" i="3"/>
  <c r="T58" i="3"/>
  <c r="Z58" i="3"/>
  <c r="S59" i="3"/>
  <c r="T59" i="3"/>
  <c r="Z59" i="3"/>
  <c r="S60" i="3"/>
  <c r="T60" i="3"/>
  <c r="Z60" i="3"/>
  <c r="S61" i="3"/>
  <c r="T61" i="3"/>
  <c r="Z61" i="3"/>
  <c r="S62" i="3"/>
  <c r="T62" i="3"/>
  <c r="Z62" i="3"/>
  <c r="S63" i="3"/>
  <c r="T63" i="3"/>
  <c r="Z63" i="3"/>
  <c r="S64" i="3"/>
  <c r="T64" i="3"/>
  <c r="Z64" i="3"/>
  <c r="S65" i="3"/>
  <c r="T65" i="3"/>
  <c r="Z65" i="3"/>
  <c r="S66" i="3"/>
  <c r="T66" i="3"/>
  <c r="Z66" i="3"/>
  <c r="S67" i="3"/>
  <c r="T67" i="3"/>
  <c r="Z67" i="3"/>
  <c r="S68" i="3"/>
  <c r="T68" i="3"/>
  <c r="Z68" i="3"/>
  <c r="S69" i="3"/>
  <c r="T69" i="3"/>
  <c r="Z69" i="3"/>
  <c r="S70" i="3"/>
  <c r="T70" i="3"/>
  <c r="Z70" i="3"/>
  <c r="S71" i="3"/>
  <c r="T71" i="3"/>
  <c r="Z71" i="3"/>
  <c r="S72" i="3"/>
  <c r="T72" i="3"/>
  <c r="Z72" i="3"/>
  <c r="S73" i="3"/>
  <c r="T73" i="3"/>
  <c r="Z73" i="3"/>
  <c r="S74" i="3"/>
  <c r="T74" i="3"/>
  <c r="Z74" i="3"/>
  <c r="S75" i="3"/>
  <c r="T75" i="3"/>
  <c r="Z75" i="3"/>
  <c r="S76" i="3"/>
  <c r="T76" i="3"/>
  <c r="Z76" i="3"/>
  <c r="S77" i="3"/>
  <c r="T77" i="3"/>
  <c r="Z77" i="3"/>
  <c r="S78" i="3"/>
  <c r="T78" i="3"/>
  <c r="Z78" i="3"/>
  <c r="S79" i="3"/>
  <c r="T79" i="3"/>
  <c r="Z79" i="3"/>
  <c r="S80" i="3"/>
  <c r="T80" i="3"/>
  <c r="Z80" i="3"/>
  <c r="S81" i="3"/>
  <c r="T81" i="3"/>
  <c r="Z81" i="3"/>
  <c r="S82" i="3"/>
  <c r="T82" i="3"/>
  <c r="Z82" i="3"/>
  <c r="S83" i="3"/>
  <c r="T83" i="3"/>
  <c r="Z83" i="3"/>
  <c r="S84" i="3"/>
  <c r="T84" i="3"/>
  <c r="Z84" i="3"/>
  <c r="S85" i="3"/>
  <c r="T85" i="3"/>
  <c r="Z85" i="3"/>
  <c r="S86" i="3"/>
  <c r="T86" i="3"/>
  <c r="Z86" i="3"/>
  <c r="S87" i="3"/>
  <c r="T87" i="3"/>
  <c r="Z87" i="3"/>
  <c r="S88" i="3"/>
  <c r="T88" i="3"/>
  <c r="Z88" i="3"/>
  <c r="S89" i="3"/>
  <c r="T89" i="3"/>
  <c r="Z89" i="3"/>
  <c r="S90" i="3"/>
  <c r="T90" i="3"/>
  <c r="Z90" i="3"/>
  <c r="S91" i="3"/>
  <c r="T91" i="3"/>
  <c r="Z91" i="3"/>
  <c r="S92" i="3"/>
  <c r="T92" i="3"/>
  <c r="Z92" i="3"/>
  <c r="S93" i="3"/>
  <c r="T93" i="3"/>
  <c r="Z93" i="3"/>
  <c r="S94" i="3"/>
  <c r="T94" i="3"/>
  <c r="Z94" i="3"/>
  <c r="S95" i="3"/>
  <c r="T95" i="3"/>
  <c r="Z95" i="3"/>
  <c r="S96" i="3"/>
  <c r="T96" i="3"/>
  <c r="Z96" i="3"/>
  <c r="S97" i="3"/>
  <c r="T97" i="3"/>
  <c r="Z97" i="3"/>
  <c r="S98" i="3"/>
  <c r="T98" i="3"/>
  <c r="Z98" i="3"/>
  <c r="S99" i="3"/>
  <c r="T99" i="3"/>
  <c r="Z99" i="3"/>
  <c r="S100" i="3"/>
  <c r="T100" i="3"/>
  <c r="Z100" i="3"/>
  <c r="S101" i="3"/>
  <c r="T101" i="3"/>
  <c r="Z101" i="3"/>
  <c r="S102" i="3"/>
  <c r="T102" i="3"/>
  <c r="Z102" i="3"/>
  <c r="S103" i="3"/>
  <c r="T103" i="3"/>
  <c r="Z103" i="3"/>
  <c r="S104" i="3"/>
  <c r="T104" i="3"/>
  <c r="Z104" i="3"/>
  <c r="S105" i="3"/>
  <c r="T105" i="3"/>
  <c r="Z105" i="3"/>
  <c r="S106" i="3"/>
  <c r="T106" i="3"/>
  <c r="Z106" i="3"/>
  <c r="S107" i="3"/>
  <c r="T107" i="3"/>
  <c r="Z107" i="3"/>
  <c r="S108" i="3"/>
  <c r="T108" i="3"/>
  <c r="Z108" i="3"/>
  <c r="S109" i="3"/>
  <c r="T109" i="3"/>
  <c r="Z109" i="3"/>
  <c r="S110" i="3"/>
  <c r="T110" i="3"/>
  <c r="Z110" i="3"/>
  <c r="S111" i="3"/>
  <c r="T111" i="3"/>
  <c r="Z111" i="3"/>
  <c r="S112" i="3"/>
  <c r="T112" i="3"/>
  <c r="Z112" i="3"/>
  <c r="S113" i="3"/>
  <c r="T113" i="3"/>
  <c r="Z113" i="3"/>
  <c r="S114" i="3"/>
  <c r="T114" i="3"/>
  <c r="Z114" i="3"/>
  <c r="S115" i="3"/>
  <c r="T115" i="3"/>
  <c r="Z115" i="3"/>
  <c r="S116" i="3"/>
  <c r="T116" i="3"/>
  <c r="Z116" i="3"/>
  <c r="S117" i="3"/>
  <c r="T117" i="3"/>
  <c r="Z117" i="3"/>
  <c r="S118" i="3"/>
  <c r="T118" i="3"/>
  <c r="Z118" i="3"/>
  <c r="S119" i="3"/>
  <c r="T119" i="3"/>
  <c r="Z119" i="3"/>
  <c r="S120" i="3"/>
  <c r="T120" i="3"/>
  <c r="Z120" i="3"/>
  <c r="S121" i="3"/>
  <c r="T121" i="3"/>
  <c r="Z121" i="3"/>
  <c r="S122" i="3"/>
  <c r="T122" i="3"/>
  <c r="Z122" i="3"/>
  <c r="S123" i="3"/>
  <c r="T123" i="3"/>
  <c r="Z123" i="3"/>
  <c r="S124" i="3"/>
  <c r="T124" i="3"/>
  <c r="Z124" i="3"/>
  <c r="S125" i="3"/>
  <c r="T125" i="3"/>
  <c r="Z125" i="3"/>
  <c r="S126" i="3"/>
  <c r="T126" i="3"/>
  <c r="Z126" i="3"/>
  <c r="S127" i="3"/>
  <c r="T127" i="3"/>
  <c r="Z127" i="3"/>
  <c r="S128" i="3"/>
  <c r="T128" i="3"/>
  <c r="Z128" i="3"/>
  <c r="S129" i="3"/>
  <c r="T129" i="3"/>
  <c r="Z129" i="3"/>
  <c r="S130" i="3"/>
  <c r="T130" i="3"/>
  <c r="Z130" i="3"/>
  <c r="S131" i="3"/>
  <c r="T131" i="3"/>
  <c r="Z131" i="3"/>
  <c r="S132" i="3"/>
  <c r="T132" i="3"/>
  <c r="Z132" i="3"/>
  <c r="S133" i="3"/>
  <c r="T133" i="3"/>
  <c r="Z133" i="3"/>
  <c r="S134" i="3"/>
  <c r="T134" i="3"/>
  <c r="Z134" i="3"/>
  <c r="S135" i="3"/>
  <c r="T135" i="3"/>
  <c r="Z135" i="3"/>
  <c r="S136" i="3"/>
  <c r="T136" i="3"/>
  <c r="Z136" i="3"/>
  <c r="S137" i="3"/>
  <c r="T137" i="3"/>
  <c r="Z137" i="3"/>
  <c r="S138" i="3"/>
  <c r="T138" i="3"/>
  <c r="Z138" i="3"/>
  <c r="S139" i="3"/>
  <c r="T139" i="3"/>
  <c r="Z139" i="3"/>
  <c r="S140" i="3"/>
  <c r="T140" i="3"/>
  <c r="Z140" i="3"/>
  <c r="S141" i="3"/>
  <c r="T141" i="3"/>
  <c r="Z141" i="3"/>
  <c r="S142" i="3"/>
  <c r="T142" i="3"/>
  <c r="Z142" i="3"/>
  <c r="S143" i="3"/>
  <c r="T143" i="3"/>
  <c r="Z143" i="3"/>
  <c r="S144" i="3"/>
  <c r="T144" i="3"/>
  <c r="Z144" i="3"/>
  <c r="S145" i="3"/>
  <c r="T145" i="3"/>
  <c r="Z145" i="3"/>
  <c r="S146" i="3"/>
  <c r="T146" i="3"/>
  <c r="Z146" i="3"/>
  <c r="S147" i="3"/>
  <c r="T147" i="3"/>
  <c r="Z147" i="3"/>
  <c r="S148" i="3"/>
  <c r="T148" i="3"/>
  <c r="Z148" i="3"/>
  <c r="S149" i="3"/>
  <c r="T149" i="3"/>
  <c r="Z149" i="3"/>
  <c r="S150" i="3"/>
  <c r="T150" i="3"/>
  <c r="Z150" i="3"/>
  <c r="S151" i="3"/>
  <c r="T151" i="3"/>
  <c r="Z151" i="3"/>
  <c r="S152" i="3"/>
  <c r="T152" i="3"/>
  <c r="Z152" i="3"/>
  <c r="S153" i="3"/>
  <c r="T153" i="3"/>
  <c r="Z153" i="3"/>
  <c r="S154" i="3"/>
  <c r="T154" i="3"/>
  <c r="Z154" i="3"/>
  <c r="S155" i="3"/>
  <c r="T155" i="3"/>
  <c r="Z155" i="3"/>
  <c r="S156" i="3"/>
  <c r="T156" i="3"/>
  <c r="Z156" i="3"/>
  <c r="S157" i="3"/>
  <c r="T157" i="3"/>
  <c r="Z157" i="3"/>
  <c r="S158" i="3"/>
  <c r="T158" i="3"/>
  <c r="Z158" i="3"/>
  <c r="S159" i="3"/>
  <c r="T159" i="3"/>
  <c r="Z159" i="3"/>
  <c r="S160" i="3"/>
  <c r="T160" i="3"/>
  <c r="Z160" i="3"/>
  <c r="S161" i="3"/>
  <c r="T161" i="3"/>
  <c r="Z161" i="3"/>
  <c r="S162" i="3"/>
  <c r="T162" i="3"/>
  <c r="Z162" i="3"/>
  <c r="S163" i="3"/>
  <c r="T163" i="3"/>
  <c r="Z163" i="3"/>
  <c r="S164" i="3"/>
  <c r="T164" i="3"/>
  <c r="Z164" i="3"/>
  <c r="S165" i="3"/>
  <c r="T165" i="3"/>
  <c r="Z165" i="3"/>
  <c r="S166" i="3"/>
  <c r="T166" i="3"/>
  <c r="Z166" i="3"/>
  <c r="S167" i="3"/>
  <c r="T167" i="3"/>
  <c r="Z167" i="3"/>
  <c r="S168" i="3"/>
  <c r="T168" i="3"/>
  <c r="Z168" i="3"/>
  <c r="S169" i="3"/>
  <c r="T169" i="3"/>
  <c r="Z169" i="3"/>
  <c r="S170" i="3"/>
  <c r="T170" i="3"/>
  <c r="Z170" i="3"/>
  <c r="S171" i="3"/>
  <c r="T171" i="3"/>
  <c r="Z171" i="3"/>
  <c r="S172" i="3"/>
  <c r="T172" i="3"/>
  <c r="Z172" i="3"/>
  <c r="S173" i="3"/>
  <c r="T173" i="3"/>
  <c r="Z173" i="3"/>
  <c r="S174" i="3"/>
  <c r="T174" i="3"/>
  <c r="Z174" i="3"/>
  <c r="S175" i="3"/>
  <c r="T175" i="3"/>
  <c r="Z175" i="3"/>
  <c r="S176" i="3"/>
  <c r="T176" i="3"/>
  <c r="Z176" i="3"/>
  <c r="S177" i="3"/>
  <c r="T177" i="3"/>
  <c r="Z177" i="3"/>
  <c r="S178" i="3"/>
  <c r="T178" i="3"/>
  <c r="Z178" i="3"/>
  <c r="S179" i="3"/>
  <c r="T179" i="3"/>
  <c r="Z179" i="3"/>
  <c r="S180" i="3"/>
  <c r="T180" i="3"/>
  <c r="Z180" i="3"/>
  <c r="S181" i="3"/>
  <c r="T181" i="3"/>
  <c r="Z181" i="3"/>
  <c r="S182" i="3"/>
  <c r="T182" i="3"/>
  <c r="Z182" i="3"/>
  <c r="S183" i="3"/>
  <c r="T183" i="3"/>
  <c r="Z183" i="3"/>
  <c r="S184" i="3"/>
  <c r="T184" i="3"/>
  <c r="Z184" i="3"/>
  <c r="S185" i="3"/>
  <c r="T185" i="3"/>
  <c r="Z185" i="3"/>
  <c r="S186" i="3"/>
  <c r="T186" i="3"/>
  <c r="Z186" i="3"/>
  <c r="S187" i="3"/>
  <c r="T187" i="3"/>
  <c r="Z187" i="3"/>
  <c r="S188" i="3"/>
  <c r="T188" i="3"/>
  <c r="Z188" i="3"/>
  <c r="S189" i="3"/>
  <c r="T189" i="3"/>
  <c r="Z189" i="3"/>
  <c r="S190" i="3"/>
  <c r="T190" i="3"/>
  <c r="Z190" i="3"/>
  <c r="S191" i="3"/>
  <c r="T191" i="3"/>
  <c r="Z191" i="3"/>
  <c r="S192" i="3"/>
  <c r="T192" i="3"/>
  <c r="Z192" i="3"/>
  <c r="S193" i="3"/>
  <c r="T193" i="3"/>
  <c r="Z193" i="3"/>
  <c r="S194" i="3"/>
  <c r="T194" i="3"/>
  <c r="Z194" i="3"/>
  <c r="S195" i="3"/>
  <c r="T195" i="3"/>
  <c r="Z195" i="3"/>
  <c r="S196" i="3"/>
  <c r="T196" i="3"/>
  <c r="Z196" i="3"/>
  <c r="Z17" i="3"/>
  <c r="T17" i="3"/>
  <c r="S17" i="3"/>
  <c r="AK82" i="13" l="1"/>
  <c r="AK42" i="13"/>
  <c r="F19" i="15"/>
  <c r="R14" i="15"/>
  <c r="R15" i="15" s="1"/>
  <c r="U170" i="3"/>
  <c r="V170" i="3" s="1"/>
  <c r="U150" i="3"/>
  <c r="V150" i="3" s="1"/>
  <c r="U90" i="3"/>
  <c r="W90" i="3" s="1"/>
  <c r="U190" i="3"/>
  <c r="U110" i="3"/>
  <c r="U17" i="3"/>
  <c r="W190" i="3"/>
  <c r="Y190" i="3"/>
  <c r="X190" i="3"/>
  <c r="V190" i="3"/>
  <c r="W150" i="3"/>
  <c r="U130" i="3"/>
  <c r="U70" i="3"/>
  <c r="U50" i="3"/>
  <c r="U30" i="3"/>
  <c r="F30" i="3" s="1"/>
  <c r="U179" i="3"/>
  <c r="U159" i="3"/>
  <c r="U139" i="3"/>
  <c r="U119" i="3"/>
  <c r="U99" i="3"/>
  <c r="U79" i="3"/>
  <c r="U59" i="3"/>
  <c r="U41" i="3"/>
  <c r="U193" i="3"/>
  <c r="U173" i="3"/>
  <c r="U153" i="3"/>
  <c r="U133" i="3"/>
  <c r="U113" i="3"/>
  <c r="U93" i="3"/>
  <c r="U73" i="3"/>
  <c r="U53" i="3"/>
  <c r="U33" i="3"/>
  <c r="F33" i="3" s="1"/>
  <c r="U161" i="3"/>
  <c r="U81" i="3"/>
  <c r="U85" i="3"/>
  <c r="U141" i="3"/>
  <c r="U101" i="3"/>
  <c r="U125" i="3"/>
  <c r="U105" i="3"/>
  <c r="U45" i="3"/>
  <c r="U25" i="3"/>
  <c r="F25" i="3" s="1"/>
  <c r="U184" i="3"/>
  <c r="U144" i="3"/>
  <c r="U104" i="3"/>
  <c r="U84" i="3"/>
  <c r="U64" i="3"/>
  <c r="U44" i="3"/>
  <c r="U24" i="3"/>
  <c r="F24" i="3" s="1"/>
  <c r="U181" i="3"/>
  <c r="U121" i="3"/>
  <c r="U61" i="3"/>
  <c r="U21" i="3"/>
  <c r="F21" i="3" s="1"/>
  <c r="U185" i="3"/>
  <c r="U165" i="3"/>
  <c r="U145" i="3"/>
  <c r="U65" i="3"/>
  <c r="U164" i="3"/>
  <c r="U124" i="3"/>
  <c r="U95" i="3"/>
  <c r="U75" i="3"/>
  <c r="U55" i="3"/>
  <c r="U35" i="3"/>
  <c r="U188" i="3"/>
  <c r="U168" i="3"/>
  <c r="U148" i="3"/>
  <c r="U128" i="3"/>
  <c r="U108" i="3"/>
  <c r="U88" i="3"/>
  <c r="U68" i="3"/>
  <c r="U48" i="3"/>
  <c r="U28" i="3"/>
  <c r="F28" i="3" s="1"/>
  <c r="U194" i="3"/>
  <c r="U154" i="3"/>
  <c r="U134" i="3"/>
  <c r="U114" i="3"/>
  <c r="U34" i="3"/>
  <c r="U187" i="3"/>
  <c r="U167" i="3"/>
  <c r="U147" i="3"/>
  <c r="U127" i="3"/>
  <c r="U107" i="3"/>
  <c r="U87" i="3"/>
  <c r="U67" i="3"/>
  <c r="U47" i="3"/>
  <c r="U27" i="3"/>
  <c r="F27" i="3" s="1"/>
  <c r="U180" i="3"/>
  <c r="U160" i="3"/>
  <c r="U140" i="3"/>
  <c r="U120" i="3"/>
  <c r="U100" i="3"/>
  <c r="U80" i="3"/>
  <c r="U60" i="3"/>
  <c r="U40" i="3"/>
  <c r="U20" i="3"/>
  <c r="F20" i="3" s="1"/>
  <c r="U186" i="3"/>
  <c r="U166" i="3"/>
  <c r="U146" i="3"/>
  <c r="U126" i="3"/>
  <c r="U106" i="3"/>
  <c r="U86" i="3"/>
  <c r="U66" i="3"/>
  <c r="U46" i="3"/>
  <c r="U26" i="3"/>
  <c r="F26" i="3" s="1"/>
  <c r="U143" i="3"/>
  <c r="U39" i="3"/>
  <c r="U23" i="3"/>
  <c r="F23" i="3" s="1"/>
  <c r="U116" i="3"/>
  <c r="U36" i="3"/>
  <c r="U169" i="3"/>
  <c r="U69" i="3"/>
  <c r="U182" i="3"/>
  <c r="U195" i="3"/>
  <c r="U135" i="3"/>
  <c r="U54" i="3"/>
  <c r="U192" i="3"/>
  <c r="U172" i="3"/>
  <c r="U152" i="3"/>
  <c r="U132" i="3"/>
  <c r="U112" i="3"/>
  <c r="U92" i="3"/>
  <c r="U72" i="3"/>
  <c r="U52" i="3"/>
  <c r="U32" i="3"/>
  <c r="F32" i="3" s="1"/>
  <c r="U163" i="3"/>
  <c r="U43" i="3"/>
  <c r="U96" i="3"/>
  <c r="U149" i="3"/>
  <c r="U89" i="3"/>
  <c r="U122" i="3"/>
  <c r="U22" i="3"/>
  <c r="F22" i="3" s="1"/>
  <c r="U175" i="3"/>
  <c r="U115" i="3"/>
  <c r="U94" i="3"/>
  <c r="U156" i="3"/>
  <c r="U56" i="3"/>
  <c r="U29" i="3"/>
  <c r="F29" i="3" s="1"/>
  <c r="U42" i="3"/>
  <c r="U155" i="3"/>
  <c r="U178" i="3"/>
  <c r="U158" i="3"/>
  <c r="U138" i="3"/>
  <c r="U118" i="3"/>
  <c r="U98" i="3"/>
  <c r="U78" i="3"/>
  <c r="U58" i="3"/>
  <c r="U38" i="3"/>
  <c r="U103" i="3"/>
  <c r="U63" i="3"/>
  <c r="U189" i="3"/>
  <c r="U109" i="3"/>
  <c r="U62" i="3"/>
  <c r="U191" i="3"/>
  <c r="U171" i="3"/>
  <c r="U151" i="3"/>
  <c r="U131" i="3"/>
  <c r="U111" i="3"/>
  <c r="U91" i="3"/>
  <c r="U71" i="3"/>
  <c r="U51" i="3"/>
  <c r="U31" i="3"/>
  <c r="F31" i="3" s="1"/>
  <c r="U183" i="3"/>
  <c r="U176" i="3"/>
  <c r="U136" i="3"/>
  <c r="U49" i="3"/>
  <c r="U142" i="3"/>
  <c r="U102" i="3"/>
  <c r="U174" i="3"/>
  <c r="U123" i="3"/>
  <c r="U83" i="3"/>
  <c r="U196" i="3"/>
  <c r="U76" i="3"/>
  <c r="U129" i="3"/>
  <c r="U162" i="3"/>
  <c r="U82" i="3"/>
  <c r="U74" i="3"/>
  <c r="U177" i="3"/>
  <c r="U157" i="3"/>
  <c r="U137" i="3"/>
  <c r="U117" i="3"/>
  <c r="U97" i="3"/>
  <c r="U77" i="3"/>
  <c r="U57" i="3"/>
  <c r="U37" i="3"/>
  <c r="U18" i="3"/>
  <c r="F18" i="3" s="1"/>
  <c r="U19" i="3"/>
  <c r="F19" i="3" s="1"/>
  <c r="AK38" i="13"/>
  <c r="AK18" i="13"/>
  <c r="C20" i="15" s="1"/>
  <c r="AK23" i="13"/>
  <c r="AK162" i="13"/>
  <c r="AK118" i="13"/>
  <c r="AK98" i="13"/>
  <c r="AK140" i="13"/>
  <c r="AK60" i="13"/>
  <c r="AK106" i="13"/>
  <c r="AK50" i="13"/>
  <c r="AK39" i="13"/>
  <c r="AK19" i="13"/>
  <c r="AK115" i="13"/>
  <c r="AK55" i="13"/>
  <c r="AK114" i="13"/>
  <c r="AK54" i="13"/>
  <c r="AK34" i="13"/>
  <c r="AK66" i="13"/>
  <c r="AK146" i="13"/>
  <c r="AK178" i="13"/>
  <c r="AK116" i="13"/>
  <c r="AK96" i="13"/>
  <c r="AK84" i="13"/>
  <c r="AK170" i="13"/>
  <c r="AK68" i="13"/>
  <c r="AK29" i="13"/>
  <c r="AK176" i="13"/>
  <c r="AK64" i="13"/>
  <c r="AK44" i="13"/>
  <c r="AK36" i="13"/>
  <c r="AK20" i="13"/>
  <c r="AK89" i="13"/>
  <c r="AK37" i="13"/>
  <c r="AK25" i="13"/>
  <c r="AK128" i="13"/>
  <c r="AK186" i="13"/>
  <c r="AK132" i="13"/>
  <c r="AK76" i="13"/>
  <c r="AK153" i="13"/>
  <c r="AK93" i="13"/>
  <c r="AK71" i="13"/>
  <c r="AK51" i="13"/>
  <c r="AK69" i="13"/>
  <c r="AK195" i="13"/>
  <c r="AK57" i="13"/>
  <c r="AK28" i="13"/>
  <c r="AK121" i="13"/>
  <c r="AK147" i="13"/>
  <c r="AK157" i="13"/>
  <c r="AK32" i="13"/>
  <c r="AK185" i="13"/>
  <c r="AK180" i="13"/>
  <c r="AK166" i="13"/>
  <c r="AK156" i="13"/>
  <c r="AK154" i="13"/>
  <c r="AK137" i="13"/>
  <c r="AK130" i="13"/>
  <c r="AK108" i="13"/>
  <c r="AK58" i="13"/>
  <c r="AK41" i="13"/>
  <c r="AK163" i="13"/>
  <c r="AK149" i="13"/>
  <c r="AK144" i="13"/>
  <c r="AK125" i="13"/>
  <c r="AK101" i="13"/>
  <c r="AK77" i="13"/>
  <c r="AK67" i="13"/>
  <c r="AK53" i="13"/>
  <c r="AK48" i="13"/>
  <c r="AK196" i="13"/>
  <c r="AK148" i="13"/>
  <c r="AK134" i="13"/>
  <c r="AK124" i="13"/>
  <c r="AK122" i="13"/>
  <c r="AK105" i="13"/>
  <c r="AK100" i="13"/>
  <c r="AK86" i="13"/>
  <c r="AK74" i="13"/>
  <c r="AK52" i="13"/>
  <c r="AK26" i="13"/>
  <c r="AK189" i="13"/>
  <c r="AK179" i="13"/>
  <c r="AK165" i="13"/>
  <c r="AK160" i="13"/>
  <c r="AK141" i="13"/>
  <c r="AK131" i="13"/>
  <c r="AK117" i="13"/>
  <c r="AK112" i="13"/>
  <c r="AK83" i="13"/>
  <c r="AK45" i="13"/>
  <c r="AK35" i="13"/>
  <c r="AK21" i="13"/>
  <c r="AK184" i="13"/>
  <c r="AK188" i="13"/>
  <c r="AK164" i="13"/>
  <c r="AK150" i="13"/>
  <c r="AK138" i="13"/>
  <c r="AK102" i="13"/>
  <c r="AK92" i="13"/>
  <c r="AK90" i="13"/>
  <c r="AK73" i="13"/>
  <c r="AK181" i="13"/>
  <c r="AK169" i="13"/>
  <c r="AK133" i="13"/>
  <c r="AK109" i="13"/>
  <c r="AK99" i="13"/>
  <c r="AK85" i="13"/>
  <c r="AK80" i="13"/>
  <c r="AK70" i="13"/>
  <c r="AK61" i="13"/>
  <c r="AK22" i="13"/>
  <c r="AK175" i="13"/>
  <c r="AK159" i="13"/>
  <c r="AK143" i="13"/>
  <c r="AK127" i="13"/>
  <c r="AK111" i="13"/>
  <c r="AK95" i="13"/>
  <c r="AK79" i="13"/>
  <c r="AK63" i="13"/>
  <c r="AK47" i="13"/>
  <c r="AK31" i="13"/>
  <c r="AK173" i="13"/>
  <c r="AK192" i="13"/>
  <c r="AK182" i="13"/>
  <c r="AK183" i="13"/>
  <c r="AK167" i="13"/>
  <c r="AK151" i="13"/>
  <c r="AK135" i="13"/>
  <c r="AK119" i="13"/>
  <c r="AK103" i="13"/>
  <c r="AK87" i="13"/>
  <c r="AK172" i="13"/>
  <c r="AK194" i="13"/>
  <c r="AK190" i="13"/>
  <c r="AK187" i="13"/>
  <c r="AK174" i="13"/>
  <c r="AK171" i="13"/>
  <c r="AK168" i="13"/>
  <c r="AK158" i="13"/>
  <c r="AK155" i="13"/>
  <c r="AK152" i="13"/>
  <c r="AK142" i="13"/>
  <c r="AK139" i="13"/>
  <c r="AK136" i="13"/>
  <c r="AK126" i="13"/>
  <c r="AK123" i="13"/>
  <c r="AK120" i="13"/>
  <c r="AK110" i="13"/>
  <c r="AK107" i="13"/>
  <c r="AK104" i="13"/>
  <c r="AK94" i="13"/>
  <c r="AK91" i="13"/>
  <c r="AK88" i="13"/>
  <c r="AK78" i="13"/>
  <c r="AK75" i="13"/>
  <c r="AK72" i="13"/>
  <c r="AK62" i="13"/>
  <c r="AK59" i="13"/>
  <c r="AK56" i="13"/>
  <c r="AK46" i="13"/>
  <c r="AK43" i="13"/>
  <c r="AK40" i="13"/>
  <c r="AK30" i="13"/>
  <c r="AK27" i="13"/>
  <c r="AK24" i="13"/>
  <c r="AK17" i="13"/>
  <c r="AK193" i="13"/>
  <c r="AK177" i="13"/>
  <c r="AK161" i="13"/>
  <c r="AK145" i="13"/>
  <c r="AK129" i="13"/>
  <c r="AK113" i="13"/>
  <c r="AK97" i="13"/>
  <c r="AK81" i="13"/>
  <c r="AK65" i="13"/>
  <c r="AK49" i="13"/>
  <c r="AK33" i="13"/>
  <c r="AK191" i="13"/>
  <c r="V17" i="3" l="1"/>
  <c r="F17" i="3"/>
  <c r="Y150" i="3"/>
  <c r="W170" i="3"/>
  <c r="X170" i="3"/>
  <c r="X150" i="3"/>
  <c r="Y170" i="3"/>
  <c r="V90" i="3"/>
  <c r="X90" i="3"/>
  <c r="V110" i="3"/>
  <c r="Y90" i="3"/>
  <c r="X110" i="3"/>
  <c r="Y110" i="3"/>
  <c r="W110" i="3"/>
  <c r="X61" i="3"/>
  <c r="W61" i="3"/>
  <c r="Y61" i="3"/>
  <c r="V61" i="3"/>
  <c r="X53" i="3"/>
  <c r="V53" i="3"/>
  <c r="Y53" i="3"/>
  <c r="W53" i="3"/>
  <c r="X173" i="3"/>
  <c r="V173" i="3"/>
  <c r="Y173" i="3"/>
  <c r="W173" i="3"/>
  <c r="W109" i="3"/>
  <c r="X109" i="3"/>
  <c r="V109" i="3"/>
  <c r="Y109" i="3"/>
  <c r="W169" i="3"/>
  <c r="V169" i="3"/>
  <c r="Y169" i="3"/>
  <c r="X169" i="3"/>
  <c r="W89" i="3"/>
  <c r="X89" i="3"/>
  <c r="V89" i="3"/>
  <c r="Y89" i="3"/>
  <c r="V103" i="3"/>
  <c r="Y103" i="3"/>
  <c r="X103" i="3"/>
  <c r="W103" i="3"/>
  <c r="W38" i="3"/>
  <c r="Y38" i="3"/>
  <c r="V38" i="3"/>
  <c r="X38" i="3"/>
  <c r="X27" i="3"/>
  <c r="Y27" i="3"/>
  <c r="V27" i="3"/>
  <c r="W27" i="3"/>
  <c r="X67" i="3"/>
  <c r="Y67" i="3"/>
  <c r="W67" i="3"/>
  <c r="V67" i="3"/>
  <c r="W41" i="3"/>
  <c r="V41" i="3"/>
  <c r="Y41" i="3"/>
  <c r="X41" i="3"/>
  <c r="W80" i="3"/>
  <c r="V80" i="3"/>
  <c r="Y80" i="3"/>
  <c r="X80" i="3"/>
  <c r="X58" i="3"/>
  <c r="W58" i="3"/>
  <c r="V58" i="3"/>
  <c r="Y58" i="3"/>
  <c r="V143" i="3"/>
  <c r="W143" i="3"/>
  <c r="X143" i="3"/>
  <c r="Y143" i="3"/>
  <c r="X59" i="3"/>
  <c r="W59" i="3"/>
  <c r="V59" i="3"/>
  <c r="Y59" i="3"/>
  <c r="X160" i="3"/>
  <c r="W160" i="3"/>
  <c r="Y160" i="3"/>
  <c r="V160" i="3"/>
  <c r="V76" i="3"/>
  <c r="Y76" i="3"/>
  <c r="X76" i="3"/>
  <c r="W76" i="3"/>
  <c r="Y22" i="3"/>
  <c r="X22" i="3"/>
  <c r="V22" i="3"/>
  <c r="W22" i="3"/>
  <c r="X68" i="3"/>
  <c r="W68" i="3"/>
  <c r="Y68" i="3"/>
  <c r="V68" i="3"/>
  <c r="Y24" i="3"/>
  <c r="X24" i="3"/>
  <c r="W24" i="3"/>
  <c r="V24" i="3"/>
  <c r="X133" i="3"/>
  <c r="Y133" i="3"/>
  <c r="W133" i="3"/>
  <c r="V133" i="3"/>
  <c r="W39" i="3"/>
  <c r="Y39" i="3"/>
  <c r="V39" i="3"/>
  <c r="X39" i="3"/>
  <c r="V57" i="3"/>
  <c r="X57" i="3"/>
  <c r="W57" i="3"/>
  <c r="Y57" i="3"/>
  <c r="Y100" i="3"/>
  <c r="W100" i="3"/>
  <c r="X100" i="3"/>
  <c r="V100" i="3"/>
  <c r="X153" i="3"/>
  <c r="V153" i="3"/>
  <c r="Y153" i="3"/>
  <c r="W153" i="3"/>
  <c r="W104" i="3"/>
  <c r="V104" i="3"/>
  <c r="Y104" i="3"/>
  <c r="X104" i="3"/>
  <c r="W35" i="3"/>
  <c r="X35" i="3"/>
  <c r="Y35" i="3"/>
  <c r="V35" i="3"/>
  <c r="X119" i="3"/>
  <c r="W119" i="3"/>
  <c r="Y119" i="3"/>
  <c r="V119" i="3"/>
  <c r="X48" i="3"/>
  <c r="Y48" i="3"/>
  <c r="V48" i="3"/>
  <c r="W48" i="3"/>
  <c r="W189" i="3"/>
  <c r="X189" i="3"/>
  <c r="Y189" i="3"/>
  <c r="V189" i="3"/>
  <c r="Y63" i="3"/>
  <c r="X63" i="3"/>
  <c r="W63" i="3"/>
  <c r="V63" i="3"/>
  <c r="V116" i="3"/>
  <c r="W116" i="3"/>
  <c r="Y116" i="3"/>
  <c r="X116" i="3"/>
  <c r="Y23" i="3"/>
  <c r="X23" i="3"/>
  <c r="V23" i="3"/>
  <c r="W23" i="3"/>
  <c r="V142" i="3"/>
  <c r="X142" i="3"/>
  <c r="Y142" i="3"/>
  <c r="W142" i="3"/>
  <c r="X193" i="3"/>
  <c r="W193" i="3"/>
  <c r="Y193" i="3"/>
  <c r="V193" i="3"/>
  <c r="X188" i="3"/>
  <c r="V188" i="3"/>
  <c r="Y188" i="3"/>
  <c r="W188" i="3"/>
  <c r="X87" i="3"/>
  <c r="Y87" i="3"/>
  <c r="W87" i="3"/>
  <c r="V87" i="3"/>
  <c r="V79" i="3"/>
  <c r="X79" i="3"/>
  <c r="Y79" i="3"/>
  <c r="W79" i="3"/>
  <c r="V31" i="3"/>
  <c r="Y31" i="3"/>
  <c r="W31" i="3"/>
  <c r="X31" i="3"/>
  <c r="X127" i="3"/>
  <c r="Y127" i="3"/>
  <c r="V127" i="3"/>
  <c r="W127" i="3"/>
  <c r="V51" i="3"/>
  <c r="Y51" i="3"/>
  <c r="X51" i="3"/>
  <c r="W51" i="3"/>
  <c r="V132" i="3"/>
  <c r="X132" i="3"/>
  <c r="W132" i="3"/>
  <c r="Y132" i="3"/>
  <c r="Y126" i="3"/>
  <c r="V126" i="3"/>
  <c r="W126" i="3"/>
  <c r="X126" i="3"/>
  <c r="X167" i="3"/>
  <c r="Y167" i="3"/>
  <c r="V167" i="3"/>
  <c r="W167" i="3"/>
  <c r="Y124" i="3"/>
  <c r="X124" i="3"/>
  <c r="W124" i="3"/>
  <c r="V124" i="3"/>
  <c r="Y125" i="3"/>
  <c r="W125" i="3"/>
  <c r="V125" i="3"/>
  <c r="X125" i="3"/>
  <c r="V139" i="3"/>
  <c r="Y139" i="3"/>
  <c r="W139" i="3"/>
  <c r="X139" i="3"/>
  <c r="X182" i="3"/>
  <c r="W182" i="3"/>
  <c r="V182" i="3"/>
  <c r="Y182" i="3"/>
  <c r="W69" i="3"/>
  <c r="X69" i="3"/>
  <c r="Y69" i="3"/>
  <c r="V69" i="3"/>
  <c r="W181" i="3"/>
  <c r="Y181" i="3"/>
  <c r="X181" i="3"/>
  <c r="V181" i="3"/>
  <c r="W180" i="3"/>
  <c r="Y180" i="3"/>
  <c r="V180" i="3"/>
  <c r="X180" i="3"/>
  <c r="W84" i="3"/>
  <c r="Y84" i="3"/>
  <c r="V84" i="3"/>
  <c r="X84" i="3"/>
  <c r="X168" i="3"/>
  <c r="V168" i="3"/>
  <c r="Y168" i="3"/>
  <c r="W168" i="3"/>
  <c r="Y26" i="3"/>
  <c r="X26" i="3"/>
  <c r="V26" i="3"/>
  <c r="W26" i="3"/>
  <c r="X184" i="3"/>
  <c r="W184" i="3"/>
  <c r="V184" i="3"/>
  <c r="Y184" i="3"/>
  <c r="X107" i="3"/>
  <c r="Y107" i="3"/>
  <c r="V107" i="3"/>
  <c r="W107" i="3"/>
  <c r="V97" i="3"/>
  <c r="W97" i="3"/>
  <c r="Y97" i="3"/>
  <c r="X97" i="3"/>
  <c r="Y45" i="3"/>
  <c r="V45" i="3"/>
  <c r="X45" i="3"/>
  <c r="W45" i="3"/>
  <c r="V112" i="3"/>
  <c r="X112" i="3"/>
  <c r="Y112" i="3"/>
  <c r="W112" i="3"/>
  <c r="V157" i="3"/>
  <c r="W157" i="3"/>
  <c r="Y157" i="3"/>
  <c r="X157" i="3"/>
  <c r="Y146" i="3"/>
  <c r="X146" i="3"/>
  <c r="V146" i="3"/>
  <c r="W146" i="3"/>
  <c r="X187" i="3"/>
  <c r="Y187" i="3"/>
  <c r="W187" i="3"/>
  <c r="V187" i="3"/>
  <c r="Y164" i="3"/>
  <c r="W164" i="3"/>
  <c r="V164" i="3"/>
  <c r="X164" i="3"/>
  <c r="Y101" i="3"/>
  <c r="W101" i="3"/>
  <c r="X101" i="3"/>
  <c r="V101" i="3"/>
  <c r="X159" i="3"/>
  <c r="W159" i="3"/>
  <c r="Y159" i="3"/>
  <c r="V159" i="3"/>
  <c r="W175" i="3"/>
  <c r="V175" i="3"/>
  <c r="X175" i="3"/>
  <c r="Y175" i="3"/>
  <c r="X121" i="3"/>
  <c r="V121" i="3"/>
  <c r="Y121" i="3"/>
  <c r="W121" i="3"/>
  <c r="X93" i="3"/>
  <c r="W93" i="3"/>
  <c r="Y93" i="3"/>
  <c r="V93" i="3"/>
  <c r="Y44" i="3"/>
  <c r="V44" i="3"/>
  <c r="X44" i="3"/>
  <c r="W44" i="3"/>
  <c r="X128" i="3"/>
  <c r="W128" i="3"/>
  <c r="Y128" i="3"/>
  <c r="V128" i="3"/>
  <c r="X148" i="3"/>
  <c r="Y148" i="3"/>
  <c r="W148" i="3"/>
  <c r="V148" i="3"/>
  <c r="X47" i="3"/>
  <c r="Y47" i="3"/>
  <c r="V47" i="3"/>
  <c r="W47" i="3"/>
  <c r="V32" i="3"/>
  <c r="X32" i="3"/>
  <c r="W32" i="3"/>
  <c r="Y32" i="3"/>
  <c r="W118" i="3"/>
  <c r="X118" i="3"/>
  <c r="Y118" i="3"/>
  <c r="V118" i="3"/>
  <c r="V77" i="3"/>
  <c r="X77" i="3"/>
  <c r="W77" i="3"/>
  <c r="Y77" i="3"/>
  <c r="Y66" i="3"/>
  <c r="W66" i="3"/>
  <c r="X66" i="3"/>
  <c r="V66" i="3"/>
  <c r="X158" i="3"/>
  <c r="W158" i="3"/>
  <c r="Y158" i="3"/>
  <c r="V158" i="3"/>
  <c r="Y99" i="3"/>
  <c r="W99" i="3"/>
  <c r="X99" i="3"/>
  <c r="V99" i="3"/>
  <c r="Y105" i="3"/>
  <c r="W105" i="3"/>
  <c r="X105" i="3"/>
  <c r="V105" i="3"/>
  <c r="V177" i="3"/>
  <c r="W177" i="3"/>
  <c r="X177" i="3"/>
  <c r="Y177" i="3"/>
  <c r="Y166" i="3"/>
  <c r="V166" i="3"/>
  <c r="X166" i="3"/>
  <c r="W166" i="3"/>
  <c r="W34" i="3"/>
  <c r="Y34" i="3"/>
  <c r="X34" i="3"/>
  <c r="V34" i="3"/>
  <c r="Y65" i="3"/>
  <c r="W65" i="3"/>
  <c r="X65" i="3"/>
  <c r="V65" i="3"/>
  <c r="V141" i="3"/>
  <c r="X141" i="3"/>
  <c r="W141" i="3"/>
  <c r="Y141" i="3"/>
  <c r="Y179" i="3"/>
  <c r="V179" i="3"/>
  <c r="X179" i="3"/>
  <c r="W179" i="3"/>
  <c r="X73" i="3"/>
  <c r="V73" i="3"/>
  <c r="W73" i="3"/>
  <c r="Y73" i="3"/>
  <c r="X120" i="3"/>
  <c r="V120" i="3"/>
  <c r="W120" i="3"/>
  <c r="Y120" i="3"/>
  <c r="X88" i="3"/>
  <c r="W88" i="3"/>
  <c r="Y88" i="3"/>
  <c r="V88" i="3"/>
  <c r="X108" i="3"/>
  <c r="W108" i="3"/>
  <c r="V108" i="3"/>
  <c r="Y108" i="3"/>
  <c r="Y64" i="3"/>
  <c r="X64" i="3"/>
  <c r="W64" i="3"/>
  <c r="V64" i="3"/>
  <c r="V176" i="3"/>
  <c r="W176" i="3"/>
  <c r="Y176" i="3"/>
  <c r="X176" i="3"/>
  <c r="X183" i="3"/>
  <c r="Y183" i="3"/>
  <c r="V183" i="3"/>
  <c r="W183" i="3"/>
  <c r="W55" i="3"/>
  <c r="X55" i="3"/>
  <c r="Y55" i="3"/>
  <c r="V55" i="3"/>
  <c r="X147" i="3"/>
  <c r="Y147" i="3"/>
  <c r="W147" i="3"/>
  <c r="V147" i="3"/>
  <c r="V71" i="3"/>
  <c r="Y71" i="3"/>
  <c r="W71" i="3"/>
  <c r="X71" i="3"/>
  <c r="V152" i="3"/>
  <c r="X152" i="3"/>
  <c r="W152" i="3"/>
  <c r="Y152" i="3"/>
  <c r="V56" i="3"/>
  <c r="X56" i="3"/>
  <c r="W56" i="3"/>
  <c r="Y56" i="3"/>
  <c r="V192" i="3"/>
  <c r="X192" i="3"/>
  <c r="W192" i="3"/>
  <c r="Y192" i="3"/>
  <c r="Y186" i="3"/>
  <c r="X186" i="3"/>
  <c r="W186" i="3"/>
  <c r="V186" i="3"/>
  <c r="W114" i="3"/>
  <c r="X114" i="3"/>
  <c r="Y114" i="3"/>
  <c r="V114" i="3"/>
  <c r="Y145" i="3"/>
  <c r="X145" i="3"/>
  <c r="V145" i="3"/>
  <c r="W145" i="3"/>
  <c r="Y85" i="3"/>
  <c r="X85" i="3"/>
  <c r="V85" i="3"/>
  <c r="W85" i="3"/>
  <c r="W30" i="3"/>
  <c r="Y30" i="3"/>
  <c r="X30" i="3"/>
  <c r="V30" i="3"/>
  <c r="X28" i="3"/>
  <c r="W28" i="3"/>
  <c r="V28" i="3"/>
  <c r="Y28" i="3"/>
  <c r="X123" i="3"/>
  <c r="Y123" i="3"/>
  <c r="V123" i="3"/>
  <c r="W123" i="3"/>
  <c r="X113" i="3"/>
  <c r="V113" i="3"/>
  <c r="Y113" i="3"/>
  <c r="W113" i="3"/>
  <c r="Y163" i="3"/>
  <c r="W163" i="3"/>
  <c r="V163" i="3"/>
  <c r="X163" i="3"/>
  <c r="W98" i="3"/>
  <c r="Y98" i="3"/>
  <c r="V98" i="3"/>
  <c r="X98" i="3"/>
  <c r="V52" i="3"/>
  <c r="X52" i="3"/>
  <c r="W52" i="3"/>
  <c r="Y52" i="3"/>
  <c r="Y25" i="3"/>
  <c r="X25" i="3"/>
  <c r="W25" i="3"/>
  <c r="V25" i="3"/>
  <c r="W75" i="3"/>
  <c r="Y75" i="3"/>
  <c r="V75" i="3"/>
  <c r="X75" i="3"/>
  <c r="Y106" i="3"/>
  <c r="X106" i="3"/>
  <c r="W106" i="3"/>
  <c r="V106" i="3"/>
  <c r="V137" i="3"/>
  <c r="Y137" i="3"/>
  <c r="W137" i="3"/>
  <c r="X137" i="3"/>
  <c r="Y42" i="3"/>
  <c r="V42" i="3"/>
  <c r="X42" i="3"/>
  <c r="W42" i="3"/>
  <c r="W29" i="3"/>
  <c r="X29" i="3"/>
  <c r="V29" i="3"/>
  <c r="Y29" i="3"/>
  <c r="V151" i="3"/>
  <c r="Y151" i="3"/>
  <c r="X151" i="3"/>
  <c r="W151" i="3"/>
  <c r="W54" i="3"/>
  <c r="V54" i="3"/>
  <c r="Y54" i="3"/>
  <c r="X54" i="3"/>
  <c r="Y20" i="3"/>
  <c r="X20" i="3"/>
  <c r="W20" i="3"/>
  <c r="V20" i="3"/>
  <c r="W134" i="3"/>
  <c r="X134" i="3"/>
  <c r="Y134" i="3"/>
  <c r="V134" i="3"/>
  <c r="Y165" i="3"/>
  <c r="W165" i="3"/>
  <c r="X165" i="3"/>
  <c r="V165" i="3"/>
  <c r="X81" i="3"/>
  <c r="W81" i="3"/>
  <c r="V81" i="3"/>
  <c r="Y81" i="3"/>
  <c r="W50" i="3"/>
  <c r="Y50" i="3"/>
  <c r="V50" i="3"/>
  <c r="X50" i="3"/>
  <c r="Y62" i="3"/>
  <c r="X62" i="3"/>
  <c r="V62" i="3"/>
  <c r="W62" i="3"/>
  <c r="V196" i="3"/>
  <c r="W196" i="3"/>
  <c r="X196" i="3"/>
  <c r="Y196" i="3"/>
  <c r="X122" i="3"/>
  <c r="V122" i="3"/>
  <c r="Y122" i="3"/>
  <c r="W122" i="3"/>
  <c r="V36" i="3"/>
  <c r="W36" i="3"/>
  <c r="Y36" i="3"/>
  <c r="X36" i="3"/>
  <c r="W174" i="3"/>
  <c r="V174" i="3"/>
  <c r="X174" i="3"/>
  <c r="Y174" i="3"/>
  <c r="V102" i="3"/>
  <c r="Y102" i="3"/>
  <c r="X102" i="3"/>
  <c r="W102" i="3"/>
  <c r="Y19" i="3"/>
  <c r="X19" i="3"/>
  <c r="V19" i="3"/>
  <c r="W19" i="3"/>
  <c r="W49" i="3"/>
  <c r="X49" i="3"/>
  <c r="Y49" i="3"/>
  <c r="V49" i="3"/>
  <c r="V136" i="3"/>
  <c r="X136" i="3"/>
  <c r="W136" i="3"/>
  <c r="Y136" i="3"/>
  <c r="Y46" i="3"/>
  <c r="V46" i="3"/>
  <c r="W46" i="3"/>
  <c r="X46" i="3"/>
  <c r="V72" i="3"/>
  <c r="X72" i="3"/>
  <c r="Y72" i="3"/>
  <c r="W72" i="3"/>
  <c r="Y86" i="3"/>
  <c r="X86" i="3"/>
  <c r="V86" i="3"/>
  <c r="W86" i="3"/>
  <c r="V178" i="3"/>
  <c r="Y178" i="3"/>
  <c r="X178" i="3"/>
  <c r="W178" i="3"/>
  <c r="W155" i="3"/>
  <c r="Y155" i="3"/>
  <c r="X155" i="3"/>
  <c r="V155" i="3"/>
  <c r="V111" i="3"/>
  <c r="Y111" i="3"/>
  <c r="X111" i="3"/>
  <c r="W111" i="3"/>
  <c r="W74" i="3"/>
  <c r="Y74" i="3"/>
  <c r="V74" i="3"/>
  <c r="X74" i="3"/>
  <c r="X82" i="3"/>
  <c r="W82" i="3"/>
  <c r="V82" i="3"/>
  <c r="Y82" i="3"/>
  <c r="V171" i="3"/>
  <c r="Y171" i="3"/>
  <c r="X171" i="3"/>
  <c r="W171" i="3"/>
  <c r="W94" i="3"/>
  <c r="X94" i="3"/>
  <c r="Y94" i="3"/>
  <c r="V94" i="3"/>
  <c r="W135" i="3"/>
  <c r="X135" i="3"/>
  <c r="Y135" i="3"/>
  <c r="V135" i="3"/>
  <c r="W40" i="3"/>
  <c r="Y40" i="3"/>
  <c r="V40" i="3"/>
  <c r="X40" i="3"/>
  <c r="W154" i="3"/>
  <c r="Y154" i="3"/>
  <c r="V154" i="3"/>
  <c r="X154" i="3"/>
  <c r="Y185" i="3"/>
  <c r="X185" i="3"/>
  <c r="W185" i="3"/>
  <c r="V185" i="3"/>
  <c r="W161" i="3"/>
  <c r="V161" i="3"/>
  <c r="X161" i="3"/>
  <c r="Y161" i="3"/>
  <c r="W70" i="3"/>
  <c r="Y70" i="3"/>
  <c r="V70" i="3"/>
  <c r="X70" i="3"/>
  <c r="X83" i="3"/>
  <c r="V83" i="3"/>
  <c r="Y83" i="3"/>
  <c r="W83" i="3"/>
  <c r="V140" i="3"/>
  <c r="Y140" i="3"/>
  <c r="W140" i="3"/>
  <c r="X140" i="3"/>
  <c r="W149" i="3"/>
  <c r="X149" i="3"/>
  <c r="Y149" i="3"/>
  <c r="V149" i="3"/>
  <c r="V96" i="3"/>
  <c r="Y96" i="3"/>
  <c r="X96" i="3"/>
  <c r="W96" i="3"/>
  <c r="V43" i="3"/>
  <c r="Y43" i="3"/>
  <c r="W43" i="3"/>
  <c r="X43" i="3"/>
  <c r="V78" i="3"/>
  <c r="Y78" i="3"/>
  <c r="X78" i="3"/>
  <c r="W78" i="3"/>
  <c r="V37" i="3"/>
  <c r="W37" i="3"/>
  <c r="Y37" i="3"/>
  <c r="X37" i="3"/>
  <c r="Y144" i="3"/>
  <c r="X144" i="3"/>
  <c r="W144" i="3"/>
  <c r="V144" i="3"/>
  <c r="X138" i="3"/>
  <c r="Y138" i="3"/>
  <c r="W138" i="3"/>
  <c r="V138" i="3"/>
  <c r="V92" i="3"/>
  <c r="X92" i="3"/>
  <c r="W92" i="3"/>
  <c r="Y92" i="3"/>
  <c r="V117" i="3"/>
  <c r="X117" i="3"/>
  <c r="W117" i="3"/>
  <c r="Y117" i="3"/>
  <c r="W95" i="3"/>
  <c r="X95" i="3"/>
  <c r="Y95" i="3"/>
  <c r="V95" i="3"/>
  <c r="V91" i="3"/>
  <c r="Y91" i="3"/>
  <c r="X91" i="3"/>
  <c r="W91" i="3"/>
  <c r="V172" i="3"/>
  <c r="X172" i="3"/>
  <c r="Y172" i="3"/>
  <c r="W172" i="3"/>
  <c r="V131" i="3"/>
  <c r="Y131" i="3"/>
  <c r="W131" i="3"/>
  <c r="X131" i="3"/>
  <c r="V156" i="3"/>
  <c r="W156" i="3"/>
  <c r="Y156" i="3"/>
  <c r="X156" i="3"/>
  <c r="X162" i="3"/>
  <c r="W162" i="3"/>
  <c r="V162" i="3"/>
  <c r="Y162" i="3"/>
  <c r="W129" i="3"/>
  <c r="Y129" i="3"/>
  <c r="V129" i="3"/>
  <c r="X129" i="3"/>
  <c r="V191" i="3"/>
  <c r="Y191" i="3"/>
  <c r="W191" i="3"/>
  <c r="X191" i="3"/>
  <c r="W115" i="3"/>
  <c r="Y115" i="3"/>
  <c r="X115" i="3"/>
  <c r="V115" i="3"/>
  <c r="W195" i="3"/>
  <c r="X195" i="3"/>
  <c r="Y195" i="3"/>
  <c r="V195" i="3"/>
  <c r="X60" i="3"/>
  <c r="W60" i="3"/>
  <c r="V60" i="3"/>
  <c r="Y60" i="3"/>
  <c r="W194" i="3"/>
  <c r="X194" i="3"/>
  <c r="Y194" i="3"/>
  <c r="V194" i="3"/>
  <c r="Y21" i="3"/>
  <c r="X21" i="3"/>
  <c r="W21" i="3"/>
  <c r="V21" i="3"/>
  <c r="X33" i="3"/>
  <c r="Y33" i="3"/>
  <c r="W33" i="3"/>
  <c r="V33" i="3"/>
  <c r="W130" i="3"/>
  <c r="Y130" i="3"/>
  <c r="V130" i="3"/>
  <c r="X130" i="3"/>
  <c r="Y17" i="3"/>
  <c r="W17" i="3"/>
  <c r="X17" i="3"/>
  <c r="Y18" i="3"/>
  <c r="X18" i="3"/>
  <c r="V18" i="3"/>
  <c r="W18" i="3"/>
  <c r="AA190" i="3"/>
  <c r="AA188" i="3"/>
  <c r="B18" i="14"/>
  <c r="D70" i="1"/>
  <c r="C24" i="1"/>
  <c r="C25" i="1"/>
  <c r="B25" i="1"/>
  <c r="F20" i="32" l="1"/>
  <c r="F80" i="32"/>
  <c r="AA157" i="3"/>
  <c r="AA95" i="3"/>
  <c r="AA167" i="3"/>
  <c r="AA106" i="3"/>
  <c r="AA33" i="3"/>
  <c r="AA189" i="3"/>
  <c r="AA30" i="3"/>
  <c r="AA122" i="3"/>
  <c r="AA52" i="3"/>
  <c r="AA45" i="3"/>
  <c r="AA174" i="3"/>
  <c r="AA66" i="3"/>
  <c r="AA75" i="3"/>
  <c r="AA101" i="3"/>
  <c r="AA127" i="3"/>
  <c r="AA113" i="3"/>
  <c r="AA130" i="3"/>
  <c r="AA160" i="3"/>
  <c r="AA154" i="3"/>
  <c r="AA47" i="3"/>
  <c r="AA119" i="3"/>
  <c r="AA124" i="3"/>
  <c r="AA50" i="3"/>
  <c r="AA172" i="3"/>
  <c r="AA195" i="3"/>
  <c r="AA67" i="3"/>
  <c r="AA77" i="3"/>
  <c r="AA103" i="3"/>
  <c r="AA73" i="3"/>
  <c r="AA43" i="3"/>
  <c r="AA71" i="3"/>
  <c r="AA139" i="3"/>
  <c r="AA88" i="3"/>
  <c r="AA116" i="3"/>
  <c r="AA162" i="3"/>
  <c r="AA61" i="3"/>
  <c r="AA148" i="3"/>
  <c r="AA81" i="3"/>
  <c r="AA42" i="3"/>
  <c r="AA65" i="3"/>
  <c r="AA58" i="3"/>
  <c r="AA150" i="3"/>
  <c r="AA29" i="3"/>
  <c r="AA28" i="3"/>
  <c r="AA35" i="3"/>
  <c r="AA161" i="3"/>
  <c r="AA39" i="3"/>
  <c r="AA19" i="3"/>
  <c r="P14" i="15" s="1"/>
  <c r="P15" i="15" s="1"/>
  <c r="AA129" i="3"/>
  <c r="AA133" i="3"/>
  <c r="AA184" i="3"/>
  <c r="AA68" i="3"/>
  <c r="AA97" i="3"/>
  <c r="AA49" i="3"/>
  <c r="AA114" i="3"/>
  <c r="AA22" i="3"/>
  <c r="AA96" i="3"/>
  <c r="AA163" i="3"/>
  <c r="AA135" i="3"/>
  <c r="AA64" i="3"/>
  <c r="AA152" i="3"/>
  <c r="AA100" i="3"/>
  <c r="AA90" i="3"/>
  <c r="AA23" i="3"/>
  <c r="AA179" i="3"/>
  <c r="AA151" i="3"/>
  <c r="AA136" i="3"/>
  <c r="AA104" i="3"/>
  <c r="AA125" i="3"/>
  <c r="AA169" i="3"/>
  <c r="AA63" i="3"/>
  <c r="AA98" i="3"/>
  <c r="AA44" i="3"/>
  <c r="AA38" i="3"/>
  <c r="AA137" i="3"/>
  <c r="AA177" i="3"/>
  <c r="AA173" i="3"/>
  <c r="AA156" i="3"/>
  <c r="AA112" i="3"/>
  <c r="AA196" i="3"/>
  <c r="AA159" i="3"/>
  <c r="AA111" i="3"/>
  <c r="AA27" i="3"/>
  <c r="F69" i="1"/>
  <c r="AA147" i="3"/>
  <c r="AA145" i="3"/>
  <c r="AA78" i="3"/>
  <c r="AA76" i="3"/>
  <c r="AA83" i="3"/>
  <c r="AA72" i="3"/>
  <c r="AA25" i="3"/>
  <c r="AA180" i="3"/>
  <c r="AA51" i="3"/>
  <c r="AA141" i="3"/>
  <c r="AA142" i="3"/>
  <c r="AA117" i="3"/>
  <c r="AA24" i="3"/>
  <c r="AA89" i="3"/>
  <c r="AA193" i="3"/>
  <c r="AA128" i="3"/>
  <c r="AA70" i="3"/>
  <c r="AA40" i="3"/>
  <c r="AA109" i="3"/>
  <c r="AA168" i="3"/>
  <c r="AA56" i="3"/>
  <c r="AA115" i="3"/>
  <c r="AA55" i="3"/>
  <c r="AA140" i="3"/>
  <c r="AA53" i="3"/>
  <c r="AA99" i="3"/>
  <c r="AA164" i="3"/>
  <c r="AA171" i="3"/>
  <c r="AA146" i="3"/>
  <c r="AA86" i="3"/>
  <c r="AA69" i="3"/>
  <c r="AA62" i="3"/>
  <c r="AA21" i="3"/>
  <c r="AA26" i="3"/>
  <c r="AA74" i="3"/>
  <c r="AA41" i="3"/>
  <c r="AA183" i="3"/>
  <c r="AA131" i="3"/>
  <c r="AA93" i="3"/>
  <c r="AA87" i="3"/>
  <c r="AA132" i="3"/>
  <c r="AA120" i="3"/>
  <c r="AA181" i="3"/>
  <c r="AA34" i="3"/>
  <c r="AA153" i="3"/>
  <c r="AA82" i="3"/>
  <c r="E31" i="32"/>
  <c r="F31" i="32"/>
  <c r="F32" i="32"/>
  <c r="AA194" i="3"/>
  <c r="AA105" i="3"/>
  <c r="AA165" i="3"/>
  <c r="AA158" i="3"/>
  <c r="AA102" i="3"/>
  <c r="AA143" i="3"/>
  <c r="AA20" i="3"/>
  <c r="AA134" i="3"/>
  <c r="AA176" i="3"/>
  <c r="AA144" i="3"/>
  <c r="AA191" i="3"/>
  <c r="AA138" i="3"/>
  <c r="AA18" i="3"/>
  <c r="AA166" i="3"/>
  <c r="AA107" i="3"/>
  <c r="AA84" i="3"/>
  <c r="AA32" i="3"/>
  <c r="AA57" i="3"/>
  <c r="AA175" i="3"/>
  <c r="AA118" i="3"/>
  <c r="AA79" i="3"/>
  <c r="AA85" i="3"/>
  <c r="AA178" i="3"/>
  <c r="AA48" i="3"/>
  <c r="AA110" i="3"/>
  <c r="AA182" i="3"/>
  <c r="AA108" i="3"/>
  <c r="AA59" i="3"/>
  <c r="AA80" i="3"/>
  <c r="AA92" i="3"/>
  <c r="AA17" i="3"/>
  <c r="AA31" i="3"/>
  <c r="AA186" i="3"/>
  <c r="AA54" i="3"/>
  <c r="AA126" i="3"/>
  <c r="AA155" i="3"/>
  <c r="AA37" i="3"/>
  <c r="AA94" i="3"/>
  <c r="AA91" i="3"/>
  <c r="AA121" i="3"/>
  <c r="AA149" i="3"/>
  <c r="AA192" i="3"/>
  <c r="AA36" i="3"/>
  <c r="AA187" i="3"/>
  <c r="AA170" i="3"/>
  <c r="AA60" i="3"/>
  <c r="AA46" i="3"/>
  <c r="AA185" i="3"/>
  <c r="AA123" i="3"/>
  <c r="C19" i="15" l="1"/>
  <c r="G13" i="15" s="1"/>
  <c r="E64" i="1"/>
  <c r="F64" i="1"/>
  <c r="E65" i="1"/>
  <c r="F65" i="1"/>
  <c r="E66" i="1"/>
  <c r="F66" i="1"/>
  <c r="A17" i="9" l="1"/>
  <c r="B17" i="9"/>
  <c r="C17" i="9"/>
  <c r="E17" i="9"/>
  <c r="F17" i="9"/>
  <c r="Z16" i="13" l="1"/>
  <c r="D64" i="1"/>
  <c r="D65" i="1"/>
  <c r="D66" i="1"/>
  <c r="D51" i="1" l="1"/>
  <c r="F76" i="1" l="1"/>
  <c r="E76" i="1"/>
  <c r="D76" i="1"/>
  <c r="D75" i="1"/>
  <c r="F74" i="1"/>
  <c r="E74" i="1"/>
  <c r="D74" i="1"/>
  <c r="F73" i="1"/>
  <c r="E73" i="1"/>
  <c r="D73" i="1"/>
  <c r="F72" i="1"/>
  <c r="E72" i="1"/>
  <c r="D72" i="1"/>
  <c r="F63" i="1"/>
  <c r="E63" i="1"/>
  <c r="D63" i="1"/>
  <c r="F62" i="1"/>
  <c r="E62" i="1"/>
  <c r="D62" i="1"/>
  <c r="F61" i="1"/>
  <c r="E61" i="1"/>
  <c r="D61" i="1"/>
  <c r="F60" i="1"/>
  <c r="E60" i="1"/>
  <c r="D60" i="1"/>
  <c r="F59" i="1"/>
  <c r="E59" i="1"/>
  <c r="D59" i="1"/>
  <c r="F58" i="1"/>
  <c r="E58" i="1"/>
  <c r="D58" i="1"/>
  <c r="F56" i="1"/>
  <c r="E56" i="1"/>
  <c r="D56" i="1"/>
  <c r="F55" i="1"/>
  <c r="E55" i="1"/>
  <c r="D55" i="1"/>
  <c r="F54" i="1"/>
  <c r="E54" i="1"/>
  <c r="D54" i="1"/>
  <c r="F53" i="1"/>
  <c r="E53" i="1"/>
  <c r="D53" i="1"/>
  <c r="F52" i="1"/>
  <c r="E52" i="1"/>
  <c r="D52" i="1"/>
  <c r="F51" i="1"/>
  <c r="E51" i="1"/>
  <c r="F50" i="1"/>
  <c r="E50" i="1"/>
  <c r="D50" i="1"/>
  <c r="F49" i="1"/>
  <c r="E49" i="1"/>
  <c r="D49" i="1"/>
  <c r="F48" i="1"/>
  <c r="D48" i="1"/>
  <c r="F47" i="1"/>
  <c r="E47" i="1"/>
  <c r="D47" i="1"/>
  <c r="F46" i="1"/>
  <c r="E46" i="1"/>
  <c r="D46" i="1"/>
  <c r="F45" i="1"/>
  <c r="D45" i="1"/>
  <c r="F44" i="1"/>
  <c r="E44" i="1"/>
  <c r="D44" i="1"/>
  <c r="F43" i="1"/>
  <c r="E43" i="1"/>
  <c r="D43" i="1"/>
  <c r="F41" i="1"/>
  <c r="E41" i="1"/>
  <c r="D41" i="1"/>
  <c r="F40" i="1"/>
  <c r="E40" i="1"/>
  <c r="D40" i="1"/>
  <c r="F39" i="1"/>
  <c r="E39" i="1"/>
  <c r="D39" i="1"/>
  <c r="F38" i="1"/>
  <c r="E38" i="1"/>
  <c r="D38" i="1"/>
  <c r="E37" i="1"/>
  <c r="D37" i="1"/>
  <c r="F36" i="1"/>
  <c r="E36" i="1"/>
  <c r="D36" i="1"/>
  <c r="F34" i="1"/>
  <c r="E34" i="1"/>
  <c r="D34" i="1"/>
  <c r="D33" i="1"/>
  <c r="J31" i="1"/>
  <c r="D31" i="1"/>
  <c r="C64" i="29" s="1"/>
  <c r="J30" i="1"/>
  <c r="D30" i="1"/>
  <c r="F30" i="1"/>
  <c r="Y16" i="13"/>
  <c r="C69" i="29" l="1"/>
  <c r="D25" i="1"/>
  <c r="E75" i="1"/>
  <c r="F75" i="1"/>
  <c r="F37" i="1"/>
  <c r="F33" i="1"/>
  <c r="E31" i="1"/>
  <c r="F31" i="1"/>
  <c r="L16" i="20" l="1"/>
  <c r="K16" i="19"/>
  <c r="L16" i="18"/>
  <c r="L16" i="16"/>
  <c r="L68" i="26"/>
  <c r="H68" i="26"/>
  <c r="I68" i="26"/>
  <c r="L68" i="23"/>
  <c r="H68" i="23"/>
  <c r="L68" i="5"/>
  <c r="H68" i="5"/>
  <c r="I68" i="5"/>
  <c r="L68" i="25"/>
  <c r="H68" i="25"/>
  <c r="U20" i="26" l="1"/>
  <c r="U19" i="26"/>
  <c r="U20" i="25"/>
  <c r="U19" i="25"/>
  <c r="U20" i="23"/>
  <c r="U19" i="23"/>
  <c r="U20" i="5"/>
  <c r="U18" i="26" l="1"/>
  <c r="U18" i="25"/>
  <c r="U18" i="23"/>
  <c r="U19" i="5"/>
  <c r="U18" i="5"/>
  <c r="D55" i="28" l="1"/>
  <c r="D54" i="28"/>
  <c r="D53" i="28"/>
  <c r="D52" i="28"/>
  <c r="D51" i="28"/>
  <c r="D50" i="28"/>
  <c r="D49" i="28"/>
  <c r="D48" i="28"/>
  <c r="D47" i="28"/>
  <c r="D46" i="28"/>
  <c r="D30" i="28"/>
  <c r="D29" i="28"/>
  <c r="D28" i="28"/>
  <c r="D27" i="28"/>
  <c r="D26" i="28"/>
  <c r="D35" i="28"/>
  <c r="D34" i="28"/>
  <c r="D33" i="28"/>
  <c r="D32" i="28"/>
  <c r="D31" i="28"/>
  <c r="D45" i="28"/>
  <c r="D44" i="28"/>
  <c r="D43" i="28"/>
  <c r="D42" i="28"/>
  <c r="D41" i="28"/>
  <c r="B67" i="28" l="1"/>
  <c r="D65" i="28"/>
  <c r="D64" i="28"/>
  <c r="D63" i="28"/>
  <c r="D62" i="28"/>
  <c r="D61" i="28"/>
  <c r="D60" i="28"/>
  <c r="D59" i="28"/>
  <c r="D58" i="28"/>
  <c r="D57" i="28"/>
  <c r="D56" i="28"/>
  <c r="D40" i="28"/>
  <c r="D39" i="28"/>
  <c r="D38" i="28"/>
  <c r="D37" i="28"/>
  <c r="D36" i="28"/>
  <c r="D25" i="28"/>
  <c r="D24" i="28"/>
  <c r="D23" i="28"/>
  <c r="D22" i="28"/>
  <c r="D21" i="28"/>
  <c r="D20" i="28"/>
  <c r="D19" i="28"/>
  <c r="D18" i="28"/>
  <c r="D17" i="28"/>
  <c r="D16" i="28"/>
  <c r="D12" i="28" l="1"/>
  <c r="D67" i="28"/>
  <c r="D13" i="28" l="1"/>
  <c r="C67" i="28"/>
  <c r="D68" i="26" l="1"/>
  <c r="B68" i="26"/>
  <c r="D68" i="25"/>
  <c r="B68" i="25"/>
  <c r="D68" i="23"/>
  <c r="B68" i="23"/>
  <c r="D68" i="5"/>
  <c r="B68" i="5"/>
  <c r="C38" i="14" l="1"/>
  <c r="D38" i="14"/>
  <c r="E38" i="14"/>
  <c r="F38" i="14"/>
  <c r="G38" i="14"/>
  <c r="M68" i="26" l="1"/>
  <c r="K68" i="26"/>
  <c r="G68" i="26"/>
  <c r="U17" i="26"/>
  <c r="U16" i="26"/>
  <c r="M68" i="25"/>
  <c r="K68" i="25"/>
  <c r="I68" i="25"/>
  <c r="G68" i="25"/>
  <c r="U17" i="25"/>
  <c r="U16" i="25"/>
  <c r="M68" i="23"/>
  <c r="K68" i="23"/>
  <c r="I68" i="23"/>
  <c r="G68" i="23"/>
  <c r="U17" i="23"/>
  <c r="U16" i="23"/>
  <c r="U16" i="5"/>
  <c r="U17" i="5"/>
  <c r="K68" i="5" l="1"/>
  <c r="M68" i="5"/>
  <c r="G68" i="5"/>
  <c r="A18" i="20"/>
  <c r="C18" i="20"/>
  <c r="D18" i="20"/>
  <c r="A19" i="20"/>
  <c r="C19" i="20"/>
  <c r="D19" i="20"/>
  <c r="A20" i="20"/>
  <c r="C20" i="20"/>
  <c r="D20" i="20"/>
  <c r="A21" i="20"/>
  <c r="C21" i="20"/>
  <c r="D21" i="20"/>
  <c r="A22" i="20"/>
  <c r="C22" i="20"/>
  <c r="D22" i="20"/>
  <c r="A23" i="20"/>
  <c r="C23" i="20"/>
  <c r="D23" i="20"/>
  <c r="A24" i="20"/>
  <c r="C24" i="20"/>
  <c r="D24" i="20"/>
  <c r="A25" i="20"/>
  <c r="C25" i="20"/>
  <c r="D25" i="20"/>
  <c r="A26" i="20"/>
  <c r="C26" i="20"/>
  <c r="D26" i="20"/>
  <c r="A27" i="20"/>
  <c r="C27" i="20"/>
  <c r="D27" i="20"/>
  <c r="A28" i="20"/>
  <c r="C28" i="20"/>
  <c r="D28" i="20"/>
  <c r="A29" i="20"/>
  <c r="C29" i="20"/>
  <c r="D29" i="20"/>
  <c r="A30" i="20"/>
  <c r="C30" i="20"/>
  <c r="D30" i="20"/>
  <c r="A31" i="20"/>
  <c r="C31" i="20"/>
  <c r="D31" i="20"/>
  <c r="A32" i="20"/>
  <c r="C32" i="20"/>
  <c r="D32" i="20"/>
  <c r="A33" i="20"/>
  <c r="C33" i="20"/>
  <c r="D33" i="20"/>
  <c r="A34" i="20"/>
  <c r="C34" i="20"/>
  <c r="D34" i="20"/>
  <c r="A35" i="20"/>
  <c r="C35" i="20"/>
  <c r="D35" i="20"/>
  <c r="A36" i="20"/>
  <c r="C36" i="20"/>
  <c r="D36" i="20"/>
  <c r="A37" i="20"/>
  <c r="C37" i="20"/>
  <c r="D37" i="20"/>
  <c r="A38" i="20"/>
  <c r="C38" i="20"/>
  <c r="D38" i="20"/>
  <c r="A39" i="20"/>
  <c r="C39" i="20"/>
  <c r="D39" i="20"/>
  <c r="A40" i="20"/>
  <c r="C40" i="20"/>
  <c r="D40" i="20"/>
  <c r="A41" i="20"/>
  <c r="C41" i="20"/>
  <c r="D41" i="20"/>
  <c r="A42" i="20"/>
  <c r="C42" i="20"/>
  <c r="D42" i="20"/>
  <c r="A43" i="20"/>
  <c r="C43" i="20"/>
  <c r="D43" i="20"/>
  <c r="A44" i="20"/>
  <c r="C44" i="20"/>
  <c r="D44" i="20"/>
  <c r="A45" i="20"/>
  <c r="C45" i="20"/>
  <c r="D45" i="20"/>
  <c r="A46" i="20"/>
  <c r="C46" i="20"/>
  <c r="D46" i="20"/>
  <c r="A47" i="20"/>
  <c r="C47" i="20"/>
  <c r="D47" i="20"/>
  <c r="A48" i="20"/>
  <c r="C48" i="20"/>
  <c r="D48" i="20"/>
  <c r="A49" i="20"/>
  <c r="C49" i="20"/>
  <c r="D49" i="20"/>
  <c r="A50" i="20"/>
  <c r="C50" i="20"/>
  <c r="D50" i="20"/>
  <c r="A51" i="20"/>
  <c r="C51" i="20"/>
  <c r="D51" i="20"/>
  <c r="A52" i="20"/>
  <c r="C52" i="20"/>
  <c r="D52" i="20"/>
  <c r="A53" i="20"/>
  <c r="C53" i="20"/>
  <c r="D53" i="20"/>
  <c r="A54" i="20"/>
  <c r="C54" i="20"/>
  <c r="D54" i="20"/>
  <c r="A55" i="20"/>
  <c r="C55" i="20"/>
  <c r="D55" i="20"/>
  <c r="A56" i="20"/>
  <c r="C56" i="20"/>
  <c r="D56" i="20"/>
  <c r="A57" i="20"/>
  <c r="C57" i="20"/>
  <c r="D57" i="20"/>
  <c r="A58" i="20"/>
  <c r="C58" i="20"/>
  <c r="D58" i="20"/>
  <c r="A59" i="20"/>
  <c r="C59" i="20"/>
  <c r="D59" i="20"/>
  <c r="A60" i="20"/>
  <c r="C60" i="20"/>
  <c r="D60" i="20"/>
  <c r="A61" i="20"/>
  <c r="C61" i="20"/>
  <c r="D61" i="20"/>
  <c r="A62" i="20"/>
  <c r="C62" i="20"/>
  <c r="D62" i="20"/>
  <c r="A63" i="20"/>
  <c r="C63" i="20"/>
  <c r="D63" i="20"/>
  <c r="A64" i="20"/>
  <c r="C64" i="20"/>
  <c r="D64" i="20"/>
  <c r="A65" i="20"/>
  <c r="C65" i="20"/>
  <c r="D65" i="20"/>
  <c r="A66" i="20"/>
  <c r="C66" i="20"/>
  <c r="D66" i="20"/>
  <c r="A67" i="20"/>
  <c r="C67" i="20"/>
  <c r="D67" i="20"/>
  <c r="A68" i="20"/>
  <c r="C68" i="20"/>
  <c r="D68" i="20"/>
  <c r="A69" i="20"/>
  <c r="C69" i="20"/>
  <c r="D69" i="20"/>
  <c r="A70" i="20"/>
  <c r="C70" i="20"/>
  <c r="D70" i="20"/>
  <c r="A71" i="20"/>
  <c r="C71" i="20"/>
  <c r="D71" i="20"/>
  <c r="A72" i="20"/>
  <c r="C72" i="20"/>
  <c r="D72" i="20"/>
  <c r="A73" i="20"/>
  <c r="C73" i="20"/>
  <c r="D73" i="20"/>
  <c r="A74" i="20"/>
  <c r="C74" i="20"/>
  <c r="D74" i="20"/>
  <c r="A75" i="20"/>
  <c r="C75" i="20"/>
  <c r="D75" i="20"/>
  <c r="A76" i="20"/>
  <c r="C76" i="20"/>
  <c r="D76" i="20"/>
  <c r="A77" i="20"/>
  <c r="C77" i="20"/>
  <c r="D77" i="20"/>
  <c r="A78" i="20"/>
  <c r="C78" i="20"/>
  <c r="D78" i="20"/>
  <c r="A79" i="20"/>
  <c r="C79" i="20"/>
  <c r="D79" i="20"/>
  <c r="A80" i="20"/>
  <c r="C80" i="20"/>
  <c r="D80" i="20"/>
  <c r="A81" i="20"/>
  <c r="C81" i="20"/>
  <c r="D81" i="20"/>
  <c r="A82" i="20"/>
  <c r="C82" i="20"/>
  <c r="D82" i="20"/>
  <c r="A83" i="20"/>
  <c r="C83" i="20"/>
  <c r="D83" i="20"/>
  <c r="A84" i="20"/>
  <c r="C84" i="20"/>
  <c r="D84" i="20"/>
  <c r="A85" i="20"/>
  <c r="C85" i="20"/>
  <c r="D85" i="20"/>
  <c r="A86" i="20"/>
  <c r="C86" i="20"/>
  <c r="D86" i="20"/>
  <c r="A87" i="20"/>
  <c r="C87" i="20"/>
  <c r="D87" i="20"/>
  <c r="A88" i="20"/>
  <c r="C88" i="20"/>
  <c r="D88" i="20"/>
  <c r="A89" i="20"/>
  <c r="C89" i="20"/>
  <c r="D89" i="20"/>
  <c r="A90" i="20"/>
  <c r="C90" i="20"/>
  <c r="D90" i="20"/>
  <c r="A91" i="20"/>
  <c r="C91" i="20"/>
  <c r="D91" i="20"/>
  <c r="A92" i="20"/>
  <c r="C92" i="20"/>
  <c r="D92" i="20"/>
  <c r="A93" i="20"/>
  <c r="C93" i="20"/>
  <c r="D93" i="20"/>
  <c r="A94" i="20"/>
  <c r="C94" i="20"/>
  <c r="D94" i="20"/>
  <c r="A95" i="20"/>
  <c r="C95" i="20"/>
  <c r="D95" i="20"/>
  <c r="A96" i="20"/>
  <c r="C96" i="20"/>
  <c r="D96" i="20"/>
  <c r="A97" i="20"/>
  <c r="C97" i="20"/>
  <c r="D97" i="20"/>
  <c r="A98" i="20"/>
  <c r="C98" i="20"/>
  <c r="D98" i="20"/>
  <c r="A99" i="20"/>
  <c r="C99" i="20"/>
  <c r="D99" i="20"/>
  <c r="A100" i="20"/>
  <c r="C100" i="20"/>
  <c r="D100" i="20"/>
  <c r="A101" i="20"/>
  <c r="C101" i="20"/>
  <c r="D101" i="20"/>
  <c r="A102" i="20"/>
  <c r="C102" i="20"/>
  <c r="D102" i="20"/>
  <c r="A103" i="20"/>
  <c r="C103" i="20"/>
  <c r="D103" i="20"/>
  <c r="A104" i="20"/>
  <c r="C104" i="20"/>
  <c r="D104" i="20"/>
  <c r="A105" i="20"/>
  <c r="C105" i="20"/>
  <c r="D105" i="20"/>
  <c r="A106" i="20"/>
  <c r="C106" i="20"/>
  <c r="D106" i="20"/>
  <c r="A107" i="20"/>
  <c r="C107" i="20"/>
  <c r="D107" i="20"/>
  <c r="A108" i="20"/>
  <c r="C108" i="20"/>
  <c r="D108" i="20"/>
  <c r="A109" i="20"/>
  <c r="C109" i="20"/>
  <c r="D109" i="20"/>
  <c r="A110" i="20"/>
  <c r="C110" i="20"/>
  <c r="D110" i="20"/>
  <c r="A111" i="20"/>
  <c r="C111" i="20"/>
  <c r="D111" i="20"/>
  <c r="A112" i="20"/>
  <c r="C112" i="20"/>
  <c r="D112" i="20"/>
  <c r="A113" i="20"/>
  <c r="C113" i="20"/>
  <c r="D113" i="20"/>
  <c r="A114" i="20"/>
  <c r="C114" i="20"/>
  <c r="D114" i="20"/>
  <c r="A115" i="20"/>
  <c r="C115" i="20"/>
  <c r="D115" i="20"/>
  <c r="A116" i="20"/>
  <c r="C116" i="20"/>
  <c r="D116" i="20"/>
  <c r="A117" i="20"/>
  <c r="C117" i="20"/>
  <c r="D117" i="20"/>
  <c r="A118" i="20"/>
  <c r="C118" i="20"/>
  <c r="D118" i="20"/>
  <c r="A119" i="20"/>
  <c r="C119" i="20"/>
  <c r="D119" i="20"/>
  <c r="A120" i="20"/>
  <c r="C120" i="20"/>
  <c r="D120" i="20"/>
  <c r="A121" i="20"/>
  <c r="C121" i="20"/>
  <c r="D121" i="20"/>
  <c r="A122" i="20"/>
  <c r="C122" i="20"/>
  <c r="D122" i="20"/>
  <c r="A123" i="20"/>
  <c r="C123" i="20"/>
  <c r="D123" i="20"/>
  <c r="A124" i="20"/>
  <c r="C124" i="20"/>
  <c r="D124" i="20"/>
  <c r="A125" i="20"/>
  <c r="C125" i="20"/>
  <c r="D125" i="20"/>
  <c r="A126" i="20"/>
  <c r="C126" i="20"/>
  <c r="D126" i="20"/>
  <c r="A127" i="20"/>
  <c r="C127" i="20"/>
  <c r="D127" i="20"/>
  <c r="A128" i="20"/>
  <c r="C128" i="20"/>
  <c r="D128" i="20"/>
  <c r="A129" i="20"/>
  <c r="C129" i="20"/>
  <c r="D129" i="20"/>
  <c r="A130" i="20"/>
  <c r="C130" i="20"/>
  <c r="D130" i="20"/>
  <c r="A131" i="20"/>
  <c r="C131" i="20"/>
  <c r="D131" i="20"/>
  <c r="A132" i="20"/>
  <c r="C132" i="20"/>
  <c r="D132" i="20"/>
  <c r="A133" i="20"/>
  <c r="C133" i="20"/>
  <c r="D133" i="20"/>
  <c r="A134" i="20"/>
  <c r="C134" i="20"/>
  <c r="D134" i="20"/>
  <c r="A135" i="20"/>
  <c r="C135" i="20"/>
  <c r="D135" i="20"/>
  <c r="A136" i="20"/>
  <c r="C136" i="20"/>
  <c r="D136" i="20"/>
  <c r="A137" i="20"/>
  <c r="C137" i="20"/>
  <c r="D137" i="20"/>
  <c r="A138" i="20"/>
  <c r="C138" i="20"/>
  <c r="D138" i="20"/>
  <c r="A139" i="20"/>
  <c r="C139" i="20"/>
  <c r="D139" i="20"/>
  <c r="A140" i="20"/>
  <c r="C140" i="20"/>
  <c r="D140" i="20"/>
  <c r="A141" i="20"/>
  <c r="C141" i="20"/>
  <c r="D141" i="20"/>
  <c r="A142" i="20"/>
  <c r="C142" i="20"/>
  <c r="D142" i="20"/>
  <c r="A143" i="20"/>
  <c r="C143" i="20"/>
  <c r="D143" i="20"/>
  <c r="A144" i="20"/>
  <c r="C144" i="20"/>
  <c r="D144" i="20"/>
  <c r="A145" i="20"/>
  <c r="C145" i="20"/>
  <c r="D145" i="20"/>
  <c r="A146" i="20"/>
  <c r="C146" i="20"/>
  <c r="D146" i="20"/>
  <c r="A147" i="20"/>
  <c r="C147" i="20"/>
  <c r="D147" i="20"/>
  <c r="A148" i="20"/>
  <c r="C148" i="20"/>
  <c r="D148" i="20"/>
  <c r="A149" i="20"/>
  <c r="C149" i="20"/>
  <c r="D149" i="20"/>
  <c r="A150" i="20"/>
  <c r="C150" i="20"/>
  <c r="D150" i="20"/>
  <c r="A151" i="20"/>
  <c r="C151" i="20"/>
  <c r="D151" i="20"/>
  <c r="A152" i="20"/>
  <c r="C152" i="20"/>
  <c r="D152" i="20"/>
  <c r="A153" i="20"/>
  <c r="C153" i="20"/>
  <c r="D153" i="20"/>
  <c r="A154" i="20"/>
  <c r="C154" i="20"/>
  <c r="D154" i="20"/>
  <c r="A155" i="20"/>
  <c r="C155" i="20"/>
  <c r="D155" i="20"/>
  <c r="A156" i="20"/>
  <c r="C156" i="20"/>
  <c r="D156" i="20"/>
  <c r="A157" i="20"/>
  <c r="C157" i="20"/>
  <c r="D157" i="20"/>
  <c r="A158" i="20"/>
  <c r="C158" i="20"/>
  <c r="D158" i="20"/>
  <c r="A159" i="20"/>
  <c r="C159" i="20"/>
  <c r="D159" i="20"/>
  <c r="A160" i="20"/>
  <c r="C160" i="20"/>
  <c r="D160" i="20"/>
  <c r="A161" i="20"/>
  <c r="C161" i="20"/>
  <c r="D161" i="20"/>
  <c r="A162" i="20"/>
  <c r="C162" i="20"/>
  <c r="D162" i="20"/>
  <c r="A163" i="20"/>
  <c r="C163" i="20"/>
  <c r="D163" i="20"/>
  <c r="A164" i="20"/>
  <c r="C164" i="20"/>
  <c r="D164" i="20"/>
  <c r="A165" i="20"/>
  <c r="C165" i="20"/>
  <c r="D165" i="20"/>
  <c r="A166" i="20"/>
  <c r="C166" i="20"/>
  <c r="D166" i="20"/>
  <c r="A167" i="20"/>
  <c r="C167" i="20"/>
  <c r="D167" i="20"/>
  <c r="A168" i="20"/>
  <c r="C168" i="20"/>
  <c r="D168" i="20"/>
  <c r="A169" i="20"/>
  <c r="C169" i="20"/>
  <c r="D169" i="20"/>
  <c r="A170" i="20"/>
  <c r="C170" i="20"/>
  <c r="D170" i="20"/>
  <c r="A171" i="20"/>
  <c r="C171" i="20"/>
  <c r="D171" i="20"/>
  <c r="A172" i="20"/>
  <c r="C172" i="20"/>
  <c r="D172" i="20"/>
  <c r="A173" i="20"/>
  <c r="C173" i="20"/>
  <c r="D173" i="20"/>
  <c r="A174" i="20"/>
  <c r="C174" i="20"/>
  <c r="D174" i="20"/>
  <c r="A175" i="20"/>
  <c r="C175" i="20"/>
  <c r="D175" i="20"/>
  <c r="A176" i="20"/>
  <c r="C176" i="20"/>
  <c r="D176" i="20"/>
  <c r="A177" i="20"/>
  <c r="C177" i="20"/>
  <c r="D177" i="20"/>
  <c r="A178" i="20"/>
  <c r="C178" i="20"/>
  <c r="D178" i="20"/>
  <c r="A179" i="20"/>
  <c r="C179" i="20"/>
  <c r="D179" i="20"/>
  <c r="A180" i="20"/>
  <c r="C180" i="20"/>
  <c r="D180" i="20"/>
  <c r="A181" i="20"/>
  <c r="C181" i="20"/>
  <c r="D181" i="20"/>
  <c r="A182" i="20"/>
  <c r="C182" i="20"/>
  <c r="D182" i="20"/>
  <c r="A183" i="20"/>
  <c r="C183" i="20"/>
  <c r="D183" i="20"/>
  <c r="A184" i="20"/>
  <c r="C184" i="20"/>
  <c r="D184" i="20"/>
  <c r="A185" i="20"/>
  <c r="C185" i="20"/>
  <c r="D185" i="20"/>
  <c r="A186" i="20"/>
  <c r="C186" i="20"/>
  <c r="D186" i="20"/>
  <c r="A187" i="20"/>
  <c r="C187" i="20"/>
  <c r="D187" i="20"/>
  <c r="A188" i="20"/>
  <c r="C188" i="20"/>
  <c r="D188" i="20"/>
  <c r="A189" i="20"/>
  <c r="C189" i="20"/>
  <c r="D189" i="20"/>
  <c r="A190" i="20"/>
  <c r="C190" i="20"/>
  <c r="D190" i="20"/>
  <c r="A191" i="20"/>
  <c r="C191" i="20"/>
  <c r="D191" i="20"/>
  <c r="A192" i="20"/>
  <c r="C192" i="20"/>
  <c r="D192" i="20"/>
  <c r="A193" i="20"/>
  <c r="C193" i="20"/>
  <c r="D193" i="20"/>
  <c r="A194" i="20"/>
  <c r="C194" i="20"/>
  <c r="D194" i="20"/>
  <c r="A195" i="20"/>
  <c r="C195" i="20"/>
  <c r="D195" i="20"/>
  <c r="A196" i="20"/>
  <c r="C196" i="20"/>
  <c r="D196" i="20"/>
  <c r="D17" i="20"/>
  <c r="C17" i="20"/>
  <c r="A17" i="20"/>
  <c r="AB196" i="20"/>
  <c r="AA196" i="20"/>
  <c r="Z196" i="20"/>
  <c r="Y196" i="20"/>
  <c r="AB195" i="20"/>
  <c r="AA195" i="20"/>
  <c r="Z195" i="20"/>
  <c r="Y195" i="20"/>
  <c r="AB194" i="20"/>
  <c r="AA194" i="20"/>
  <c r="Z194" i="20"/>
  <c r="Y194" i="20"/>
  <c r="AB193" i="20"/>
  <c r="AA193" i="20"/>
  <c r="Z193" i="20"/>
  <c r="Y193" i="20"/>
  <c r="AB192" i="20"/>
  <c r="AA192" i="20"/>
  <c r="Z192" i="20"/>
  <c r="Y192" i="20"/>
  <c r="AB191" i="20"/>
  <c r="AA191" i="20"/>
  <c r="Z191" i="20"/>
  <c r="Y191" i="20"/>
  <c r="AB190" i="20"/>
  <c r="AA190" i="20"/>
  <c r="Z190" i="20"/>
  <c r="Y190" i="20"/>
  <c r="AB189" i="20"/>
  <c r="AA189" i="20"/>
  <c r="Z189" i="20"/>
  <c r="Y189" i="20"/>
  <c r="AB188" i="20"/>
  <c r="AA188" i="20"/>
  <c r="Z188" i="20"/>
  <c r="Y188" i="20"/>
  <c r="AB187" i="20"/>
  <c r="AA187" i="20"/>
  <c r="Z187" i="20"/>
  <c r="Y187" i="20"/>
  <c r="AB186" i="20"/>
  <c r="AA186" i="20"/>
  <c r="Z186" i="20"/>
  <c r="Y186" i="20"/>
  <c r="AB185" i="20"/>
  <c r="AA185" i="20"/>
  <c r="Z185" i="20"/>
  <c r="Y185" i="20"/>
  <c r="AB184" i="20"/>
  <c r="AA184" i="20"/>
  <c r="Z184" i="20"/>
  <c r="Y184" i="20"/>
  <c r="AB183" i="20"/>
  <c r="AA183" i="20"/>
  <c r="Z183" i="20"/>
  <c r="Y183" i="20"/>
  <c r="AB182" i="20"/>
  <c r="AA182" i="20"/>
  <c r="Z182" i="20"/>
  <c r="Y182" i="20"/>
  <c r="AB181" i="20"/>
  <c r="AA181" i="20"/>
  <c r="Z181" i="20"/>
  <c r="Y181" i="20"/>
  <c r="AB180" i="20"/>
  <c r="AA180" i="20"/>
  <c r="Z180" i="20"/>
  <c r="Y180" i="20"/>
  <c r="AB179" i="20"/>
  <c r="AA179" i="20"/>
  <c r="Z179" i="20"/>
  <c r="Y179" i="20"/>
  <c r="AB178" i="20"/>
  <c r="AA178" i="20"/>
  <c r="Z178" i="20"/>
  <c r="Y178" i="20"/>
  <c r="AB177" i="20"/>
  <c r="AA177" i="20"/>
  <c r="Z177" i="20"/>
  <c r="Y177" i="20"/>
  <c r="AB176" i="20"/>
  <c r="AA176" i="20"/>
  <c r="Z176" i="20"/>
  <c r="Y176" i="20"/>
  <c r="AB175" i="20"/>
  <c r="AA175" i="20"/>
  <c r="Z175" i="20"/>
  <c r="Y175" i="20"/>
  <c r="AB174" i="20"/>
  <c r="AA174" i="20"/>
  <c r="Z174" i="20"/>
  <c r="Y174" i="20"/>
  <c r="AB173" i="20"/>
  <c r="AA173" i="20"/>
  <c r="Z173" i="20"/>
  <c r="Y173" i="20"/>
  <c r="AB172" i="20"/>
  <c r="AA172" i="20"/>
  <c r="Z172" i="20"/>
  <c r="Y172" i="20"/>
  <c r="AB171" i="20"/>
  <c r="AA171" i="20"/>
  <c r="Z171" i="20"/>
  <c r="Y171" i="20"/>
  <c r="AB170" i="20"/>
  <c r="AA170" i="20"/>
  <c r="Z170" i="20"/>
  <c r="Y170" i="20"/>
  <c r="AB169" i="20"/>
  <c r="AA169" i="20"/>
  <c r="Z169" i="20"/>
  <c r="Y169" i="20"/>
  <c r="AB168" i="20"/>
  <c r="AA168" i="20"/>
  <c r="Z168" i="20"/>
  <c r="Y168" i="20"/>
  <c r="AB167" i="20"/>
  <c r="AA167" i="20"/>
  <c r="Z167" i="20"/>
  <c r="Y167" i="20"/>
  <c r="AB166" i="20"/>
  <c r="AA166" i="20"/>
  <c r="Z166" i="20"/>
  <c r="Y166" i="20"/>
  <c r="AB165" i="20"/>
  <c r="AA165" i="20"/>
  <c r="Z165" i="20"/>
  <c r="Y165" i="20"/>
  <c r="AB164" i="20"/>
  <c r="AA164" i="20"/>
  <c r="Z164" i="20"/>
  <c r="Y164" i="20"/>
  <c r="AB163" i="20"/>
  <c r="AA163" i="20"/>
  <c r="Z163" i="20"/>
  <c r="Y163" i="20"/>
  <c r="AB162" i="20"/>
  <c r="AA162" i="20"/>
  <c r="Z162" i="20"/>
  <c r="Y162" i="20"/>
  <c r="AB161" i="20"/>
  <c r="AA161" i="20"/>
  <c r="Z161" i="20"/>
  <c r="Y161" i="20"/>
  <c r="AB160" i="20"/>
  <c r="AA160" i="20"/>
  <c r="Z160" i="20"/>
  <c r="Y160" i="20"/>
  <c r="AB159" i="20"/>
  <c r="AA159" i="20"/>
  <c r="Z159" i="20"/>
  <c r="Y159" i="20"/>
  <c r="AB158" i="20"/>
  <c r="AA158" i="20"/>
  <c r="Z158" i="20"/>
  <c r="Y158" i="20"/>
  <c r="AB157" i="20"/>
  <c r="AA157" i="20"/>
  <c r="Z157" i="20"/>
  <c r="Y157" i="20"/>
  <c r="AB156" i="20"/>
  <c r="AA156" i="20"/>
  <c r="Z156" i="20"/>
  <c r="Y156" i="20"/>
  <c r="AB155" i="20"/>
  <c r="AA155" i="20"/>
  <c r="Z155" i="20"/>
  <c r="Y155" i="20"/>
  <c r="AB154" i="20"/>
  <c r="AA154" i="20"/>
  <c r="Z154" i="20"/>
  <c r="Y154" i="20"/>
  <c r="AB153" i="20"/>
  <c r="AA153" i="20"/>
  <c r="Z153" i="20"/>
  <c r="Y153" i="20"/>
  <c r="AB152" i="20"/>
  <c r="AA152" i="20"/>
  <c r="Z152" i="20"/>
  <c r="Y152" i="20"/>
  <c r="AB151" i="20"/>
  <c r="AA151" i="20"/>
  <c r="Z151" i="20"/>
  <c r="Y151" i="20"/>
  <c r="AB150" i="20"/>
  <c r="AA150" i="20"/>
  <c r="Z150" i="20"/>
  <c r="Y150" i="20"/>
  <c r="AB149" i="20"/>
  <c r="AA149" i="20"/>
  <c r="Z149" i="20"/>
  <c r="Y149" i="20"/>
  <c r="AB148" i="20"/>
  <c r="AA148" i="20"/>
  <c r="Z148" i="20"/>
  <c r="Y148" i="20"/>
  <c r="AB147" i="20"/>
  <c r="AA147" i="20"/>
  <c r="Z147" i="20"/>
  <c r="Y147" i="20"/>
  <c r="AB146" i="20"/>
  <c r="AA146" i="20"/>
  <c r="Z146" i="20"/>
  <c r="Y146" i="20"/>
  <c r="AB145" i="20"/>
  <c r="AA145" i="20"/>
  <c r="Z145" i="20"/>
  <c r="Y145" i="20"/>
  <c r="AB144" i="20"/>
  <c r="AA144" i="20"/>
  <c r="Z144" i="20"/>
  <c r="Y144" i="20"/>
  <c r="AB143" i="20"/>
  <c r="AA143" i="20"/>
  <c r="Z143" i="20"/>
  <c r="Y143" i="20"/>
  <c r="AB142" i="20"/>
  <c r="AA142" i="20"/>
  <c r="Z142" i="20"/>
  <c r="Y142" i="20"/>
  <c r="AB141" i="20"/>
  <c r="AA141" i="20"/>
  <c r="Z141" i="20"/>
  <c r="Y141" i="20"/>
  <c r="AB140" i="20"/>
  <c r="AA140" i="20"/>
  <c r="Z140" i="20"/>
  <c r="Y140" i="20"/>
  <c r="AB139" i="20"/>
  <c r="AA139" i="20"/>
  <c r="Z139" i="20"/>
  <c r="Y139" i="20"/>
  <c r="AB138" i="20"/>
  <c r="AA138" i="20"/>
  <c r="Z138" i="20"/>
  <c r="Y138" i="20"/>
  <c r="AB137" i="20"/>
  <c r="AA137" i="20"/>
  <c r="Z137" i="20"/>
  <c r="Y137" i="20"/>
  <c r="AB136" i="20"/>
  <c r="AA136" i="20"/>
  <c r="Z136" i="20"/>
  <c r="Y136" i="20"/>
  <c r="AB135" i="20"/>
  <c r="AA135" i="20"/>
  <c r="Z135" i="20"/>
  <c r="Y135" i="20"/>
  <c r="AB134" i="20"/>
  <c r="AA134" i="20"/>
  <c r="Z134" i="20"/>
  <c r="Y134" i="20"/>
  <c r="AB133" i="20"/>
  <c r="AA133" i="20"/>
  <c r="Z133" i="20"/>
  <c r="Y133" i="20"/>
  <c r="AB132" i="20"/>
  <c r="AA132" i="20"/>
  <c r="Z132" i="20"/>
  <c r="Y132" i="20"/>
  <c r="AB131" i="20"/>
  <c r="AA131" i="20"/>
  <c r="Z131" i="20"/>
  <c r="Y131" i="20"/>
  <c r="AB130" i="20"/>
  <c r="AA130" i="20"/>
  <c r="Z130" i="20"/>
  <c r="Y130" i="20"/>
  <c r="AB129" i="20"/>
  <c r="AA129" i="20"/>
  <c r="Z129" i="20"/>
  <c r="Y129" i="20"/>
  <c r="AB128" i="20"/>
  <c r="AA128" i="20"/>
  <c r="Z128" i="20"/>
  <c r="Y128" i="20"/>
  <c r="AB127" i="20"/>
  <c r="AA127" i="20"/>
  <c r="Z127" i="20"/>
  <c r="Y127" i="20"/>
  <c r="AB126" i="20"/>
  <c r="AA126" i="20"/>
  <c r="Z126" i="20"/>
  <c r="Y126" i="20"/>
  <c r="AB125" i="20"/>
  <c r="AA125" i="20"/>
  <c r="Z125" i="20"/>
  <c r="Y125" i="20"/>
  <c r="AB124" i="20"/>
  <c r="AA124" i="20"/>
  <c r="Z124" i="20"/>
  <c r="Y124" i="20"/>
  <c r="AB123" i="20"/>
  <c r="AA123" i="20"/>
  <c r="Z123" i="20"/>
  <c r="Y123" i="20"/>
  <c r="AB122" i="20"/>
  <c r="AA122" i="20"/>
  <c r="Z122" i="20"/>
  <c r="Y122" i="20"/>
  <c r="AB121" i="20"/>
  <c r="AA121" i="20"/>
  <c r="Z121" i="20"/>
  <c r="Y121" i="20"/>
  <c r="AB120" i="20"/>
  <c r="AA120" i="20"/>
  <c r="Z120" i="20"/>
  <c r="Y120" i="20"/>
  <c r="AB119" i="20"/>
  <c r="AA119" i="20"/>
  <c r="Z119" i="20"/>
  <c r="Y119" i="20"/>
  <c r="AB118" i="20"/>
  <c r="AA118" i="20"/>
  <c r="Z118" i="20"/>
  <c r="Y118" i="20"/>
  <c r="AB117" i="20"/>
  <c r="AA117" i="20"/>
  <c r="Z117" i="20"/>
  <c r="Y117" i="20"/>
  <c r="AB116" i="20"/>
  <c r="AA116" i="20"/>
  <c r="Z116" i="20"/>
  <c r="Y116" i="20"/>
  <c r="AB115" i="20"/>
  <c r="AA115" i="20"/>
  <c r="Z115" i="20"/>
  <c r="Y115" i="20"/>
  <c r="AB114" i="20"/>
  <c r="AA114" i="20"/>
  <c r="Z114" i="20"/>
  <c r="Y114" i="20"/>
  <c r="AB113" i="20"/>
  <c r="AA113" i="20"/>
  <c r="Z113" i="20"/>
  <c r="Y113" i="20"/>
  <c r="AB112" i="20"/>
  <c r="AA112" i="20"/>
  <c r="Z112" i="20"/>
  <c r="Y112" i="20"/>
  <c r="AB111" i="20"/>
  <c r="AA111" i="20"/>
  <c r="Z111" i="20"/>
  <c r="Y111" i="20"/>
  <c r="AB110" i="20"/>
  <c r="AA110" i="20"/>
  <c r="Z110" i="20"/>
  <c r="Y110" i="20"/>
  <c r="AB109" i="20"/>
  <c r="AA109" i="20"/>
  <c r="Z109" i="20"/>
  <c r="Y109" i="20"/>
  <c r="AB108" i="20"/>
  <c r="AA108" i="20"/>
  <c r="Z108" i="20"/>
  <c r="Y108" i="20"/>
  <c r="AB107" i="20"/>
  <c r="AA107" i="20"/>
  <c r="Z107" i="20"/>
  <c r="Y107" i="20"/>
  <c r="AB106" i="20"/>
  <c r="AA106" i="20"/>
  <c r="Z106" i="20"/>
  <c r="Y106" i="20"/>
  <c r="AB105" i="20"/>
  <c r="AA105" i="20"/>
  <c r="Z105" i="20"/>
  <c r="Y105" i="20"/>
  <c r="AB104" i="20"/>
  <c r="AA104" i="20"/>
  <c r="Z104" i="20"/>
  <c r="Y104" i="20"/>
  <c r="AB103" i="20"/>
  <c r="AA103" i="20"/>
  <c r="Z103" i="20"/>
  <c r="Y103" i="20"/>
  <c r="AB102" i="20"/>
  <c r="AA102" i="20"/>
  <c r="Z102" i="20"/>
  <c r="Y102" i="20"/>
  <c r="AB101" i="20"/>
  <c r="AA101" i="20"/>
  <c r="Z101" i="20"/>
  <c r="Y101" i="20"/>
  <c r="AB100" i="20"/>
  <c r="AA100" i="20"/>
  <c r="Z100" i="20"/>
  <c r="Y100" i="20"/>
  <c r="AB99" i="20"/>
  <c r="AA99" i="20"/>
  <c r="Z99" i="20"/>
  <c r="Y99" i="20"/>
  <c r="AB98" i="20"/>
  <c r="AA98" i="20"/>
  <c r="Z98" i="20"/>
  <c r="Y98" i="20"/>
  <c r="AB97" i="20"/>
  <c r="AA97" i="20"/>
  <c r="Z97" i="20"/>
  <c r="Y97" i="20"/>
  <c r="AB96" i="20"/>
  <c r="AA96" i="20"/>
  <c r="Z96" i="20"/>
  <c r="Y96" i="20"/>
  <c r="AB95" i="20"/>
  <c r="AA95" i="20"/>
  <c r="Z95" i="20"/>
  <c r="Y95" i="20"/>
  <c r="AB94" i="20"/>
  <c r="AA94" i="20"/>
  <c r="Z94" i="20"/>
  <c r="Y94" i="20"/>
  <c r="AB93" i="20"/>
  <c r="AA93" i="20"/>
  <c r="Z93" i="20"/>
  <c r="Y93" i="20"/>
  <c r="AB92" i="20"/>
  <c r="AA92" i="20"/>
  <c r="Z92" i="20"/>
  <c r="Y92" i="20"/>
  <c r="AB91" i="20"/>
  <c r="AA91" i="20"/>
  <c r="Z91" i="20"/>
  <c r="Y91" i="20"/>
  <c r="AB90" i="20"/>
  <c r="AA90" i="20"/>
  <c r="Z90" i="20"/>
  <c r="Y90" i="20"/>
  <c r="AB89" i="20"/>
  <c r="AA89" i="20"/>
  <c r="Z89" i="20"/>
  <c r="Y89" i="20"/>
  <c r="AB88" i="20"/>
  <c r="AA88" i="20"/>
  <c r="Z88" i="20"/>
  <c r="Y88" i="20"/>
  <c r="AB87" i="20"/>
  <c r="AA87" i="20"/>
  <c r="Z87" i="20"/>
  <c r="Y87" i="20"/>
  <c r="AB86" i="20"/>
  <c r="AA86" i="20"/>
  <c r="Z86" i="20"/>
  <c r="Y86" i="20"/>
  <c r="AB85" i="20"/>
  <c r="AA85" i="20"/>
  <c r="Z85" i="20"/>
  <c r="Y85" i="20"/>
  <c r="AB84" i="20"/>
  <c r="AA84" i="20"/>
  <c r="Z84" i="20"/>
  <c r="Y84" i="20"/>
  <c r="AB83" i="20"/>
  <c r="AA83" i="20"/>
  <c r="Z83" i="20"/>
  <c r="Y83" i="20"/>
  <c r="AB82" i="20"/>
  <c r="AA82" i="20"/>
  <c r="Z82" i="20"/>
  <c r="Y82" i="20"/>
  <c r="AB81" i="20"/>
  <c r="AA81" i="20"/>
  <c r="Z81" i="20"/>
  <c r="Y81" i="20"/>
  <c r="AB80" i="20"/>
  <c r="AA80" i="20"/>
  <c r="Z80" i="20"/>
  <c r="Y80" i="20"/>
  <c r="AB79" i="20"/>
  <c r="AA79" i="20"/>
  <c r="Z79" i="20"/>
  <c r="Y79" i="20"/>
  <c r="AB78" i="20"/>
  <c r="AA78" i="20"/>
  <c r="Z78" i="20"/>
  <c r="Y78" i="20"/>
  <c r="AB77" i="20"/>
  <c r="AA77" i="20"/>
  <c r="Z77" i="20"/>
  <c r="Y77" i="20"/>
  <c r="AB76" i="20"/>
  <c r="AA76" i="20"/>
  <c r="Z76" i="20"/>
  <c r="Y76" i="20"/>
  <c r="AB75" i="20"/>
  <c r="AA75" i="20"/>
  <c r="Z75" i="20"/>
  <c r="Y75" i="20"/>
  <c r="AB74" i="20"/>
  <c r="AA74" i="20"/>
  <c r="Z74" i="20"/>
  <c r="Y74" i="20"/>
  <c r="AB73" i="20"/>
  <c r="AA73" i="20"/>
  <c r="Z73" i="20"/>
  <c r="Y73" i="20"/>
  <c r="AB72" i="20"/>
  <c r="AA72" i="20"/>
  <c r="Z72" i="20"/>
  <c r="Y72" i="20"/>
  <c r="AB71" i="20"/>
  <c r="AA71" i="20"/>
  <c r="Z71" i="20"/>
  <c r="Y71" i="20"/>
  <c r="AB70" i="20"/>
  <c r="AA70" i="20"/>
  <c r="Z70" i="20"/>
  <c r="Y70" i="20"/>
  <c r="AB69" i="20"/>
  <c r="AA69" i="20"/>
  <c r="Z69" i="20"/>
  <c r="Y69" i="20"/>
  <c r="AB68" i="20"/>
  <c r="AA68" i="20"/>
  <c r="Z68" i="20"/>
  <c r="Y68" i="20"/>
  <c r="AB67" i="20"/>
  <c r="AA67" i="20"/>
  <c r="Z67" i="20"/>
  <c r="Y67" i="20"/>
  <c r="AB66" i="20"/>
  <c r="AA66" i="20"/>
  <c r="Z66" i="20"/>
  <c r="Y66" i="20"/>
  <c r="AB65" i="20"/>
  <c r="AA65" i="20"/>
  <c r="Z65" i="20"/>
  <c r="Y65" i="20"/>
  <c r="AB64" i="20"/>
  <c r="AA64" i="20"/>
  <c r="Z64" i="20"/>
  <c r="Y64" i="20"/>
  <c r="AB63" i="20"/>
  <c r="AA63" i="20"/>
  <c r="Z63" i="20"/>
  <c r="Y63" i="20"/>
  <c r="AB62" i="20"/>
  <c r="AA62" i="20"/>
  <c r="Z62" i="20"/>
  <c r="Y62" i="20"/>
  <c r="AB61" i="20"/>
  <c r="AA61" i="20"/>
  <c r="Z61" i="20"/>
  <c r="Y61" i="20"/>
  <c r="AB60" i="20"/>
  <c r="AA60" i="20"/>
  <c r="Z60" i="20"/>
  <c r="Y60" i="20"/>
  <c r="AB59" i="20"/>
  <c r="AA59" i="20"/>
  <c r="Z59" i="20"/>
  <c r="Y59" i="20"/>
  <c r="AB58" i="20"/>
  <c r="AA58" i="20"/>
  <c r="Z58" i="20"/>
  <c r="Y58" i="20"/>
  <c r="AB57" i="20"/>
  <c r="AA57" i="20"/>
  <c r="Z57" i="20"/>
  <c r="Y57" i="20"/>
  <c r="AB56" i="20"/>
  <c r="AA56" i="20"/>
  <c r="Z56" i="20"/>
  <c r="Y56" i="20"/>
  <c r="AB55" i="20"/>
  <c r="AA55" i="20"/>
  <c r="Z55" i="20"/>
  <c r="Y55" i="20"/>
  <c r="AB54" i="20"/>
  <c r="AA54" i="20"/>
  <c r="Z54" i="20"/>
  <c r="Y54" i="20"/>
  <c r="AB53" i="20"/>
  <c r="AA53" i="20"/>
  <c r="Z53" i="20"/>
  <c r="Y53" i="20"/>
  <c r="AB52" i="20"/>
  <c r="AA52" i="20"/>
  <c r="Z52" i="20"/>
  <c r="Y52" i="20"/>
  <c r="AB51" i="20"/>
  <c r="AA51" i="20"/>
  <c r="Z51" i="20"/>
  <c r="Y51" i="20"/>
  <c r="AB50" i="20"/>
  <c r="AA50" i="20"/>
  <c r="Z50" i="20"/>
  <c r="Y50" i="20"/>
  <c r="AB49" i="20"/>
  <c r="AA49" i="20"/>
  <c r="Z49" i="20"/>
  <c r="Y49" i="20"/>
  <c r="AB48" i="20"/>
  <c r="AA48" i="20"/>
  <c r="Z48" i="20"/>
  <c r="Y48" i="20"/>
  <c r="AB47" i="20"/>
  <c r="AA47" i="20"/>
  <c r="Z47" i="20"/>
  <c r="Y47" i="20"/>
  <c r="AB46" i="20"/>
  <c r="AA46" i="20"/>
  <c r="Z46" i="20"/>
  <c r="Y46" i="20"/>
  <c r="AB45" i="20"/>
  <c r="AA45" i="20"/>
  <c r="Z45" i="20"/>
  <c r="Y45" i="20"/>
  <c r="AB44" i="20"/>
  <c r="AA44" i="20"/>
  <c r="Z44" i="20"/>
  <c r="Y44" i="20"/>
  <c r="AB43" i="20"/>
  <c r="AA43" i="20"/>
  <c r="Z43" i="20"/>
  <c r="Y43" i="20"/>
  <c r="AB42" i="20"/>
  <c r="AA42" i="20"/>
  <c r="Z42" i="20"/>
  <c r="Y42" i="20"/>
  <c r="AB41" i="20"/>
  <c r="AA41" i="20"/>
  <c r="Z41" i="20"/>
  <c r="Y41" i="20"/>
  <c r="AB40" i="20"/>
  <c r="AA40" i="20"/>
  <c r="Z40" i="20"/>
  <c r="Y40" i="20"/>
  <c r="AB39" i="20"/>
  <c r="AA39" i="20"/>
  <c r="Z39" i="20"/>
  <c r="Y39" i="20"/>
  <c r="AB38" i="20"/>
  <c r="AA38" i="20"/>
  <c r="Z38" i="20"/>
  <c r="Y38" i="20"/>
  <c r="AB37" i="20"/>
  <c r="AA37" i="20"/>
  <c r="Z37" i="20"/>
  <c r="Y37" i="20"/>
  <c r="AB36" i="20"/>
  <c r="AA36" i="20"/>
  <c r="Z36" i="20"/>
  <c r="Y36" i="20"/>
  <c r="AB35" i="20"/>
  <c r="AA35" i="20"/>
  <c r="Z35" i="20"/>
  <c r="Y35" i="20"/>
  <c r="AB34" i="20"/>
  <c r="AA34" i="20"/>
  <c r="Z34" i="20"/>
  <c r="Y34" i="20"/>
  <c r="AB33" i="20"/>
  <c r="AA33" i="20"/>
  <c r="Z33" i="20"/>
  <c r="Y33" i="20"/>
  <c r="AB32" i="20"/>
  <c r="AA32" i="20"/>
  <c r="Z32" i="20"/>
  <c r="Y32" i="20"/>
  <c r="AB31" i="20"/>
  <c r="AA31" i="20"/>
  <c r="Z31" i="20"/>
  <c r="Y31" i="20"/>
  <c r="AB30" i="20"/>
  <c r="AA30" i="20"/>
  <c r="Z30" i="20"/>
  <c r="Y30" i="20"/>
  <c r="AB29" i="20"/>
  <c r="AA29" i="20"/>
  <c r="Z29" i="20"/>
  <c r="Y29" i="20"/>
  <c r="AB28" i="20"/>
  <c r="AA28" i="20"/>
  <c r="Z28" i="20"/>
  <c r="Y28" i="20"/>
  <c r="AB27" i="20"/>
  <c r="AA27" i="20"/>
  <c r="Z27" i="20"/>
  <c r="Y27" i="20"/>
  <c r="AB26" i="20"/>
  <c r="AA26" i="20"/>
  <c r="Z26" i="20"/>
  <c r="Y26" i="20"/>
  <c r="AB25" i="20"/>
  <c r="AA25" i="20"/>
  <c r="Z25" i="20"/>
  <c r="Y25" i="20"/>
  <c r="AB24" i="20"/>
  <c r="AA24" i="20"/>
  <c r="Z24" i="20"/>
  <c r="Y24" i="20"/>
  <c r="AB23" i="20"/>
  <c r="AA23" i="20"/>
  <c r="Z23" i="20"/>
  <c r="Y23" i="20"/>
  <c r="AB22" i="20"/>
  <c r="AA22" i="20"/>
  <c r="Z22" i="20"/>
  <c r="Y22" i="20"/>
  <c r="AB21" i="20"/>
  <c r="AA21" i="20"/>
  <c r="Z21" i="20"/>
  <c r="Y21" i="20"/>
  <c r="AB20" i="20"/>
  <c r="AA20" i="20"/>
  <c r="Z20" i="20"/>
  <c r="Y20" i="20"/>
  <c r="AB19" i="20"/>
  <c r="AA19" i="20"/>
  <c r="Z19" i="20"/>
  <c r="Y19" i="20"/>
  <c r="AB18" i="20"/>
  <c r="AA18" i="20"/>
  <c r="Z18" i="20"/>
  <c r="Y18" i="20"/>
  <c r="AB17" i="20"/>
  <c r="AA17" i="20"/>
  <c r="Z17" i="20"/>
  <c r="Y17" i="20"/>
  <c r="W16" i="20"/>
  <c r="U16" i="20"/>
  <c r="T16" i="20"/>
  <c r="S16" i="20"/>
  <c r="R16" i="20"/>
  <c r="Q16" i="20"/>
  <c r="P16" i="20"/>
  <c r="O16" i="20"/>
  <c r="N16" i="20"/>
  <c r="M16" i="20"/>
  <c r="K16" i="20"/>
  <c r="J16" i="20"/>
  <c r="I16" i="20"/>
  <c r="H16" i="20"/>
  <c r="G16" i="20"/>
  <c r="F16" i="20"/>
  <c r="E16" i="20"/>
  <c r="AG133" i="20" l="1"/>
  <c r="AG125" i="20"/>
  <c r="AG93" i="20"/>
  <c r="AF77" i="20"/>
  <c r="AG61" i="20"/>
  <c r="AF45" i="20"/>
  <c r="AF196" i="20"/>
  <c r="AF188" i="20"/>
  <c r="AF180" i="20"/>
  <c r="AF172" i="20"/>
  <c r="AF164" i="20"/>
  <c r="AF156" i="20"/>
  <c r="AE192" i="20"/>
  <c r="AG184" i="20"/>
  <c r="AE176" i="20"/>
  <c r="AG168" i="20"/>
  <c r="AD160" i="20"/>
  <c r="AG152" i="20"/>
  <c r="AD144" i="20"/>
  <c r="AE136" i="20"/>
  <c r="AE120" i="20"/>
  <c r="AD112" i="20"/>
  <c r="AE80" i="20"/>
  <c r="AE64" i="20"/>
  <c r="AE48" i="20"/>
  <c r="AE32" i="20"/>
  <c r="AD157" i="20"/>
  <c r="AD141" i="20"/>
  <c r="AG29" i="20"/>
  <c r="AD194" i="20"/>
  <c r="AF178" i="20"/>
  <c r="AF162" i="20"/>
  <c r="AF146" i="20"/>
  <c r="AE90" i="20"/>
  <c r="AD74" i="20"/>
  <c r="AE58" i="20"/>
  <c r="AD42" i="20"/>
  <c r="AE18" i="20"/>
  <c r="AD189" i="20"/>
  <c r="AD149" i="20"/>
  <c r="AD109" i="20"/>
  <c r="AF191" i="20"/>
  <c r="AE183" i="20"/>
  <c r="AG175" i="20"/>
  <c r="AD151" i="20"/>
  <c r="AD103" i="20"/>
  <c r="AD87" i="20"/>
  <c r="AD71" i="20"/>
  <c r="AD55" i="20"/>
  <c r="AD39" i="20"/>
  <c r="AD23" i="20"/>
  <c r="AD173" i="20"/>
  <c r="AF148" i="20"/>
  <c r="AF140" i="20"/>
  <c r="AD132" i="20"/>
  <c r="AD124" i="20"/>
  <c r="AD116" i="20"/>
  <c r="AD108" i="20"/>
  <c r="AD100" i="20"/>
  <c r="AD92" i="20"/>
  <c r="AE84" i="20"/>
  <c r="AD76" i="20"/>
  <c r="AD68" i="20"/>
  <c r="AD60" i="20"/>
  <c r="AD52" i="20"/>
  <c r="AD44" i="20"/>
  <c r="AD36" i="20"/>
  <c r="AE28" i="20"/>
  <c r="AD20" i="20"/>
  <c r="AD193" i="20"/>
  <c r="AG185" i="20"/>
  <c r="AD177" i="20"/>
  <c r="AG169" i="20"/>
  <c r="AD161" i="20"/>
  <c r="AG153" i="20"/>
  <c r="AD145" i="20"/>
  <c r="AG137" i="20"/>
  <c r="AG129" i="20"/>
  <c r="AG121" i="20"/>
  <c r="AD113" i="20"/>
  <c r="AD105" i="20"/>
  <c r="AD97" i="20"/>
  <c r="AD89" i="20"/>
  <c r="AD81" i="20"/>
  <c r="AD73" i="20"/>
  <c r="AD65" i="20"/>
  <c r="AD57" i="20"/>
  <c r="AD49" i="20"/>
  <c r="AD41" i="20"/>
  <c r="AD33" i="20"/>
  <c r="AD25" i="20"/>
  <c r="AD165" i="20"/>
  <c r="AF190" i="20"/>
  <c r="AF182" i="20"/>
  <c r="AF174" i="20"/>
  <c r="AF166" i="20"/>
  <c r="AF158" i="20"/>
  <c r="AF150" i="20"/>
  <c r="AF142" i="20"/>
  <c r="AD134" i="20"/>
  <c r="AD126" i="20"/>
  <c r="AE118" i="20"/>
  <c r="AD110" i="20"/>
  <c r="AD102" i="20"/>
  <c r="AD94" i="20"/>
  <c r="AE86" i="20"/>
  <c r="AD78" i="20"/>
  <c r="AE70" i="20"/>
  <c r="AD62" i="20"/>
  <c r="AE54" i="20"/>
  <c r="AD46" i="20"/>
  <c r="AE38" i="20"/>
  <c r="AD30" i="20"/>
  <c r="AD22" i="20"/>
  <c r="AD181" i="20"/>
  <c r="AD195" i="20"/>
  <c r="AG187" i="20"/>
  <c r="AD179" i="20"/>
  <c r="AF171" i="20"/>
  <c r="AD163" i="20"/>
  <c r="AD155" i="20"/>
  <c r="AD147" i="20"/>
  <c r="AE139" i="20"/>
  <c r="AF131" i="20"/>
  <c r="AD123" i="20"/>
  <c r="AD115" i="20"/>
  <c r="AD107" i="20"/>
  <c r="AD99" i="20"/>
  <c r="AD91" i="20"/>
  <c r="AD83" i="20"/>
  <c r="AD75" i="20"/>
  <c r="AD67" i="20"/>
  <c r="AD59" i="20"/>
  <c r="AD51" i="20"/>
  <c r="AD43" i="20"/>
  <c r="AD35" i="20"/>
  <c r="AD27" i="20"/>
  <c r="AD19" i="20"/>
  <c r="AG19" i="20"/>
  <c r="AF187" i="20"/>
  <c r="AD142" i="20"/>
  <c r="AE97" i="20"/>
  <c r="AG139" i="20"/>
  <c r="AG67" i="20"/>
  <c r="AE187" i="20"/>
  <c r="AF61" i="20"/>
  <c r="AG147" i="20"/>
  <c r="AE59" i="20"/>
  <c r="AE131" i="20"/>
  <c r="AF19" i="20"/>
  <c r="AF157" i="20"/>
  <c r="AD118" i="20"/>
  <c r="AD70" i="20"/>
  <c r="AG51" i="20"/>
  <c r="AG173" i="20"/>
  <c r="AD131" i="20"/>
  <c r="AG83" i="20"/>
  <c r="AE42" i="20"/>
  <c r="AD187" i="20"/>
  <c r="AE171" i="20"/>
  <c r="AF123" i="20"/>
  <c r="AD86" i="20"/>
  <c r="AD166" i="20"/>
  <c r="AE123" i="20"/>
  <c r="AE75" i="20"/>
  <c r="AF173" i="20"/>
  <c r="AE157" i="20"/>
  <c r="AE141" i="20"/>
  <c r="AF113" i="20"/>
  <c r="AG77" i="20"/>
  <c r="AF153" i="20"/>
  <c r="AE113" i="20"/>
  <c r="AF93" i="20"/>
  <c r="AD38" i="20"/>
  <c r="AD182" i="20"/>
  <c r="AD171" i="20"/>
  <c r="AE153" i="20"/>
  <c r="AF139" i="20"/>
  <c r="AG123" i="20"/>
  <c r="AE91" i="20"/>
  <c r="AD54" i="20"/>
  <c r="AG35" i="20"/>
  <c r="AD137" i="20"/>
  <c r="AG109" i="20"/>
  <c r="AG193" i="20"/>
  <c r="AF177" i="20"/>
  <c r="AE148" i="20"/>
  <c r="AF109" i="20"/>
  <c r="AF193" i="20"/>
  <c r="AD176" i="20"/>
  <c r="AE160" i="20"/>
  <c r="AE134" i="20"/>
  <c r="AE102" i="20"/>
  <c r="AF29" i="20"/>
  <c r="AD174" i="20"/>
  <c r="AD158" i="20"/>
  <c r="AG146" i="20"/>
  <c r="AE43" i="20"/>
  <c r="AE27" i="20"/>
  <c r="AE36" i="20"/>
  <c r="AE193" i="20"/>
  <c r="AG164" i="20"/>
  <c r="AD153" i="20"/>
  <c r="AE100" i="20"/>
  <c r="AD84" i="20"/>
  <c r="AD190" i="20"/>
  <c r="AD180" i="20"/>
  <c r="AD164" i="20"/>
  <c r="AG99" i="20"/>
  <c r="AF83" i="20"/>
  <c r="AF35" i="20"/>
  <c r="AG20" i="20"/>
  <c r="AF195" i="20"/>
  <c r="AG189" i="20"/>
  <c r="AD185" i="20"/>
  <c r="AG179" i="20"/>
  <c r="AE173" i="20"/>
  <c r="AG163" i="20"/>
  <c r="AF155" i="20"/>
  <c r="AE150" i="20"/>
  <c r="AF145" i="20"/>
  <c r="AD139" i="20"/>
  <c r="AE126" i="20"/>
  <c r="AF121" i="20"/>
  <c r="AF115" i="20"/>
  <c r="AE107" i="20"/>
  <c r="AF99" i="20"/>
  <c r="AG89" i="20"/>
  <c r="AE83" i="20"/>
  <c r="AG73" i="20"/>
  <c r="AE67" i="20"/>
  <c r="AG57" i="20"/>
  <c r="AE51" i="20"/>
  <c r="AG41" i="20"/>
  <c r="AE35" i="20"/>
  <c r="AF25" i="20"/>
  <c r="AD148" i="20"/>
  <c r="AE68" i="20"/>
  <c r="AE52" i="20"/>
  <c r="AE196" i="20"/>
  <c r="AG180" i="20"/>
  <c r="AF169" i="20"/>
  <c r="AF129" i="20"/>
  <c r="AF185" i="20"/>
  <c r="AE164" i="20"/>
  <c r="AE129" i="20"/>
  <c r="AE185" i="20"/>
  <c r="AD169" i="20"/>
  <c r="AG150" i="20"/>
  <c r="AG145" i="20"/>
  <c r="AD129" i="20"/>
  <c r="AF67" i="20"/>
  <c r="AF51" i="20"/>
  <c r="AG25" i="20"/>
  <c r="AE195" i="20"/>
  <c r="AF189" i="20"/>
  <c r="AG182" i="20"/>
  <c r="AD178" i="20"/>
  <c r="AG171" i="20"/>
  <c r="AG166" i="20"/>
  <c r="AG161" i="20"/>
  <c r="AE155" i="20"/>
  <c r="AD150" i="20"/>
  <c r="AE144" i="20"/>
  <c r="AF137" i="20"/>
  <c r="AG131" i="20"/>
  <c r="AE121" i="20"/>
  <c r="AE115" i="20"/>
  <c r="AG105" i="20"/>
  <c r="AE99" i="20"/>
  <c r="AF89" i="20"/>
  <c r="AF81" i="20"/>
  <c r="AF73" i="20"/>
  <c r="AF65" i="20"/>
  <c r="AF57" i="20"/>
  <c r="AF49" i="20"/>
  <c r="AF41" i="20"/>
  <c r="AF33" i="20"/>
  <c r="AE22" i="20"/>
  <c r="AD196" i="20"/>
  <c r="AE180" i="20"/>
  <c r="AE169" i="20"/>
  <c r="AG195" i="20"/>
  <c r="AG155" i="20"/>
  <c r="AG115" i="20"/>
  <c r="AE19" i="20"/>
  <c r="AE182" i="20"/>
  <c r="AG177" i="20"/>
  <c r="AE166" i="20"/>
  <c r="AF161" i="20"/>
  <c r="AG148" i="20"/>
  <c r="AE137" i="20"/>
  <c r="AD121" i="20"/>
  <c r="AF105" i="20"/>
  <c r="AF97" i="20"/>
  <c r="AE81" i="20"/>
  <c r="AE65" i="20"/>
  <c r="AE49" i="20"/>
  <c r="AE33" i="20"/>
  <c r="AF167" i="20"/>
  <c r="AG167" i="20"/>
  <c r="AE143" i="20"/>
  <c r="AD143" i="20"/>
  <c r="AE127" i="20"/>
  <c r="AF127" i="20"/>
  <c r="AG127" i="20"/>
  <c r="AF143" i="20"/>
  <c r="AE23" i="20"/>
  <c r="AE17" i="20"/>
  <c r="AF194" i="20"/>
  <c r="AG194" i="20"/>
  <c r="AF186" i="20"/>
  <c r="AG186" i="20"/>
  <c r="AD186" i="20"/>
  <c r="AE186" i="20"/>
  <c r="AF170" i="20"/>
  <c r="AD170" i="20"/>
  <c r="AG170" i="20"/>
  <c r="AE170" i="20"/>
  <c r="AF154" i="20"/>
  <c r="AG154" i="20"/>
  <c r="AD154" i="20"/>
  <c r="AE154" i="20"/>
  <c r="AF138" i="20"/>
  <c r="AD138" i="20"/>
  <c r="AE138" i="20"/>
  <c r="AG138" i="20"/>
  <c r="AG130" i="20"/>
  <c r="AF130" i="20"/>
  <c r="AD130" i="20"/>
  <c r="AE130" i="20"/>
  <c r="AG122" i="20"/>
  <c r="AF122" i="20"/>
  <c r="AD122" i="20"/>
  <c r="AE122" i="20"/>
  <c r="AG114" i="20"/>
  <c r="AF114" i="20"/>
  <c r="AD114" i="20"/>
  <c r="AE114" i="20"/>
  <c r="AG106" i="20"/>
  <c r="AF106" i="20"/>
  <c r="AG98" i="20"/>
  <c r="AF98" i="20"/>
  <c r="AD98" i="20"/>
  <c r="AE98" i="20"/>
  <c r="AG90" i="20"/>
  <c r="AF90" i="20"/>
  <c r="AG82" i="20"/>
  <c r="AF82" i="20"/>
  <c r="AD82" i="20"/>
  <c r="AE82" i="20"/>
  <c r="AG74" i="20"/>
  <c r="AF74" i="20"/>
  <c r="AG66" i="20"/>
  <c r="AF66" i="20"/>
  <c r="AD66" i="20"/>
  <c r="AE66" i="20"/>
  <c r="AG58" i="20"/>
  <c r="AF58" i="20"/>
  <c r="AG50" i="20"/>
  <c r="AF50" i="20"/>
  <c r="AD50" i="20"/>
  <c r="AE50" i="20"/>
  <c r="AG42" i="20"/>
  <c r="AF42" i="20"/>
  <c r="AG34" i="20"/>
  <c r="AF34" i="20"/>
  <c r="AD34" i="20"/>
  <c r="AE34" i="20"/>
  <c r="AG26" i="20"/>
  <c r="AF26" i="20"/>
  <c r="AE194" i="20"/>
  <c r="AE178" i="20"/>
  <c r="AD162" i="20"/>
  <c r="AG157" i="20"/>
  <c r="AF141" i="20"/>
  <c r="AF87" i="20"/>
  <c r="AE74" i="20"/>
  <c r="AE39" i="20"/>
  <c r="AD26" i="20"/>
  <c r="AF183" i="20"/>
  <c r="AG183" i="20"/>
  <c r="AD159" i="20"/>
  <c r="AE159" i="20"/>
  <c r="AE135" i="20"/>
  <c r="AF135" i="20"/>
  <c r="AG135" i="20"/>
  <c r="AE119" i="20"/>
  <c r="AF119" i="20"/>
  <c r="AG119" i="20"/>
  <c r="AD63" i="20"/>
  <c r="AE63" i="20"/>
  <c r="AF63" i="20"/>
  <c r="AG63" i="20"/>
  <c r="AD47" i="20"/>
  <c r="AE47" i="20"/>
  <c r="AF47" i="20"/>
  <c r="AG47" i="20"/>
  <c r="AE87" i="20"/>
  <c r="AG55" i="20"/>
  <c r="AD135" i="20"/>
  <c r="AG103" i="20"/>
  <c r="AF55" i="20"/>
  <c r="AE151" i="20"/>
  <c r="AF103" i="20"/>
  <c r="AE55" i="20"/>
  <c r="AG23" i="20"/>
  <c r="AE189" i="20"/>
  <c r="AE167" i="20"/>
  <c r="AG143" i="20"/>
  <c r="AD119" i="20"/>
  <c r="AE109" i="20"/>
  <c r="AE103" i="20"/>
  <c r="AD90" i="20"/>
  <c r="AG71" i="20"/>
  <c r="AF23" i="20"/>
  <c r="AD191" i="20"/>
  <c r="AE191" i="20"/>
  <c r="AF151" i="20"/>
  <c r="AG151" i="20"/>
  <c r="AD111" i="20"/>
  <c r="AE111" i="20"/>
  <c r="AF111" i="20"/>
  <c r="AG111" i="20"/>
  <c r="AD95" i="20"/>
  <c r="AE95" i="20"/>
  <c r="AG95" i="20"/>
  <c r="AF95" i="20"/>
  <c r="AD79" i="20"/>
  <c r="AE79" i="20"/>
  <c r="AF79" i="20"/>
  <c r="AG79" i="20"/>
  <c r="AD31" i="20"/>
  <c r="AE31" i="20"/>
  <c r="AF31" i="20"/>
  <c r="AG31" i="20"/>
  <c r="AG159" i="20"/>
  <c r="AF71" i="20"/>
  <c r="AF192" i="20"/>
  <c r="AG192" i="20"/>
  <c r="AF184" i="20"/>
  <c r="AE184" i="20"/>
  <c r="AD184" i="20"/>
  <c r="AF176" i="20"/>
  <c r="AG176" i="20"/>
  <c r="AF168" i="20"/>
  <c r="AE168" i="20"/>
  <c r="AD168" i="20"/>
  <c r="AF160" i="20"/>
  <c r="AG160" i="20"/>
  <c r="AF152" i="20"/>
  <c r="AD152" i="20"/>
  <c r="AE152" i="20"/>
  <c r="AF144" i="20"/>
  <c r="AG144" i="20"/>
  <c r="AG136" i="20"/>
  <c r="AF136" i="20"/>
  <c r="AD136" i="20"/>
  <c r="AG128" i="20"/>
  <c r="AF128" i="20"/>
  <c r="AD128" i="20"/>
  <c r="AG120" i="20"/>
  <c r="AF120" i="20"/>
  <c r="AD120" i="20"/>
  <c r="AG112" i="20"/>
  <c r="AF112" i="20"/>
  <c r="AG104" i="20"/>
  <c r="AF104" i="20"/>
  <c r="AD104" i="20"/>
  <c r="AE104" i="20"/>
  <c r="AG96" i="20"/>
  <c r="AF96" i="20"/>
  <c r="AD96" i="20"/>
  <c r="AG88" i="20"/>
  <c r="AF88" i="20"/>
  <c r="AD88" i="20"/>
  <c r="AE88" i="20"/>
  <c r="AG80" i="20"/>
  <c r="AF80" i="20"/>
  <c r="AD80" i="20"/>
  <c r="AG72" i="20"/>
  <c r="AF72" i="20"/>
  <c r="AD72" i="20"/>
  <c r="AE72" i="20"/>
  <c r="AG64" i="20"/>
  <c r="AF64" i="20"/>
  <c r="AD64" i="20"/>
  <c r="AG56" i="20"/>
  <c r="AF56" i="20"/>
  <c r="AD56" i="20"/>
  <c r="AE56" i="20"/>
  <c r="AG48" i="20"/>
  <c r="AF48" i="20"/>
  <c r="AD48" i="20"/>
  <c r="AG40" i="20"/>
  <c r="AF40" i="20"/>
  <c r="AD40" i="20"/>
  <c r="AE40" i="20"/>
  <c r="AG32" i="20"/>
  <c r="AF32" i="20"/>
  <c r="AD32" i="20"/>
  <c r="AG24" i="20"/>
  <c r="AF24" i="20"/>
  <c r="AD24" i="20"/>
  <c r="AE24" i="20"/>
  <c r="AD192" i="20"/>
  <c r="AD183" i="20"/>
  <c r="AG162" i="20"/>
  <c r="AF159" i="20"/>
  <c r="AE146" i="20"/>
  <c r="AE128" i="20"/>
  <c r="AE106" i="20"/>
  <c r="AE96" i="20"/>
  <c r="AE71" i="20"/>
  <c r="AD58" i="20"/>
  <c r="AG39" i="20"/>
  <c r="AG17" i="20"/>
  <c r="AD17" i="20"/>
  <c r="AD175" i="20"/>
  <c r="AE175" i="20"/>
  <c r="AD167" i="20"/>
  <c r="AE181" i="20"/>
  <c r="AF181" i="20"/>
  <c r="AG181" i="20"/>
  <c r="AE165" i="20"/>
  <c r="AF165" i="20"/>
  <c r="AG165" i="20"/>
  <c r="AE149" i="20"/>
  <c r="AF149" i="20"/>
  <c r="AG149" i="20"/>
  <c r="AF133" i="20"/>
  <c r="AD133" i="20"/>
  <c r="AE133" i="20"/>
  <c r="AD125" i="20"/>
  <c r="AE125" i="20"/>
  <c r="AF125" i="20"/>
  <c r="AF117" i="20"/>
  <c r="AD117" i="20"/>
  <c r="AE117" i="20"/>
  <c r="AD101" i="20"/>
  <c r="AE101" i="20"/>
  <c r="AF101" i="20"/>
  <c r="AG101" i="20"/>
  <c r="AD93" i="20"/>
  <c r="AE93" i="20"/>
  <c r="AD85" i="20"/>
  <c r="AE85" i="20"/>
  <c r="AF85" i="20"/>
  <c r="AG85" i="20"/>
  <c r="AD77" i="20"/>
  <c r="AE77" i="20"/>
  <c r="AD69" i="20"/>
  <c r="AE69" i="20"/>
  <c r="AF69" i="20"/>
  <c r="AG69" i="20"/>
  <c r="AD61" i="20"/>
  <c r="AE61" i="20"/>
  <c r="AD53" i="20"/>
  <c r="AE53" i="20"/>
  <c r="AF53" i="20"/>
  <c r="AG53" i="20"/>
  <c r="AD45" i="20"/>
  <c r="AE45" i="20"/>
  <c r="AD37" i="20"/>
  <c r="AE37" i="20"/>
  <c r="AF37" i="20"/>
  <c r="AG37" i="20"/>
  <c r="AD29" i="20"/>
  <c r="AE29" i="20"/>
  <c r="AD21" i="20"/>
  <c r="AE21" i="20"/>
  <c r="AF21" i="20"/>
  <c r="AG21" i="20"/>
  <c r="AG191" i="20"/>
  <c r="AG178" i="20"/>
  <c r="AF175" i="20"/>
  <c r="AE162" i="20"/>
  <c r="AD146" i="20"/>
  <c r="AG141" i="20"/>
  <c r="AD127" i="20"/>
  <c r="AG117" i="20"/>
  <c r="AE112" i="20"/>
  <c r="AD106" i="20"/>
  <c r="AG87" i="20"/>
  <c r="AG45" i="20"/>
  <c r="AF39" i="20"/>
  <c r="AE26" i="20"/>
  <c r="AG68" i="20"/>
  <c r="AF68" i="20"/>
  <c r="AE92" i="20"/>
  <c r="AE44" i="20"/>
  <c r="AG188" i="20"/>
  <c r="AF179" i="20"/>
  <c r="AE177" i="20"/>
  <c r="AG172" i="20"/>
  <c r="AF163" i="20"/>
  <c r="AE161" i="20"/>
  <c r="AG156" i="20"/>
  <c r="AF147" i="20"/>
  <c r="AE145" i="20"/>
  <c r="AG140" i="20"/>
  <c r="AE105" i="20"/>
  <c r="AE89" i="20"/>
  <c r="AE73" i="20"/>
  <c r="AE57" i="20"/>
  <c r="AE41" i="20"/>
  <c r="AD28" i="20"/>
  <c r="AE25" i="20"/>
  <c r="AG132" i="20"/>
  <c r="AF132" i="20"/>
  <c r="AG124" i="20"/>
  <c r="AF124" i="20"/>
  <c r="AG116" i="20"/>
  <c r="AF116" i="20"/>
  <c r="AG108" i="20"/>
  <c r="AF108" i="20"/>
  <c r="AG100" i="20"/>
  <c r="AF100" i="20"/>
  <c r="AG92" i="20"/>
  <c r="AF92" i="20"/>
  <c r="AG76" i="20"/>
  <c r="AF76" i="20"/>
  <c r="AG134" i="20"/>
  <c r="AF134" i="20"/>
  <c r="AG126" i="20"/>
  <c r="AF126" i="20"/>
  <c r="AG118" i="20"/>
  <c r="AF118" i="20"/>
  <c r="AG110" i="20"/>
  <c r="AF110" i="20"/>
  <c r="AG102" i="20"/>
  <c r="AF102" i="20"/>
  <c r="AG94" i="20"/>
  <c r="AF94" i="20"/>
  <c r="AG86" i="20"/>
  <c r="AF86" i="20"/>
  <c r="AG78" i="20"/>
  <c r="AF78" i="20"/>
  <c r="AG70" i="20"/>
  <c r="AF70" i="20"/>
  <c r="AG62" i="20"/>
  <c r="AF62" i="20"/>
  <c r="AG54" i="20"/>
  <c r="AF54" i="20"/>
  <c r="AG46" i="20"/>
  <c r="AF46" i="20"/>
  <c r="AG38" i="20"/>
  <c r="AF38" i="20"/>
  <c r="AG30" i="20"/>
  <c r="AF30" i="20"/>
  <c r="AG22" i="20"/>
  <c r="AF22" i="20"/>
  <c r="AG196" i="20"/>
  <c r="AG190" i="20"/>
  <c r="AE188" i="20"/>
  <c r="AE179" i="20"/>
  <c r="AG174" i="20"/>
  <c r="AE172" i="20"/>
  <c r="AE163" i="20"/>
  <c r="AG158" i="20"/>
  <c r="AE156" i="20"/>
  <c r="AE147" i="20"/>
  <c r="AG142" i="20"/>
  <c r="AE140" i="20"/>
  <c r="AG107" i="20"/>
  <c r="AG91" i="20"/>
  <c r="AG75" i="20"/>
  <c r="AG59" i="20"/>
  <c r="AG43" i="20"/>
  <c r="AG27" i="20"/>
  <c r="AG84" i="20"/>
  <c r="AF84" i="20"/>
  <c r="AG60" i="20"/>
  <c r="AF60" i="20"/>
  <c r="AG52" i="20"/>
  <c r="AF52" i="20"/>
  <c r="AG44" i="20"/>
  <c r="AF44" i="20"/>
  <c r="AG36" i="20"/>
  <c r="AF36" i="20"/>
  <c r="AG28" i="20"/>
  <c r="AF28" i="20"/>
  <c r="AE108" i="20"/>
  <c r="AE76" i="20"/>
  <c r="AE60" i="20"/>
  <c r="AE190" i="20"/>
  <c r="AD188" i="20"/>
  <c r="AE174" i="20"/>
  <c r="AD172" i="20"/>
  <c r="AE158" i="20"/>
  <c r="AD156" i="20"/>
  <c r="AE142" i="20"/>
  <c r="AD140" i="20"/>
  <c r="AE132" i="20"/>
  <c r="AE124" i="20"/>
  <c r="AE116" i="20"/>
  <c r="AG113" i="20"/>
  <c r="AE110" i="20"/>
  <c r="AF107" i="20"/>
  <c r="AG97" i="20"/>
  <c r="AE94" i="20"/>
  <c r="AF91" i="20"/>
  <c r="AG81" i="20"/>
  <c r="AE78" i="20"/>
  <c r="AF75" i="20"/>
  <c r="AG65" i="20"/>
  <c r="AE62" i="20"/>
  <c r="AF59" i="20"/>
  <c r="AG49" i="20"/>
  <c r="AE46" i="20"/>
  <c r="AF43" i="20"/>
  <c r="AG33" i="20"/>
  <c r="AE30" i="20"/>
  <c r="AF27" i="20"/>
  <c r="AE20" i="20"/>
  <c r="AF17" i="20"/>
  <c r="AD18" i="20"/>
  <c r="AG18" i="20"/>
  <c r="AF20" i="20"/>
  <c r="AF18" i="20"/>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A27" i="19"/>
  <c r="B27" i="19"/>
  <c r="C27" i="19"/>
  <c r="A28" i="19"/>
  <c r="B28" i="19"/>
  <c r="C28" i="19"/>
  <c r="A29" i="19"/>
  <c r="B29" i="19"/>
  <c r="C29" i="19"/>
  <c r="A30" i="19"/>
  <c r="B30" i="19"/>
  <c r="C30" i="19"/>
  <c r="A31" i="19"/>
  <c r="B31" i="19"/>
  <c r="C31" i="19"/>
  <c r="A32" i="19"/>
  <c r="B32" i="19"/>
  <c r="C32" i="19"/>
  <c r="A33" i="19"/>
  <c r="B33" i="19"/>
  <c r="C33" i="19"/>
  <c r="A34" i="19"/>
  <c r="B34" i="19"/>
  <c r="C34" i="19"/>
  <c r="A35" i="19"/>
  <c r="B35" i="19"/>
  <c r="C35" i="19"/>
  <c r="A36" i="19"/>
  <c r="B36" i="19"/>
  <c r="C36" i="19"/>
  <c r="A37" i="19"/>
  <c r="B37" i="19"/>
  <c r="C37" i="19"/>
  <c r="A38" i="19"/>
  <c r="B38" i="19"/>
  <c r="C38" i="19"/>
  <c r="A39" i="19"/>
  <c r="B39" i="19"/>
  <c r="C39" i="19"/>
  <c r="A40" i="19"/>
  <c r="B40" i="19"/>
  <c r="C40" i="19"/>
  <c r="A41" i="19"/>
  <c r="B41" i="19"/>
  <c r="C41" i="19"/>
  <c r="A42" i="19"/>
  <c r="B42" i="19"/>
  <c r="C42" i="19"/>
  <c r="A43" i="19"/>
  <c r="B43" i="19"/>
  <c r="C43" i="19"/>
  <c r="A44" i="19"/>
  <c r="B44" i="19"/>
  <c r="C44" i="19"/>
  <c r="A45" i="19"/>
  <c r="B45" i="19"/>
  <c r="C45" i="19"/>
  <c r="A46" i="19"/>
  <c r="B46" i="19"/>
  <c r="C46" i="19"/>
  <c r="A47" i="19"/>
  <c r="B47" i="19"/>
  <c r="C47" i="19"/>
  <c r="A48" i="19"/>
  <c r="B48" i="19"/>
  <c r="C48" i="19"/>
  <c r="A49" i="19"/>
  <c r="B49" i="19"/>
  <c r="C49" i="19"/>
  <c r="A50" i="19"/>
  <c r="B50" i="19"/>
  <c r="C50" i="19"/>
  <c r="A51" i="19"/>
  <c r="B51" i="19"/>
  <c r="C51" i="19"/>
  <c r="A52" i="19"/>
  <c r="B52" i="19"/>
  <c r="C52" i="19"/>
  <c r="A53" i="19"/>
  <c r="B53" i="19"/>
  <c r="C53" i="19"/>
  <c r="A54" i="19"/>
  <c r="B54" i="19"/>
  <c r="C54" i="19"/>
  <c r="A55" i="19"/>
  <c r="B55" i="19"/>
  <c r="C55" i="19"/>
  <c r="A56" i="19"/>
  <c r="B56" i="19"/>
  <c r="C56" i="19"/>
  <c r="A57" i="19"/>
  <c r="B57" i="19"/>
  <c r="C57" i="19"/>
  <c r="A58" i="19"/>
  <c r="B58" i="19"/>
  <c r="C58" i="19"/>
  <c r="A59" i="19"/>
  <c r="B59" i="19"/>
  <c r="C59" i="19"/>
  <c r="A60" i="19"/>
  <c r="B60" i="19"/>
  <c r="C60" i="19"/>
  <c r="A61" i="19"/>
  <c r="B61" i="19"/>
  <c r="C61" i="19"/>
  <c r="A62" i="19"/>
  <c r="B62" i="19"/>
  <c r="C62" i="19"/>
  <c r="A63" i="19"/>
  <c r="B63" i="19"/>
  <c r="C63" i="19"/>
  <c r="A64" i="19"/>
  <c r="B64" i="19"/>
  <c r="C64" i="19"/>
  <c r="A65" i="19"/>
  <c r="B65" i="19"/>
  <c r="C65" i="19"/>
  <c r="A66" i="19"/>
  <c r="B66" i="19"/>
  <c r="C66" i="19"/>
  <c r="A67" i="19"/>
  <c r="B67" i="19"/>
  <c r="C67" i="19"/>
  <c r="A68" i="19"/>
  <c r="B68" i="19"/>
  <c r="C68" i="19"/>
  <c r="A69" i="19"/>
  <c r="B69" i="19"/>
  <c r="C69" i="19"/>
  <c r="A70" i="19"/>
  <c r="B70" i="19"/>
  <c r="C70" i="19"/>
  <c r="A71" i="19"/>
  <c r="B71" i="19"/>
  <c r="C71" i="19"/>
  <c r="A72" i="19"/>
  <c r="B72" i="19"/>
  <c r="C72" i="19"/>
  <c r="A73" i="19"/>
  <c r="B73" i="19"/>
  <c r="C73" i="19"/>
  <c r="A74" i="19"/>
  <c r="B74" i="19"/>
  <c r="C74" i="19"/>
  <c r="A75" i="19"/>
  <c r="B75" i="19"/>
  <c r="C75" i="19"/>
  <c r="A76" i="19"/>
  <c r="B76" i="19"/>
  <c r="C76" i="19"/>
  <c r="A77" i="19"/>
  <c r="B77" i="19"/>
  <c r="C77" i="19"/>
  <c r="A78" i="19"/>
  <c r="B78" i="19"/>
  <c r="C78" i="19"/>
  <c r="A79" i="19"/>
  <c r="B79" i="19"/>
  <c r="C79" i="19"/>
  <c r="A80" i="19"/>
  <c r="B80" i="19"/>
  <c r="C80" i="19"/>
  <c r="A81" i="19"/>
  <c r="B81" i="19"/>
  <c r="C81" i="19"/>
  <c r="A82" i="19"/>
  <c r="B82" i="19"/>
  <c r="C82" i="19"/>
  <c r="A83" i="19"/>
  <c r="B83" i="19"/>
  <c r="C83" i="19"/>
  <c r="A84" i="19"/>
  <c r="B84" i="19"/>
  <c r="C84" i="19"/>
  <c r="A85" i="19"/>
  <c r="B85" i="19"/>
  <c r="C85" i="19"/>
  <c r="A86" i="19"/>
  <c r="B86" i="19"/>
  <c r="C86" i="19"/>
  <c r="A87" i="19"/>
  <c r="B87" i="19"/>
  <c r="C87" i="19"/>
  <c r="A88" i="19"/>
  <c r="B88" i="19"/>
  <c r="C88" i="19"/>
  <c r="A89" i="19"/>
  <c r="B89" i="19"/>
  <c r="C89" i="19"/>
  <c r="A90" i="19"/>
  <c r="B90" i="19"/>
  <c r="C90" i="19"/>
  <c r="A91" i="19"/>
  <c r="B91" i="19"/>
  <c r="C91" i="19"/>
  <c r="A92" i="19"/>
  <c r="B92" i="19"/>
  <c r="C92" i="19"/>
  <c r="A93" i="19"/>
  <c r="B93" i="19"/>
  <c r="C93" i="19"/>
  <c r="A94" i="19"/>
  <c r="B94" i="19"/>
  <c r="C94" i="19"/>
  <c r="A95" i="19"/>
  <c r="B95" i="19"/>
  <c r="C95" i="19"/>
  <c r="A96" i="19"/>
  <c r="B96" i="19"/>
  <c r="C96" i="19"/>
  <c r="A97" i="19"/>
  <c r="B97" i="19"/>
  <c r="C97" i="19"/>
  <c r="A98" i="19"/>
  <c r="B98" i="19"/>
  <c r="C98" i="19"/>
  <c r="A99" i="19"/>
  <c r="B99" i="19"/>
  <c r="C99" i="19"/>
  <c r="A100" i="19"/>
  <c r="B100" i="19"/>
  <c r="C100" i="19"/>
  <c r="A101" i="19"/>
  <c r="B101" i="19"/>
  <c r="C101" i="19"/>
  <c r="A102" i="19"/>
  <c r="B102" i="19"/>
  <c r="C102" i="19"/>
  <c r="A103" i="19"/>
  <c r="B103" i="19"/>
  <c r="C103" i="19"/>
  <c r="A104" i="19"/>
  <c r="B104" i="19"/>
  <c r="C104" i="19"/>
  <c r="A105" i="19"/>
  <c r="B105" i="19"/>
  <c r="C105" i="19"/>
  <c r="A106" i="19"/>
  <c r="B106" i="19"/>
  <c r="C106" i="19"/>
  <c r="A107" i="19"/>
  <c r="B107" i="19"/>
  <c r="C107" i="19"/>
  <c r="A108" i="19"/>
  <c r="B108" i="19"/>
  <c r="C108" i="19"/>
  <c r="A109" i="19"/>
  <c r="B109" i="19"/>
  <c r="C109" i="19"/>
  <c r="A110" i="19"/>
  <c r="B110" i="19"/>
  <c r="C110" i="19"/>
  <c r="A111" i="19"/>
  <c r="B111" i="19"/>
  <c r="C111" i="19"/>
  <c r="A112" i="19"/>
  <c r="B112" i="19"/>
  <c r="C112" i="19"/>
  <c r="A113" i="19"/>
  <c r="B113" i="19"/>
  <c r="C113" i="19"/>
  <c r="A114" i="19"/>
  <c r="B114" i="19"/>
  <c r="C114" i="19"/>
  <c r="A115" i="19"/>
  <c r="B115" i="19"/>
  <c r="C115" i="19"/>
  <c r="A116" i="19"/>
  <c r="B116" i="19"/>
  <c r="C116" i="19"/>
  <c r="A117" i="19"/>
  <c r="B117" i="19"/>
  <c r="C117" i="19"/>
  <c r="A118" i="19"/>
  <c r="B118" i="19"/>
  <c r="C118" i="19"/>
  <c r="A119" i="19"/>
  <c r="B119" i="19"/>
  <c r="C119" i="19"/>
  <c r="A120" i="19"/>
  <c r="B120" i="19"/>
  <c r="C120" i="19"/>
  <c r="A121" i="19"/>
  <c r="B121" i="19"/>
  <c r="C121" i="19"/>
  <c r="A122" i="19"/>
  <c r="B122" i="19"/>
  <c r="C122" i="19"/>
  <c r="A123" i="19"/>
  <c r="B123" i="19"/>
  <c r="C123" i="19"/>
  <c r="A124" i="19"/>
  <c r="B124" i="19"/>
  <c r="C124" i="19"/>
  <c r="A125" i="19"/>
  <c r="B125" i="19"/>
  <c r="C125" i="19"/>
  <c r="A126" i="19"/>
  <c r="B126" i="19"/>
  <c r="C126" i="19"/>
  <c r="A127" i="19"/>
  <c r="B127" i="19"/>
  <c r="C127" i="19"/>
  <c r="A128" i="19"/>
  <c r="B128" i="19"/>
  <c r="C128" i="19"/>
  <c r="A129" i="19"/>
  <c r="B129" i="19"/>
  <c r="C129" i="19"/>
  <c r="A130" i="19"/>
  <c r="B130" i="19"/>
  <c r="C130" i="19"/>
  <c r="A131" i="19"/>
  <c r="B131" i="19"/>
  <c r="C131" i="19"/>
  <c r="A132" i="19"/>
  <c r="B132" i="19"/>
  <c r="C132" i="19"/>
  <c r="A133" i="19"/>
  <c r="B133" i="19"/>
  <c r="C133" i="19"/>
  <c r="A134" i="19"/>
  <c r="B134" i="19"/>
  <c r="C134" i="19"/>
  <c r="A135" i="19"/>
  <c r="B135" i="19"/>
  <c r="C135" i="19"/>
  <c r="A136" i="19"/>
  <c r="B136" i="19"/>
  <c r="C136" i="19"/>
  <c r="A137" i="19"/>
  <c r="B137" i="19"/>
  <c r="C137" i="19"/>
  <c r="A138" i="19"/>
  <c r="B138" i="19"/>
  <c r="C138" i="19"/>
  <c r="A139" i="19"/>
  <c r="B139" i="19"/>
  <c r="C139" i="19"/>
  <c r="A140" i="19"/>
  <c r="B140" i="19"/>
  <c r="C140" i="19"/>
  <c r="A141" i="19"/>
  <c r="B141" i="19"/>
  <c r="C141" i="19"/>
  <c r="A142" i="19"/>
  <c r="B142" i="19"/>
  <c r="C142" i="19"/>
  <c r="A143" i="19"/>
  <c r="B143" i="19"/>
  <c r="C143" i="19"/>
  <c r="A144" i="19"/>
  <c r="B144" i="19"/>
  <c r="C144" i="19"/>
  <c r="A145" i="19"/>
  <c r="B145" i="19"/>
  <c r="C145" i="19"/>
  <c r="A146" i="19"/>
  <c r="B146" i="19"/>
  <c r="C146" i="19"/>
  <c r="A147" i="19"/>
  <c r="B147" i="19"/>
  <c r="C147" i="19"/>
  <c r="A148" i="19"/>
  <c r="B148" i="19"/>
  <c r="C148" i="19"/>
  <c r="A149" i="19"/>
  <c r="B149" i="19"/>
  <c r="C149" i="19"/>
  <c r="A150" i="19"/>
  <c r="B150" i="19"/>
  <c r="C150" i="19"/>
  <c r="A151" i="19"/>
  <c r="B151" i="19"/>
  <c r="C151" i="19"/>
  <c r="A152" i="19"/>
  <c r="B152" i="19"/>
  <c r="C152" i="19"/>
  <c r="A153" i="19"/>
  <c r="B153" i="19"/>
  <c r="C153" i="19"/>
  <c r="A154" i="19"/>
  <c r="B154" i="19"/>
  <c r="C154" i="19"/>
  <c r="A155" i="19"/>
  <c r="B155" i="19"/>
  <c r="C155" i="19"/>
  <c r="A156" i="19"/>
  <c r="B156" i="19"/>
  <c r="C156" i="19"/>
  <c r="A157" i="19"/>
  <c r="B157" i="19"/>
  <c r="C157" i="19"/>
  <c r="A158" i="19"/>
  <c r="B158" i="19"/>
  <c r="C158" i="19"/>
  <c r="A159" i="19"/>
  <c r="B159" i="19"/>
  <c r="C159" i="19"/>
  <c r="A160" i="19"/>
  <c r="B160" i="19"/>
  <c r="C160" i="19"/>
  <c r="A161" i="19"/>
  <c r="B161" i="19"/>
  <c r="C161" i="19"/>
  <c r="A162" i="19"/>
  <c r="B162" i="19"/>
  <c r="C162" i="19"/>
  <c r="A163" i="19"/>
  <c r="B163" i="19"/>
  <c r="C163" i="19"/>
  <c r="A164" i="19"/>
  <c r="B164" i="19"/>
  <c r="C164" i="19"/>
  <c r="A165" i="19"/>
  <c r="B165" i="19"/>
  <c r="C165" i="19"/>
  <c r="A166" i="19"/>
  <c r="B166" i="19"/>
  <c r="C166" i="19"/>
  <c r="A167" i="19"/>
  <c r="B167" i="19"/>
  <c r="C167" i="19"/>
  <c r="A168" i="19"/>
  <c r="B168" i="19"/>
  <c r="C168" i="19"/>
  <c r="A169" i="19"/>
  <c r="B169" i="19"/>
  <c r="C169" i="19"/>
  <c r="A170" i="19"/>
  <c r="B170" i="19"/>
  <c r="C170" i="19"/>
  <c r="A171" i="19"/>
  <c r="B171" i="19"/>
  <c r="C171" i="19"/>
  <c r="A172" i="19"/>
  <c r="B172" i="19"/>
  <c r="C172" i="19"/>
  <c r="A173" i="19"/>
  <c r="B173" i="19"/>
  <c r="C173" i="19"/>
  <c r="A174" i="19"/>
  <c r="B174" i="19"/>
  <c r="C174" i="19"/>
  <c r="A175" i="19"/>
  <c r="B175" i="19"/>
  <c r="C175" i="19"/>
  <c r="A176" i="19"/>
  <c r="B176" i="19"/>
  <c r="C176" i="19"/>
  <c r="A177" i="19"/>
  <c r="B177" i="19"/>
  <c r="C177" i="19"/>
  <c r="A178" i="19"/>
  <c r="B178" i="19"/>
  <c r="C178" i="19"/>
  <c r="A179" i="19"/>
  <c r="B179" i="19"/>
  <c r="C179" i="19"/>
  <c r="A180" i="19"/>
  <c r="B180" i="19"/>
  <c r="C180" i="19"/>
  <c r="A181" i="19"/>
  <c r="B181" i="19"/>
  <c r="C181" i="19"/>
  <c r="A182" i="19"/>
  <c r="B182" i="19"/>
  <c r="C182" i="19"/>
  <c r="A183" i="19"/>
  <c r="B183" i="19"/>
  <c r="C183" i="19"/>
  <c r="A184" i="19"/>
  <c r="B184" i="19"/>
  <c r="C184" i="19"/>
  <c r="A185" i="19"/>
  <c r="B185" i="19"/>
  <c r="C185" i="19"/>
  <c r="A186" i="19"/>
  <c r="B186" i="19"/>
  <c r="C186" i="19"/>
  <c r="A187" i="19"/>
  <c r="B187" i="19"/>
  <c r="C187" i="19"/>
  <c r="A188" i="19"/>
  <c r="B188" i="19"/>
  <c r="C188" i="19"/>
  <c r="A189" i="19"/>
  <c r="B189" i="19"/>
  <c r="C189" i="19"/>
  <c r="A190" i="19"/>
  <c r="B190" i="19"/>
  <c r="C190" i="19"/>
  <c r="A191" i="19"/>
  <c r="B191" i="19"/>
  <c r="C191" i="19"/>
  <c r="A192" i="19"/>
  <c r="B192" i="19"/>
  <c r="C192" i="19"/>
  <c r="A193" i="19"/>
  <c r="B193" i="19"/>
  <c r="C193" i="19"/>
  <c r="A194" i="19"/>
  <c r="B194" i="19"/>
  <c r="C194" i="19"/>
  <c r="A195" i="19"/>
  <c r="B195" i="19"/>
  <c r="C195" i="19"/>
  <c r="A196" i="19"/>
  <c r="B196" i="19"/>
  <c r="C196" i="19"/>
  <c r="C17" i="19"/>
  <c r="B17" i="19"/>
  <c r="A17" i="19"/>
  <c r="Z196" i="19"/>
  <c r="Y196" i="19"/>
  <c r="X196" i="19"/>
  <c r="Z195" i="19"/>
  <c r="Y195" i="19"/>
  <c r="X195" i="19"/>
  <c r="Z194" i="19"/>
  <c r="Y194" i="19"/>
  <c r="X194" i="19"/>
  <c r="Z193" i="19"/>
  <c r="Y193" i="19"/>
  <c r="X193" i="19"/>
  <c r="Z192" i="19"/>
  <c r="Y192" i="19"/>
  <c r="X192" i="19"/>
  <c r="Z191" i="19"/>
  <c r="Y191" i="19"/>
  <c r="X191" i="19"/>
  <c r="Z190" i="19"/>
  <c r="Y190" i="19"/>
  <c r="X190" i="19"/>
  <c r="Z189" i="19"/>
  <c r="Y189" i="19"/>
  <c r="X189" i="19"/>
  <c r="Z188" i="19"/>
  <c r="Y188" i="19"/>
  <c r="X188" i="19"/>
  <c r="Z187" i="19"/>
  <c r="Y187" i="19"/>
  <c r="X187" i="19"/>
  <c r="Z186" i="19"/>
  <c r="Y186" i="19"/>
  <c r="X186" i="19"/>
  <c r="Z185" i="19"/>
  <c r="Y185" i="19"/>
  <c r="X185" i="19"/>
  <c r="Z184" i="19"/>
  <c r="Y184" i="19"/>
  <c r="X184" i="19"/>
  <c r="Z183" i="19"/>
  <c r="Y183" i="19"/>
  <c r="X183" i="19"/>
  <c r="Z182" i="19"/>
  <c r="Y182" i="19"/>
  <c r="X182" i="19"/>
  <c r="Z181" i="19"/>
  <c r="Y181" i="19"/>
  <c r="X181" i="19"/>
  <c r="Z180" i="19"/>
  <c r="Y180" i="19"/>
  <c r="X180" i="19"/>
  <c r="Z179" i="19"/>
  <c r="Y179" i="19"/>
  <c r="X179" i="19"/>
  <c r="Z178" i="19"/>
  <c r="Y178" i="19"/>
  <c r="X178" i="19"/>
  <c r="Z177" i="19"/>
  <c r="Y177" i="19"/>
  <c r="X177" i="19"/>
  <c r="Z176" i="19"/>
  <c r="Y176" i="19"/>
  <c r="X176" i="19"/>
  <c r="Z175" i="19"/>
  <c r="Y175" i="19"/>
  <c r="X175" i="19"/>
  <c r="Z174" i="19"/>
  <c r="Y174" i="19"/>
  <c r="X174" i="19"/>
  <c r="Z173" i="19"/>
  <c r="Y173" i="19"/>
  <c r="X173" i="19"/>
  <c r="Z172" i="19"/>
  <c r="Y172" i="19"/>
  <c r="X172" i="19"/>
  <c r="Z171" i="19"/>
  <c r="Y171" i="19"/>
  <c r="X171" i="19"/>
  <c r="Z170" i="19"/>
  <c r="Y170" i="19"/>
  <c r="X170" i="19"/>
  <c r="Z169" i="19"/>
  <c r="Y169" i="19"/>
  <c r="X169" i="19"/>
  <c r="Z168" i="19"/>
  <c r="Y168" i="19"/>
  <c r="X168" i="19"/>
  <c r="Z167" i="19"/>
  <c r="Y167" i="19"/>
  <c r="X167" i="19"/>
  <c r="Z166" i="19"/>
  <c r="Y166" i="19"/>
  <c r="X166" i="19"/>
  <c r="Z165" i="19"/>
  <c r="Y165" i="19"/>
  <c r="X165" i="19"/>
  <c r="Z164" i="19"/>
  <c r="Y164" i="19"/>
  <c r="X164" i="19"/>
  <c r="Z163" i="19"/>
  <c r="Y163" i="19"/>
  <c r="X163" i="19"/>
  <c r="Z162" i="19"/>
  <c r="Y162" i="19"/>
  <c r="X162" i="19"/>
  <c r="Z161" i="19"/>
  <c r="Y161" i="19"/>
  <c r="X161" i="19"/>
  <c r="Z160" i="19"/>
  <c r="Y160" i="19"/>
  <c r="X160" i="19"/>
  <c r="Z159" i="19"/>
  <c r="Y159" i="19"/>
  <c r="X159" i="19"/>
  <c r="Z158" i="19"/>
  <c r="Y158" i="19"/>
  <c r="X158" i="19"/>
  <c r="Z157" i="19"/>
  <c r="Y157" i="19"/>
  <c r="X157" i="19"/>
  <c r="Z156" i="19"/>
  <c r="Y156" i="19"/>
  <c r="X156" i="19"/>
  <c r="Z155" i="19"/>
  <c r="Y155" i="19"/>
  <c r="X155" i="19"/>
  <c r="Z154" i="19"/>
  <c r="Y154" i="19"/>
  <c r="X154" i="19"/>
  <c r="Z153" i="19"/>
  <c r="Y153" i="19"/>
  <c r="X153" i="19"/>
  <c r="Z152" i="19"/>
  <c r="Y152" i="19"/>
  <c r="X152" i="19"/>
  <c r="Z151" i="19"/>
  <c r="Y151" i="19"/>
  <c r="X151" i="19"/>
  <c r="Z150" i="19"/>
  <c r="Y150" i="19"/>
  <c r="X150" i="19"/>
  <c r="Z149" i="19"/>
  <c r="Y149" i="19"/>
  <c r="X149" i="19"/>
  <c r="Z148" i="19"/>
  <c r="Y148" i="19"/>
  <c r="X148" i="19"/>
  <c r="Z147" i="19"/>
  <c r="Y147" i="19"/>
  <c r="X147" i="19"/>
  <c r="Z146" i="19"/>
  <c r="Y146" i="19"/>
  <c r="X146" i="19"/>
  <c r="Z145" i="19"/>
  <c r="Y145" i="19"/>
  <c r="X145" i="19"/>
  <c r="Z144" i="19"/>
  <c r="Y144" i="19"/>
  <c r="X144" i="19"/>
  <c r="Z143" i="19"/>
  <c r="Y143" i="19"/>
  <c r="X143" i="19"/>
  <c r="Z142" i="19"/>
  <c r="Y142" i="19"/>
  <c r="X142" i="19"/>
  <c r="Z141" i="19"/>
  <c r="Y141" i="19"/>
  <c r="X141" i="19"/>
  <c r="Z140" i="19"/>
  <c r="Y140" i="19"/>
  <c r="X140" i="19"/>
  <c r="Z139" i="19"/>
  <c r="Y139" i="19"/>
  <c r="X139" i="19"/>
  <c r="Z138" i="19"/>
  <c r="Y138" i="19"/>
  <c r="X138" i="19"/>
  <c r="Z137" i="19"/>
  <c r="Y137" i="19"/>
  <c r="X137" i="19"/>
  <c r="Z136" i="19"/>
  <c r="Y136" i="19"/>
  <c r="X136" i="19"/>
  <c r="Z135" i="19"/>
  <c r="Y135" i="19"/>
  <c r="X135" i="19"/>
  <c r="Z134" i="19"/>
  <c r="Y134" i="19"/>
  <c r="X134" i="19"/>
  <c r="Z133" i="19"/>
  <c r="Y133" i="19"/>
  <c r="X133" i="19"/>
  <c r="Z132" i="19"/>
  <c r="Y132" i="19"/>
  <c r="X132" i="19"/>
  <c r="Z131" i="19"/>
  <c r="Y131" i="19"/>
  <c r="X131" i="19"/>
  <c r="Z130" i="19"/>
  <c r="Y130" i="19"/>
  <c r="X130" i="19"/>
  <c r="Z129" i="19"/>
  <c r="Y129" i="19"/>
  <c r="X129" i="19"/>
  <c r="Z128" i="19"/>
  <c r="Y128" i="19"/>
  <c r="X128" i="19"/>
  <c r="Z127" i="19"/>
  <c r="Y127" i="19"/>
  <c r="X127" i="19"/>
  <c r="Z126" i="19"/>
  <c r="Y126" i="19"/>
  <c r="X126" i="19"/>
  <c r="Z125" i="19"/>
  <c r="Y125" i="19"/>
  <c r="X125" i="19"/>
  <c r="Z124" i="19"/>
  <c r="Y124" i="19"/>
  <c r="X124" i="19"/>
  <c r="Z123" i="19"/>
  <c r="Y123" i="19"/>
  <c r="X123" i="19"/>
  <c r="Z122" i="19"/>
  <c r="Y122" i="19"/>
  <c r="X122" i="19"/>
  <c r="Z121" i="19"/>
  <c r="Y121" i="19"/>
  <c r="X121" i="19"/>
  <c r="Z120" i="19"/>
  <c r="Y120" i="19"/>
  <c r="X120" i="19"/>
  <c r="Z119" i="19"/>
  <c r="Y119" i="19"/>
  <c r="X119" i="19"/>
  <c r="Z118" i="19"/>
  <c r="Y118" i="19"/>
  <c r="X118" i="19"/>
  <c r="Z117" i="19"/>
  <c r="Y117" i="19"/>
  <c r="X117" i="19"/>
  <c r="Z116" i="19"/>
  <c r="Y116" i="19"/>
  <c r="X116" i="19"/>
  <c r="Z115" i="19"/>
  <c r="Y115" i="19"/>
  <c r="X115" i="19"/>
  <c r="Z114" i="19"/>
  <c r="Y114" i="19"/>
  <c r="X114" i="19"/>
  <c r="Z113" i="19"/>
  <c r="Y113" i="19"/>
  <c r="X113" i="19"/>
  <c r="Z112" i="19"/>
  <c r="Y112" i="19"/>
  <c r="X112" i="19"/>
  <c r="Z111" i="19"/>
  <c r="Y111" i="19"/>
  <c r="X111" i="19"/>
  <c r="Z110" i="19"/>
  <c r="Y110" i="19"/>
  <c r="X110" i="19"/>
  <c r="Z109" i="19"/>
  <c r="Y109" i="19"/>
  <c r="X109" i="19"/>
  <c r="Z108" i="19"/>
  <c r="Y108" i="19"/>
  <c r="X108" i="19"/>
  <c r="Z107" i="19"/>
  <c r="Y107" i="19"/>
  <c r="X107" i="19"/>
  <c r="Z106" i="19"/>
  <c r="Y106" i="19"/>
  <c r="X106" i="19"/>
  <c r="Z105" i="19"/>
  <c r="Y105" i="19"/>
  <c r="X105" i="19"/>
  <c r="Z104" i="19"/>
  <c r="Y104" i="19"/>
  <c r="X104" i="19"/>
  <c r="Z103" i="19"/>
  <c r="Y103" i="19"/>
  <c r="X103" i="19"/>
  <c r="Z102" i="19"/>
  <c r="Y102" i="19"/>
  <c r="X102" i="19"/>
  <c r="Z101" i="19"/>
  <c r="Y101" i="19"/>
  <c r="X101" i="19"/>
  <c r="Z100" i="19"/>
  <c r="Y100" i="19"/>
  <c r="X100" i="19"/>
  <c r="Z99" i="19"/>
  <c r="Y99" i="19"/>
  <c r="X99" i="19"/>
  <c r="Z98" i="19"/>
  <c r="Y98" i="19"/>
  <c r="X98" i="19"/>
  <c r="Z97" i="19"/>
  <c r="Y97" i="19"/>
  <c r="X97" i="19"/>
  <c r="Z96" i="19"/>
  <c r="Y96" i="19"/>
  <c r="X96" i="19"/>
  <c r="Z95" i="19"/>
  <c r="Y95" i="19"/>
  <c r="X95" i="19"/>
  <c r="Z94" i="19"/>
  <c r="Y94" i="19"/>
  <c r="X94" i="19"/>
  <c r="Z93" i="19"/>
  <c r="Y93" i="19"/>
  <c r="X93" i="19"/>
  <c r="Z92" i="19"/>
  <c r="Y92" i="19"/>
  <c r="X92" i="19"/>
  <c r="Z91" i="19"/>
  <c r="Y91" i="19"/>
  <c r="X91" i="19"/>
  <c r="Z90" i="19"/>
  <c r="Y90" i="19"/>
  <c r="X90" i="19"/>
  <c r="Z89" i="19"/>
  <c r="Y89" i="19"/>
  <c r="X89" i="19"/>
  <c r="Z88" i="19"/>
  <c r="Y88" i="19"/>
  <c r="X88" i="19"/>
  <c r="Z87" i="19"/>
  <c r="Y87" i="19"/>
  <c r="X87" i="19"/>
  <c r="Z86" i="19"/>
  <c r="Y86" i="19"/>
  <c r="X86" i="19"/>
  <c r="Z85" i="19"/>
  <c r="Y85" i="19"/>
  <c r="X85" i="19"/>
  <c r="Z84" i="19"/>
  <c r="Y84" i="19"/>
  <c r="X84" i="19"/>
  <c r="Z83" i="19"/>
  <c r="Y83" i="19"/>
  <c r="X83" i="19"/>
  <c r="Z82" i="19"/>
  <c r="Y82" i="19"/>
  <c r="X82" i="19"/>
  <c r="Z81" i="19"/>
  <c r="Y81" i="19"/>
  <c r="X81" i="19"/>
  <c r="Z80" i="19"/>
  <c r="Y80" i="19"/>
  <c r="X80" i="19"/>
  <c r="Z79" i="19"/>
  <c r="Y79" i="19"/>
  <c r="X79" i="19"/>
  <c r="Z78" i="19"/>
  <c r="Y78" i="19"/>
  <c r="X78" i="19"/>
  <c r="Z77" i="19"/>
  <c r="Y77" i="19"/>
  <c r="X77" i="19"/>
  <c r="Z76" i="19"/>
  <c r="Y76" i="19"/>
  <c r="X76" i="19"/>
  <c r="Z75" i="19"/>
  <c r="Y75" i="19"/>
  <c r="X75" i="19"/>
  <c r="Z74" i="19"/>
  <c r="Y74" i="19"/>
  <c r="X74" i="19"/>
  <c r="Z73" i="19"/>
  <c r="Y73" i="19"/>
  <c r="X73" i="19"/>
  <c r="Z72" i="19"/>
  <c r="Y72" i="19"/>
  <c r="X72" i="19"/>
  <c r="Z71" i="19"/>
  <c r="Y71" i="19"/>
  <c r="X71" i="19"/>
  <c r="Z70" i="19"/>
  <c r="Y70" i="19"/>
  <c r="X70" i="19"/>
  <c r="Z69" i="19"/>
  <c r="Y69" i="19"/>
  <c r="X69" i="19"/>
  <c r="Z68" i="19"/>
  <c r="Y68" i="19"/>
  <c r="X68" i="19"/>
  <c r="Z67" i="19"/>
  <c r="Y67" i="19"/>
  <c r="X67" i="19"/>
  <c r="Z66" i="19"/>
  <c r="Y66" i="19"/>
  <c r="X66" i="19"/>
  <c r="Z65" i="19"/>
  <c r="Y65" i="19"/>
  <c r="X65" i="19"/>
  <c r="Z64" i="19"/>
  <c r="Y64" i="19"/>
  <c r="X64" i="19"/>
  <c r="Z63" i="19"/>
  <c r="Y63" i="19"/>
  <c r="X63" i="19"/>
  <c r="Z62" i="19"/>
  <c r="Y62" i="19"/>
  <c r="X62" i="19"/>
  <c r="Z61" i="19"/>
  <c r="Y61" i="19"/>
  <c r="X61" i="19"/>
  <c r="Z60" i="19"/>
  <c r="Y60" i="19"/>
  <c r="X60" i="19"/>
  <c r="Z59" i="19"/>
  <c r="Y59" i="19"/>
  <c r="X59" i="19"/>
  <c r="Z58" i="19"/>
  <c r="Y58" i="19"/>
  <c r="X58" i="19"/>
  <c r="Z57" i="19"/>
  <c r="Y57" i="19"/>
  <c r="X57" i="19"/>
  <c r="Z56" i="19"/>
  <c r="Y56" i="19"/>
  <c r="X56" i="19"/>
  <c r="Z55" i="19"/>
  <c r="Y55" i="19"/>
  <c r="X55" i="19"/>
  <c r="Z54" i="19"/>
  <c r="Y54" i="19"/>
  <c r="X54" i="19"/>
  <c r="Z53" i="19"/>
  <c r="Y53" i="19"/>
  <c r="X53" i="19"/>
  <c r="Z52" i="19"/>
  <c r="Y52" i="19"/>
  <c r="X52" i="19"/>
  <c r="Z51" i="19"/>
  <c r="Y51" i="19"/>
  <c r="X51" i="19"/>
  <c r="Z50" i="19"/>
  <c r="Y50" i="19"/>
  <c r="X50" i="19"/>
  <c r="Z49" i="19"/>
  <c r="Y49" i="19"/>
  <c r="X49" i="19"/>
  <c r="Z48" i="19"/>
  <c r="Y48" i="19"/>
  <c r="X48" i="19"/>
  <c r="Z47" i="19"/>
  <c r="Y47" i="19"/>
  <c r="X47" i="19"/>
  <c r="Z46" i="19"/>
  <c r="Y46" i="19"/>
  <c r="X46" i="19"/>
  <c r="Z45" i="19"/>
  <c r="Y45" i="19"/>
  <c r="X45" i="19"/>
  <c r="Z44" i="19"/>
  <c r="Y44" i="19"/>
  <c r="X44" i="19"/>
  <c r="Z43" i="19"/>
  <c r="Y43" i="19"/>
  <c r="X43" i="19"/>
  <c r="Z42" i="19"/>
  <c r="Y42" i="19"/>
  <c r="X42" i="19"/>
  <c r="Z41" i="19"/>
  <c r="Y41" i="19"/>
  <c r="X41" i="19"/>
  <c r="Z40" i="19"/>
  <c r="Y40" i="19"/>
  <c r="X40" i="19"/>
  <c r="Z39" i="19"/>
  <c r="Y39" i="19"/>
  <c r="X39" i="19"/>
  <c r="Z38" i="19"/>
  <c r="Y38" i="19"/>
  <c r="X38" i="19"/>
  <c r="Z37" i="19"/>
  <c r="Y37" i="19"/>
  <c r="X37" i="19"/>
  <c r="Z36" i="19"/>
  <c r="Y36" i="19"/>
  <c r="X36" i="19"/>
  <c r="Z35" i="19"/>
  <c r="Y35" i="19"/>
  <c r="X35" i="19"/>
  <c r="Z34" i="19"/>
  <c r="Y34" i="19"/>
  <c r="X34" i="19"/>
  <c r="Z33" i="19"/>
  <c r="Y33" i="19"/>
  <c r="X33" i="19"/>
  <c r="Z32" i="19"/>
  <c r="Y32" i="19"/>
  <c r="X32" i="19"/>
  <c r="Z31" i="19"/>
  <c r="Y31" i="19"/>
  <c r="X31" i="19"/>
  <c r="Z30" i="19"/>
  <c r="Y30" i="19"/>
  <c r="X30" i="19"/>
  <c r="Z29" i="19"/>
  <c r="Y29" i="19"/>
  <c r="X29" i="19"/>
  <c r="Z28" i="19"/>
  <c r="Y28" i="19"/>
  <c r="X28" i="19"/>
  <c r="Z27" i="19"/>
  <c r="Y27" i="19"/>
  <c r="X27" i="19"/>
  <c r="Z26" i="19"/>
  <c r="Y26" i="19"/>
  <c r="X26" i="19"/>
  <c r="Z25" i="19"/>
  <c r="Y25" i="19"/>
  <c r="X25" i="19"/>
  <c r="Z24" i="19"/>
  <c r="Y24" i="19"/>
  <c r="X24" i="19"/>
  <c r="Z23" i="19"/>
  <c r="Y23" i="19"/>
  <c r="X23" i="19"/>
  <c r="Z22" i="19"/>
  <c r="Y22" i="19"/>
  <c r="X22" i="19"/>
  <c r="Z21" i="19"/>
  <c r="Y21" i="19"/>
  <c r="X21" i="19"/>
  <c r="Z20" i="19"/>
  <c r="Y20" i="19"/>
  <c r="X20" i="19"/>
  <c r="Z19" i="19"/>
  <c r="Y19" i="19"/>
  <c r="X19" i="19"/>
  <c r="Z18" i="19"/>
  <c r="Y18" i="19"/>
  <c r="X18" i="19"/>
  <c r="Z17" i="19"/>
  <c r="Y17" i="19"/>
  <c r="X17" i="19"/>
  <c r="U16" i="19"/>
  <c r="T16" i="19"/>
  <c r="S16" i="19"/>
  <c r="R16" i="19"/>
  <c r="Q16" i="19"/>
  <c r="P16" i="19"/>
  <c r="O16" i="19"/>
  <c r="N16" i="19"/>
  <c r="M16" i="19"/>
  <c r="L16" i="19"/>
  <c r="J16" i="19"/>
  <c r="I16" i="19"/>
  <c r="H16" i="19"/>
  <c r="G16" i="19"/>
  <c r="F16" i="19"/>
  <c r="E16" i="19"/>
  <c r="D16" i="19"/>
  <c r="A18" i="18"/>
  <c r="C18" i="18"/>
  <c r="D18" i="18"/>
  <c r="A19" i="18"/>
  <c r="C19" i="18"/>
  <c r="D19" i="18"/>
  <c r="A20" i="18"/>
  <c r="C20" i="18"/>
  <c r="D20" i="18"/>
  <c r="A21" i="18"/>
  <c r="C21" i="18"/>
  <c r="D21" i="18"/>
  <c r="A22" i="18"/>
  <c r="C22" i="18"/>
  <c r="D22" i="18"/>
  <c r="A23" i="18"/>
  <c r="C23" i="18"/>
  <c r="D23" i="18"/>
  <c r="A24" i="18"/>
  <c r="C24" i="18"/>
  <c r="D24" i="18"/>
  <c r="A25" i="18"/>
  <c r="C25" i="18"/>
  <c r="D25" i="18"/>
  <c r="A26" i="18"/>
  <c r="C26" i="18"/>
  <c r="D26" i="18"/>
  <c r="A27" i="18"/>
  <c r="C27" i="18"/>
  <c r="D27" i="18"/>
  <c r="A28" i="18"/>
  <c r="C28" i="18"/>
  <c r="D28" i="18"/>
  <c r="A29" i="18"/>
  <c r="C29" i="18"/>
  <c r="D29" i="18"/>
  <c r="A30" i="18"/>
  <c r="C30" i="18"/>
  <c r="D30" i="18"/>
  <c r="A31" i="18"/>
  <c r="C31" i="18"/>
  <c r="D31" i="18"/>
  <c r="A32" i="18"/>
  <c r="C32" i="18"/>
  <c r="D32" i="18"/>
  <c r="A33" i="18"/>
  <c r="C33" i="18"/>
  <c r="D33" i="18"/>
  <c r="A34" i="18"/>
  <c r="C34" i="18"/>
  <c r="D34" i="18"/>
  <c r="A35" i="18"/>
  <c r="C35" i="18"/>
  <c r="D35" i="18"/>
  <c r="A36" i="18"/>
  <c r="C36" i="18"/>
  <c r="D36" i="18"/>
  <c r="A37" i="18"/>
  <c r="C37" i="18"/>
  <c r="D37" i="18"/>
  <c r="A38" i="18"/>
  <c r="C38" i="18"/>
  <c r="D38" i="18"/>
  <c r="A39" i="18"/>
  <c r="C39" i="18"/>
  <c r="D39" i="18"/>
  <c r="A40" i="18"/>
  <c r="C40" i="18"/>
  <c r="D40" i="18"/>
  <c r="A41" i="18"/>
  <c r="C41" i="18"/>
  <c r="D41" i="18"/>
  <c r="A42" i="18"/>
  <c r="C42" i="18"/>
  <c r="D42" i="18"/>
  <c r="A43" i="18"/>
  <c r="C43" i="18"/>
  <c r="D43" i="18"/>
  <c r="A44" i="18"/>
  <c r="C44" i="18"/>
  <c r="D44" i="18"/>
  <c r="A45" i="18"/>
  <c r="C45" i="18"/>
  <c r="D45" i="18"/>
  <c r="A46" i="18"/>
  <c r="C46" i="18"/>
  <c r="D46" i="18"/>
  <c r="A47" i="18"/>
  <c r="C47" i="18"/>
  <c r="D47" i="18"/>
  <c r="A48" i="18"/>
  <c r="C48" i="18"/>
  <c r="D48" i="18"/>
  <c r="A49" i="18"/>
  <c r="C49" i="18"/>
  <c r="D49" i="18"/>
  <c r="A50" i="18"/>
  <c r="C50" i="18"/>
  <c r="D50" i="18"/>
  <c r="A51" i="18"/>
  <c r="C51" i="18"/>
  <c r="D51" i="18"/>
  <c r="A52" i="18"/>
  <c r="C52" i="18"/>
  <c r="D52" i="18"/>
  <c r="A53" i="18"/>
  <c r="C53" i="18"/>
  <c r="D53" i="18"/>
  <c r="A54" i="18"/>
  <c r="C54" i="18"/>
  <c r="D54" i="18"/>
  <c r="A55" i="18"/>
  <c r="C55" i="18"/>
  <c r="D55" i="18"/>
  <c r="A56" i="18"/>
  <c r="C56" i="18"/>
  <c r="D56" i="18"/>
  <c r="A57" i="18"/>
  <c r="C57" i="18"/>
  <c r="D57" i="18"/>
  <c r="A58" i="18"/>
  <c r="C58" i="18"/>
  <c r="D58" i="18"/>
  <c r="A59" i="18"/>
  <c r="C59" i="18"/>
  <c r="D59" i="18"/>
  <c r="A60" i="18"/>
  <c r="C60" i="18"/>
  <c r="D60" i="18"/>
  <c r="A61" i="18"/>
  <c r="C61" i="18"/>
  <c r="D61" i="18"/>
  <c r="A62" i="18"/>
  <c r="C62" i="18"/>
  <c r="D62" i="18"/>
  <c r="A63" i="18"/>
  <c r="C63" i="18"/>
  <c r="D63" i="18"/>
  <c r="A64" i="18"/>
  <c r="C64" i="18"/>
  <c r="D64" i="18"/>
  <c r="A65" i="18"/>
  <c r="C65" i="18"/>
  <c r="D65" i="18"/>
  <c r="A66" i="18"/>
  <c r="C66" i="18"/>
  <c r="D66" i="18"/>
  <c r="A67" i="18"/>
  <c r="C67" i="18"/>
  <c r="D67" i="18"/>
  <c r="A68" i="18"/>
  <c r="C68" i="18"/>
  <c r="D68" i="18"/>
  <c r="A69" i="18"/>
  <c r="C69" i="18"/>
  <c r="D69" i="18"/>
  <c r="A70" i="18"/>
  <c r="C70" i="18"/>
  <c r="D70" i="18"/>
  <c r="A71" i="18"/>
  <c r="C71" i="18"/>
  <c r="D71" i="18"/>
  <c r="A72" i="18"/>
  <c r="C72" i="18"/>
  <c r="D72" i="18"/>
  <c r="A73" i="18"/>
  <c r="C73" i="18"/>
  <c r="D73" i="18"/>
  <c r="A74" i="18"/>
  <c r="C74" i="18"/>
  <c r="D74" i="18"/>
  <c r="A75" i="18"/>
  <c r="C75" i="18"/>
  <c r="D75" i="18"/>
  <c r="A76" i="18"/>
  <c r="C76" i="18"/>
  <c r="D76" i="18"/>
  <c r="A77" i="18"/>
  <c r="C77" i="18"/>
  <c r="D77" i="18"/>
  <c r="A78" i="18"/>
  <c r="C78" i="18"/>
  <c r="D78" i="18"/>
  <c r="A79" i="18"/>
  <c r="C79" i="18"/>
  <c r="D79" i="18"/>
  <c r="A80" i="18"/>
  <c r="C80" i="18"/>
  <c r="D80" i="18"/>
  <c r="A81" i="18"/>
  <c r="C81" i="18"/>
  <c r="D81" i="18"/>
  <c r="A82" i="18"/>
  <c r="C82" i="18"/>
  <c r="D82" i="18"/>
  <c r="A83" i="18"/>
  <c r="C83" i="18"/>
  <c r="D83" i="18"/>
  <c r="A84" i="18"/>
  <c r="C84" i="18"/>
  <c r="D84" i="18"/>
  <c r="A85" i="18"/>
  <c r="C85" i="18"/>
  <c r="D85" i="18"/>
  <c r="A86" i="18"/>
  <c r="C86" i="18"/>
  <c r="D86" i="18"/>
  <c r="A87" i="18"/>
  <c r="C87" i="18"/>
  <c r="D87" i="18"/>
  <c r="A88" i="18"/>
  <c r="C88" i="18"/>
  <c r="D88" i="18"/>
  <c r="A89" i="18"/>
  <c r="C89" i="18"/>
  <c r="D89" i="18"/>
  <c r="A90" i="18"/>
  <c r="C90" i="18"/>
  <c r="D90" i="18"/>
  <c r="A91" i="18"/>
  <c r="C91" i="18"/>
  <c r="D91" i="18"/>
  <c r="A92" i="18"/>
  <c r="C92" i="18"/>
  <c r="D92" i="18"/>
  <c r="A93" i="18"/>
  <c r="C93" i="18"/>
  <c r="D93" i="18"/>
  <c r="A94" i="18"/>
  <c r="C94" i="18"/>
  <c r="D94" i="18"/>
  <c r="A95" i="18"/>
  <c r="C95" i="18"/>
  <c r="D95" i="18"/>
  <c r="A96" i="18"/>
  <c r="C96" i="18"/>
  <c r="D96" i="18"/>
  <c r="A97" i="18"/>
  <c r="C97" i="18"/>
  <c r="D97" i="18"/>
  <c r="A98" i="18"/>
  <c r="C98" i="18"/>
  <c r="D98" i="18"/>
  <c r="A99" i="18"/>
  <c r="C99" i="18"/>
  <c r="D99" i="18"/>
  <c r="A100" i="18"/>
  <c r="C100" i="18"/>
  <c r="D100" i="18"/>
  <c r="A101" i="18"/>
  <c r="C101" i="18"/>
  <c r="D101" i="18"/>
  <c r="A102" i="18"/>
  <c r="C102" i="18"/>
  <c r="D102" i="18"/>
  <c r="A103" i="18"/>
  <c r="C103" i="18"/>
  <c r="D103" i="18"/>
  <c r="A104" i="18"/>
  <c r="C104" i="18"/>
  <c r="D104" i="18"/>
  <c r="A105" i="18"/>
  <c r="C105" i="18"/>
  <c r="D105" i="18"/>
  <c r="A106" i="18"/>
  <c r="C106" i="18"/>
  <c r="D106" i="18"/>
  <c r="A107" i="18"/>
  <c r="C107" i="18"/>
  <c r="D107" i="18"/>
  <c r="A108" i="18"/>
  <c r="C108" i="18"/>
  <c r="D108" i="18"/>
  <c r="A109" i="18"/>
  <c r="C109" i="18"/>
  <c r="D109" i="18"/>
  <c r="A110" i="18"/>
  <c r="C110" i="18"/>
  <c r="D110" i="18"/>
  <c r="A111" i="18"/>
  <c r="C111" i="18"/>
  <c r="D111" i="18"/>
  <c r="A112" i="18"/>
  <c r="C112" i="18"/>
  <c r="D112" i="18"/>
  <c r="A113" i="18"/>
  <c r="C113" i="18"/>
  <c r="D113" i="18"/>
  <c r="A114" i="18"/>
  <c r="C114" i="18"/>
  <c r="D114" i="18"/>
  <c r="A115" i="18"/>
  <c r="C115" i="18"/>
  <c r="D115" i="18"/>
  <c r="A116" i="18"/>
  <c r="C116" i="18"/>
  <c r="D116" i="18"/>
  <c r="A117" i="18"/>
  <c r="C117" i="18"/>
  <c r="D117" i="18"/>
  <c r="A118" i="18"/>
  <c r="C118" i="18"/>
  <c r="D118" i="18"/>
  <c r="A119" i="18"/>
  <c r="C119" i="18"/>
  <c r="D119" i="18"/>
  <c r="A120" i="18"/>
  <c r="C120" i="18"/>
  <c r="D120" i="18"/>
  <c r="A121" i="18"/>
  <c r="C121" i="18"/>
  <c r="D121" i="18"/>
  <c r="A122" i="18"/>
  <c r="C122" i="18"/>
  <c r="D122" i="18"/>
  <c r="A123" i="18"/>
  <c r="C123" i="18"/>
  <c r="D123" i="18"/>
  <c r="A124" i="18"/>
  <c r="C124" i="18"/>
  <c r="D124" i="18"/>
  <c r="A125" i="18"/>
  <c r="C125" i="18"/>
  <c r="D125" i="18"/>
  <c r="A126" i="18"/>
  <c r="C126" i="18"/>
  <c r="D126" i="18"/>
  <c r="A127" i="18"/>
  <c r="C127" i="18"/>
  <c r="D127" i="18"/>
  <c r="A128" i="18"/>
  <c r="C128" i="18"/>
  <c r="D128" i="18"/>
  <c r="A129" i="18"/>
  <c r="C129" i="18"/>
  <c r="D129" i="18"/>
  <c r="A130" i="18"/>
  <c r="C130" i="18"/>
  <c r="D130" i="18"/>
  <c r="A131" i="18"/>
  <c r="C131" i="18"/>
  <c r="D131" i="18"/>
  <c r="A132" i="18"/>
  <c r="C132" i="18"/>
  <c r="D132" i="18"/>
  <c r="A133" i="18"/>
  <c r="C133" i="18"/>
  <c r="D133" i="18"/>
  <c r="A134" i="18"/>
  <c r="C134" i="18"/>
  <c r="D134" i="18"/>
  <c r="A135" i="18"/>
  <c r="C135" i="18"/>
  <c r="D135" i="18"/>
  <c r="A136" i="18"/>
  <c r="C136" i="18"/>
  <c r="D136" i="18"/>
  <c r="A137" i="18"/>
  <c r="C137" i="18"/>
  <c r="D137" i="18"/>
  <c r="A138" i="18"/>
  <c r="C138" i="18"/>
  <c r="D138" i="18"/>
  <c r="A139" i="18"/>
  <c r="C139" i="18"/>
  <c r="D139" i="18"/>
  <c r="A140" i="18"/>
  <c r="C140" i="18"/>
  <c r="D140" i="18"/>
  <c r="A141" i="18"/>
  <c r="C141" i="18"/>
  <c r="D141" i="18"/>
  <c r="A142" i="18"/>
  <c r="C142" i="18"/>
  <c r="D142" i="18"/>
  <c r="A143" i="18"/>
  <c r="C143" i="18"/>
  <c r="D143" i="18"/>
  <c r="A144" i="18"/>
  <c r="C144" i="18"/>
  <c r="D144" i="18"/>
  <c r="A145" i="18"/>
  <c r="C145" i="18"/>
  <c r="D145" i="18"/>
  <c r="A146" i="18"/>
  <c r="C146" i="18"/>
  <c r="D146" i="18"/>
  <c r="A147" i="18"/>
  <c r="C147" i="18"/>
  <c r="D147" i="18"/>
  <c r="A148" i="18"/>
  <c r="C148" i="18"/>
  <c r="D148" i="18"/>
  <c r="A149" i="18"/>
  <c r="C149" i="18"/>
  <c r="D149" i="18"/>
  <c r="A150" i="18"/>
  <c r="C150" i="18"/>
  <c r="D150" i="18"/>
  <c r="A151" i="18"/>
  <c r="C151" i="18"/>
  <c r="D151" i="18"/>
  <c r="A152" i="18"/>
  <c r="C152" i="18"/>
  <c r="D152" i="18"/>
  <c r="A153" i="18"/>
  <c r="C153" i="18"/>
  <c r="D153" i="18"/>
  <c r="A154" i="18"/>
  <c r="C154" i="18"/>
  <c r="D154" i="18"/>
  <c r="A155" i="18"/>
  <c r="C155" i="18"/>
  <c r="D155" i="18"/>
  <c r="A156" i="18"/>
  <c r="C156" i="18"/>
  <c r="D156" i="18"/>
  <c r="A157" i="18"/>
  <c r="C157" i="18"/>
  <c r="D157" i="18"/>
  <c r="A158" i="18"/>
  <c r="C158" i="18"/>
  <c r="D158" i="18"/>
  <c r="A159" i="18"/>
  <c r="C159" i="18"/>
  <c r="D159" i="18"/>
  <c r="A160" i="18"/>
  <c r="C160" i="18"/>
  <c r="D160" i="18"/>
  <c r="A161" i="18"/>
  <c r="C161" i="18"/>
  <c r="D161" i="18"/>
  <c r="A162" i="18"/>
  <c r="C162" i="18"/>
  <c r="D162" i="18"/>
  <c r="A163" i="18"/>
  <c r="C163" i="18"/>
  <c r="D163" i="18"/>
  <c r="A164" i="18"/>
  <c r="C164" i="18"/>
  <c r="D164" i="18"/>
  <c r="A165" i="18"/>
  <c r="C165" i="18"/>
  <c r="D165" i="18"/>
  <c r="A166" i="18"/>
  <c r="C166" i="18"/>
  <c r="D166" i="18"/>
  <c r="A167" i="18"/>
  <c r="C167" i="18"/>
  <c r="D167" i="18"/>
  <c r="A168" i="18"/>
  <c r="C168" i="18"/>
  <c r="D168" i="18"/>
  <c r="A169" i="18"/>
  <c r="C169" i="18"/>
  <c r="D169" i="18"/>
  <c r="A170" i="18"/>
  <c r="C170" i="18"/>
  <c r="D170" i="18"/>
  <c r="A171" i="18"/>
  <c r="C171" i="18"/>
  <c r="D171" i="18"/>
  <c r="A172" i="18"/>
  <c r="C172" i="18"/>
  <c r="D172" i="18"/>
  <c r="A173" i="18"/>
  <c r="C173" i="18"/>
  <c r="D173" i="18"/>
  <c r="A174" i="18"/>
  <c r="C174" i="18"/>
  <c r="D174" i="18"/>
  <c r="A175" i="18"/>
  <c r="C175" i="18"/>
  <c r="D175" i="18"/>
  <c r="A176" i="18"/>
  <c r="C176" i="18"/>
  <c r="D176" i="18"/>
  <c r="A177" i="18"/>
  <c r="C177" i="18"/>
  <c r="D177" i="18"/>
  <c r="A178" i="18"/>
  <c r="C178" i="18"/>
  <c r="D178" i="18"/>
  <c r="A179" i="18"/>
  <c r="C179" i="18"/>
  <c r="D179" i="18"/>
  <c r="A180" i="18"/>
  <c r="C180" i="18"/>
  <c r="D180" i="18"/>
  <c r="A181" i="18"/>
  <c r="C181" i="18"/>
  <c r="D181" i="18"/>
  <c r="A182" i="18"/>
  <c r="C182" i="18"/>
  <c r="D182" i="18"/>
  <c r="A183" i="18"/>
  <c r="C183" i="18"/>
  <c r="D183" i="18"/>
  <c r="A184" i="18"/>
  <c r="C184" i="18"/>
  <c r="D184" i="18"/>
  <c r="A185" i="18"/>
  <c r="C185" i="18"/>
  <c r="D185" i="18"/>
  <c r="A186" i="18"/>
  <c r="C186" i="18"/>
  <c r="D186" i="18"/>
  <c r="A187" i="18"/>
  <c r="C187" i="18"/>
  <c r="D187" i="18"/>
  <c r="A188" i="18"/>
  <c r="C188" i="18"/>
  <c r="D188" i="18"/>
  <c r="A189" i="18"/>
  <c r="C189" i="18"/>
  <c r="D189" i="18"/>
  <c r="A190" i="18"/>
  <c r="C190" i="18"/>
  <c r="D190" i="18"/>
  <c r="A191" i="18"/>
  <c r="C191" i="18"/>
  <c r="D191" i="18"/>
  <c r="A192" i="18"/>
  <c r="C192" i="18"/>
  <c r="D192" i="18"/>
  <c r="A193" i="18"/>
  <c r="C193" i="18"/>
  <c r="D193" i="18"/>
  <c r="A194" i="18"/>
  <c r="C194" i="18"/>
  <c r="D194" i="18"/>
  <c r="A195" i="18"/>
  <c r="C195" i="18"/>
  <c r="D195" i="18"/>
  <c r="A196" i="18"/>
  <c r="C196" i="18"/>
  <c r="D196" i="18"/>
  <c r="D17" i="18"/>
  <c r="C17" i="18"/>
  <c r="A17" i="18"/>
  <c r="AA196" i="18"/>
  <c r="Z196" i="18"/>
  <c r="Y196" i="18"/>
  <c r="AA195" i="18"/>
  <c r="Z195" i="18"/>
  <c r="Y195" i="18"/>
  <c r="AA194" i="18"/>
  <c r="Z194" i="18"/>
  <c r="Y194" i="18"/>
  <c r="AA193" i="18"/>
  <c r="Z193" i="18"/>
  <c r="Y193" i="18"/>
  <c r="AA192" i="18"/>
  <c r="Z192" i="18"/>
  <c r="Y192" i="18"/>
  <c r="AA191" i="18"/>
  <c r="Z191" i="18"/>
  <c r="Y191" i="18"/>
  <c r="AA190" i="18"/>
  <c r="Z190" i="18"/>
  <c r="Y190" i="18"/>
  <c r="AA189" i="18"/>
  <c r="Z189" i="18"/>
  <c r="Y189" i="18"/>
  <c r="AA188" i="18"/>
  <c r="Z188" i="18"/>
  <c r="Y188" i="18"/>
  <c r="AA187" i="18"/>
  <c r="Z187" i="18"/>
  <c r="Y187" i="18"/>
  <c r="AA186" i="18"/>
  <c r="Z186" i="18"/>
  <c r="Y186" i="18"/>
  <c r="AA185" i="18"/>
  <c r="Z185" i="18"/>
  <c r="Y185" i="18"/>
  <c r="AA184" i="18"/>
  <c r="Z184" i="18"/>
  <c r="Y184" i="18"/>
  <c r="AA183" i="18"/>
  <c r="Z183" i="18"/>
  <c r="Y183" i="18"/>
  <c r="AA182" i="18"/>
  <c r="Z182" i="18"/>
  <c r="Y182" i="18"/>
  <c r="AA181" i="18"/>
  <c r="Z181" i="18"/>
  <c r="Y181" i="18"/>
  <c r="AA180" i="18"/>
  <c r="Z180" i="18"/>
  <c r="Y180" i="18"/>
  <c r="AA179" i="18"/>
  <c r="Z179" i="18"/>
  <c r="Y179" i="18"/>
  <c r="AA178" i="18"/>
  <c r="Z178" i="18"/>
  <c r="Y178" i="18"/>
  <c r="AA177" i="18"/>
  <c r="Z177" i="18"/>
  <c r="Y177" i="18"/>
  <c r="AA176" i="18"/>
  <c r="Z176" i="18"/>
  <c r="Y176" i="18"/>
  <c r="AA175" i="18"/>
  <c r="Z175" i="18"/>
  <c r="Y175" i="18"/>
  <c r="AA174" i="18"/>
  <c r="Z174" i="18"/>
  <c r="Y174" i="18"/>
  <c r="AA173" i="18"/>
  <c r="Z173" i="18"/>
  <c r="Y173" i="18"/>
  <c r="AA172" i="18"/>
  <c r="Z172" i="18"/>
  <c r="Y172" i="18"/>
  <c r="AA171" i="18"/>
  <c r="Z171" i="18"/>
  <c r="Y171" i="18"/>
  <c r="AA170" i="18"/>
  <c r="Z170" i="18"/>
  <c r="Y170" i="18"/>
  <c r="AA169" i="18"/>
  <c r="Z169" i="18"/>
  <c r="Y169" i="18"/>
  <c r="AA168" i="18"/>
  <c r="Z168" i="18"/>
  <c r="Y168" i="18"/>
  <c r="AA167" i="18"/>
  <c r="Z167" i="18"/>
  <c r="Y167" i="18"/>
  <c r="AA166" i="18"/>
  <c r="Z166" i="18"/>
  <c r="Y166" i="18"/>
  <c r="AA165" i="18"/>
  <c r="Z165" i="18"/>
  <c r="Y165" i="18"/>
  <c r="AA164" i="18"/>
  <c r="Z164" i="18"/>
  <c r="Y164" i="18"/>
  <c r="AA163" i="18"/>
  <c r="Z163" i="18"/>
  <c r="Y163" i="18"/>
  <c r="AA162" i="18"/>
  <c r="Z162" i="18"/>
  <c r="Y162" i="18"/>
  <c r="AA161" i="18"/>
  <c r="Z161" i="18"/>
  <c r="Y161" i="18"/>
  <c r="AA160" i="18"/>
  <c r="Z160" i="18"/>
  <c r="Y160" i="18"/>
  <c r="AA159" i="18"/>
  <c r="Z159" i="18"/>
  <c r="Y159" i="18"/>
  <c r="AA158" i="18"/>
  <c r="Z158" i="18"/>
  <c r="Y158" i="18"/>
  <c r="AA157" i="18"/>
  <c r="Z157" i="18"/>
  <c r="Y157" i="18"/>
  <c r="AA156" i="18"/>
  <c r="Z156" i="18"/>
  <c r="Y156" i="18"/>
  <c r="AA155" i="18"/>
  <c r="Z155" i="18"/>
  <c r="Y155" i="18"/>
  <c r="AA154" i="18"/>
  <c r="Z154" i="18"/>
  <c r="Y154" i="18"/>
  <c r="AA153" i="18"/>
  <c r="Z153" i="18"/>
  <c r="Y153" i="18"/>
  <c r="AA152" i="18"/>
  <c r="Z152" i="18"/>
  <c r="Y152" i="18"/>
  <c r="AA151" i="18"/>
  <c r="Z151" i="18"/>
  <c r="Y151" i="18"/>
  <c r="AA150" i="18"/>
  <c r="Z150" i="18"/>
  <c r="Y150" i="18"/>
  <c r="AA149" i="18"/>
  <c r="Z149" i="18"/>
  <c r="Y149" i="18"/>
  <c r="AA148" i="18"/>
  <c r="Z148" i="18"/>
  <c r="Y148" i="18"/>
  <c r="AA147" i="18"/>
  <c r="Z147" i="18"/>
  <c r="Y147" i="18"/>
  <c r="AA146" i="18"/>
  <c r="Z146" i="18"/>
  <c r="Y146" i="18"/>
  <c r="AA145" i="18"/>
  <c r="Z145" i="18"/>
  <c r="Y145" i="18"/>
  <c r="AA144" i="18"/>
  <c r="Z144" i="18"/>
  <c r="Y144" i="18"/>
  <c r="AA143" i="18"/>
  <c r="Z143" i="18"/>
  <c r="Y143" i="18"/>
  <c r="AA142" i="18"/>
  <c r="Z142" i="18"/>
  <c r="Y142" i="18"/>
  <c r="AA141" i="18"/>
  <c r="Z141" i="18"/>
  <c r="Y141" i="18"/>
  <c r="AA140" i="18"/>
  <c r="Z140" i="18"/>
  <c r="Y140" i="18"/>
  <c r="AA139" i="18"/>
  <c r="Z139" i="18"/>
  <c r="Y139" i="18"/>
  <c r="AA138" i="18"/>
  <c r="Z138" i="18"/>
  <c r="Y138" i="18"/>
  <c r="AA137" i="18"/>
  <c r="Z137" i="18"/>
  <c r="Y137" i="18"/>
  <c r="AA136" i="18"/>
  <c r="Z136" i="18"/>
  <c r="Y136" i="18"/>
  <c r="AA135" i="18"/>
  <c r="Z135" i="18"/>
  <c r="Y135" i="18"/>
  <c r="AA134" i="18"/>
  <c r="Z134" i="18"/>
  <c r="Y134" i="18"/>
  <c r="AA133" i="18"/>
  <c r="Z133" i="18"/>
  <c r="Y133" i="18"/>
  <c r="AA132" i="18"/>
  <c r="Z132" i="18"/>
  <c r="Y132" i="18"/>
  <c r="AA131" i="18"/>
  <c r="Z131" i="18"/>
  <c r="Y131" i="18"/>
  <c r="AA130" i="18"/>
  <c r="Z130" i="18"/>
  <c r="Y130" i="18"/>
  <c r="AA129" i="18"/>
  <c r="Z129" i="18"/>
  <c r="Y129" i="18"/>
  <c r="AA128" i="18"/>
  <c r="Z128" i="18"/>
  <c r="Y128" i="18"/>
  <c r="AA127" i="18"/>
  <c r="Z127" i="18"/>
  <c r="Y127" i="18"/>
  <c r="AA126" i="18"/>
  <c r="Z126" i="18"/>
  <c r="Y126" i="18"/>
  <c r="AA125" i="18"/>
  <c r="Z125" i="18"/>
  <c r="Y125" i="18"/>
  <c r="AA124" i="18"/>
  <c r="Z124" i="18"/>
  <c r="Y124" i="18"/>
  <c r="AA123" i="18"/>
  <c r="Z123" i="18"/>
  <c r="Y123" i="18"/>
  <c r="AA122" i="18"/>
  <c r="Z122" i="18"/>
  <c r="Y122" i="18"/>
  <c r="AA121" i="18"/>
  <c r="Z121" i="18"/>
  <c r="Y121" i="18"/>
  <c r="AA120" i="18"/>
  <c r="Z120" i="18"/>
  <c r="Y120" i="18"/>
  <c r="AA119" i="18"/>
  <c r="Z119" i="18"/>
  <c r="Y119" i="18"/>
  <c r="AA118" i="18"/>
  <c r="Z118" i="18"/>
  <c r="Y118" i="18"/>
  <c r="AA117" i="18"/>
  <c r="Z117" i="18"/>
  <c r="Y117" i="18"/>
  <c r="AA116" i="18"/>
  <c r="Z116" i="18"/>
  <c r="Y116" i="18"/>
  <c r="AA115" i="18"/>
  <c r="Z115" i="18"/>
  <c r="Y115" i="18"/>
  <c r="AA114" i="18"/>
  <c r="Z114" i="18"/>
  <c r="Y114" i="18"/>
  <c r="AA113" i="18"/>
  <c r="Z113" i="18"/>
  <c r="Y113" i="18"/>
  <c r="AA112" i="18"/>
  <c r="Z112" i="18"/>
  <c r="Y112" i="18"/>
  <c r="AA111" i="18"/>
  <c r="Z111" i="18"/>
  <c r="Y111" i="18"/>
  <c r="AA110" i="18"/>
  <c r="Z110" i="18"/>
  <c r="Y110" i="18"/>
  <c r="AA109" i="18"/>
  <c r="Z109" i="18"/>
  <c r="Y109" i="18"/>
  <c r="AA108" i="18"/>
  <c r="Z108" i="18"/>
  <c r="Y108" i="18"/>
  <c r="AA107" i="18"/>
  <c r="Z107" i="18"/>
  <c r="Y107" i="18"/>
  <c r="AA106" i="18"/>
  <c r="Z106" i="18"/>
  <c r="Y106" i="18"/>
  <c r="AA105" i="18"/>
  <c r="Z105" i="18"/>
  <c r="Y105" i="18"/>
  <c r="AA104" i="18"/>
  <c r="Z104" i="18"/>
  <c r="Y104" i="18"/>
  <c r="AA103" i="18"/>
  <c r="Z103" i="18"/>
  <c r="Y103" i="18"/>
  <c r="AA102" i="18"/>
  <c r="Z102" i="18"/>
  <c r="Y102" i="18"/>
  <c r="AA101" i="18"/>
  <c r="Z101" i="18"/>
  <c r="Y101" i="18"/>
  <c r="AA100" i="18"/>
  <c r="Z100" i="18"/>
  <c r="Y100" i="18"/>
  <c r="AA99" i="18"/>
  <c r="Z99" i="18"/>
  <c r="Y99" i="18"/>
  <c r="AA98" i="18"/>
  <c r="Z98" i="18"/>
  <c r="Y98" i="18"/>
  <c r="AA97" i="18"/>
  <c r="Z97" i="18"/>
  <c r="Y97" i="18"/>
  <c r="AA96" i="18"/>
  <c r="Z96" i="18"/>
  <c r="Y96" i="18"/>
  <c r="AA95" i="18"/>
  <c r="Z95" i="18"/>
  <c r="Y95" i="18"/>
  <c r="AA94" i="18"/>
  <c r="Z94" i="18"/>
  <c r="Y94" i="18"/>
  <c r="AA93" i="18"/>
  <c r="Z93" i="18"/>
  <c r="Y93" i="18"/>
  <c r="AA92" i="18"/>
  <c r="Z92" i="18"/>
  <c r="Y92" i="18"/>
  <c r="AA91" i="18"/>
  <c r="Z91" i="18"/>
  <c r="Y91" i="18"/>
  <c r="AA90" i="18"/>
  <c r="Z90" i="18"/>
  <c r="Y90" i="18"/>
  <c r="AA89" i="18"/>
  <c r="Z89" i="18"/>
  <c r="Y89" i="18"/>
  <c r="AA88" i="18"/>
  <c r="Z88" i="18"/>
  <c r="Y88" i="18"/>
  <c r="AA87" i="18"/>
  <c r="Z87" i="18"/>
  <c r="Y87" i="18"/>
  <c r="AA86" i="18"/>
  <c r="Z86" i="18"/>
  <c r="Y86" i="18"/>
  <c r="AA85" i="18"/>
  <c r="Z85" i="18"/>
  <c r="Y85" i="18"/>
  <c r="AA84" i="18"/>
  <c r="Z84" i="18"/>
  <c r="Y84" i="18"/>
  <c r="AA83" i="18"/>
  <c r="Z83" i="18"/>
  <c r="Y83" i="18"/>
  <c r="AA82" i="18"/>
  <c r="Z82" i="18"/>
  <c r="Y82" i="18"/>
  <c r="AA81" i="18"/>
  <c r="Z81" i="18"/>
  <c r="Y81" i="18"/>
  <c r="AA80" i="18"/>
  <c r="Z80" i="18"/>
  <c r="Y80" i="18"/>
  <c r="AA79" i="18"/>
  <c r="Z79" i="18"/>
  <c r="Y79" i="18"/>
  <c r="AA78" i="18"/>
  <c r="Z78" i="18"/>
  <c r="Y78" i="18"/>
  <c r="AA77" i="18"/>
  <c r="Z77" i="18"/>
  <c r="Y77" i="18"/>
  <c r="AA76" i="18"/>
  <c r="Z76" i="18"/>
  <c r="Y76" i="18"/>
  <c r="AA75" i="18"/>
  <c r="Z75" i="18"/>
  <c r="Y75" i="18"/>
  <c r="AA74" i="18"/>
  <c r="Z74" i="18"/>
  <c r="Y74" i="18"/>
  <c r="AA73" i="18"/>
  <c r="Z73" i="18"/>
  <c r="Y73" i="18"/>
  <c r="AA72" i="18"/>
  <c r="Z72" i="18"/>
  <c r="Y72" i="18"/>
  <c r="AA71" i="18"/>
  <c r="Z71" i="18"/>
  <c r="Y71" i="18"/>
  <c r="AA70" i="18"/>
  <c r="Z70" i="18"/>
  <c r="Y70" i="18"/>
  <c r="AA69" i="18"/>
  <c r="Z69" i="18"/>
  <c r="Y69" i="18"/>
  <c r="AA68" i="18"/>
  <c r="Z68" i="18"/>
  <c r="Y68" i="18"/>
  <c r="AA67" i="18"/>
  <c r="Z67" i="18"/>
  <c r="Y67" i="18"/>
  <c r="AA66" i="18"/>
  <c r="Z66" i="18"/>
  <c r="Y66" i="18"/>
  <c r="AA65" i="18"/>
  <c r="Z65" i="18"/>
  <c r="Y65" i="18"/>
  <c r="AA64" i="18"/>
  <c r="Z64" i="18"/>
  <c r="Y64" i="18"/>
  <c r="AA63" i="18"/>
  <c r="Z63" i="18"/>
  <c r="Y63" i="18"/>
  <c r="AA62" i="18"/>
  <c r="Z62" i="18"/>
  <c r="Y62" i="18"/>
  <c r="AA61" i="18"/>
  <c r="Z61" i="18"/>
  <c r="Y61" i="18"/>
  <c r="AA60" i="18"/>
  <c r="Z60" i="18"/>
  <c r="Y60" i="18"/>
  <c r="AA59" i="18"/>
  <c r="Z59" i="18"/>
  <c r="Y59" i="18"/>
  <c r="AA58" i="18"/>
  <c r="Z58" i="18"/>
  <c r="Y58" i="18"/>
  <c r="AA57" i="18"/>
  <c r="Z57" i="18"/>
  <c r="Y57" i="18"/>
  <c r="AA56" i="18"/>
  <c r="Z56" i="18"/>
  <c r="Y56" i="18"/>
  <c r="AA55" i="18"/>
  <c r="Z55" i="18"/>
  <c r="Y55" i="18"/>
  <c r="AA54" i="18"/>
  <c r="Z54" i="18"/>
  <c r="Y54" i="18"/>
  <c r="AA53" i="18"/>
  <c r="Z53" i="18"/>
  <c r="Y53" i="18"/>
  <c r="AA52" i="18"/>
  <c r="Z52" i="18"/>
  <c r="Y52" i="18"/>
  <c r="AA51" i="18"/>
  <c r="Z51" i="18"/>
  <c r="Y51" i="18"/>
  <c r="AA50" i="18"/>
  <c r="Z50" i="18"/>
  <c r="Y50" i="18"/>
  <c r="AG49" i="18"/>
  <c r="AA49" i="18"/>
  <c r="Z49" i="18"/>
  <c r="Y49" i="18"/>
  <c r="AG48" i="18"/>
  <c r="AA48" i="18"/>
  <c r="Z48" i="18"/>
  <c r="Y48" i="18"/>
  <c r="AA47" i="18"/>
  <c r="Z47" i="18"/>
  <c r="Y47" i="18"/>
  <c r="AA46" i="18"/>
  <c r="Z46" i="18"/>
  <c r="Y46" i="18"/>
  <c r="AA45" i="18"/>
  <c r="Z45" i="18"/>
  <c r="Y45" i="18"/>
  <c r="AA44" i="18"/>
  <c r="Z44" i="18"/>
  <c r="Y44" i="18"/>
  <c r="AA43" i="18"/>
  <c r="Z43" i="18"/>
  <c r="Y43" i="18"/>
  <c r="AA42" i="18"/>
  <c r="Z42" i="18"/>
  <c r="Y42" i="18"/>
  <c r="AA41" i="18"/>
  <c r="Z41" i="18"/>
  <c r="Y41" i="18"/>
  <c r="AA40" i="18"/>
  <c r="Z40" i="18"/>
  <c r="Y40" i="18"/>
  <c r="AA39" i="18"/>
  <c r="Z39" i="18"/>
  <c r="Y39" i="18"/>
  <c r="AA38" i="18"/>
  <c r="Z38" i="18"/>
  <c r="Y38" i="18"/>
  <c r="AA37" i="18"/>
  <c r="Z37" i="18"/>
  <c r="Y37" i="18"/>
  <c r="AA36" i="18"/>
  <c r="Z36" i="18"/>
  <c r="Y36" i="18"/>
  <c r="AA35" i="18"/>
  <c r="Z35" i="18"/>
  <c r="Y35" i="18"/>
  <c r="AA34" i="18"/>
  <c r="Z34" i="18"/>
  <c r="Y34" i="18"/>
  <c r="AG33" i="18"/>
  <c r="AA33" i="18"/>
  <c r="Z33" i="18"/>
  <c r="Y33" i="18"/>
  <c r="AG32" i="18"/>
  <c r="AA32" i="18"/>
  <c r="Z32" i="18"/>
  <c r="Y32" i="18"/>
  <c r="AA31" i="18"/>
  <c r="Z31" i="18"/>
  <c r="Y31" i="18"/>
  <c r="AA30" i="18"/>
  <c r="Z30" i="18"/>
  <c r="Y30" i="18"/>
  <c r="AA29" i="18"/>
  <c r="Z29" i="18"/>
  <c r="Y29" i="18"/>
  <c r="AA28" i="18"/>
  <c r="Z28" i="18"/>
  <c r="Y28" i="18"/>
  <c r="AA27" i="18"/>
  <c r="Z27" i="18"/>
  <c r="Y27" i="18"/>
  <c r="AA26" i="18"/>
  <c r="Z26" i="18"/>
  <c r="Y26" i="18"/>
  <c r="AG25" i="18"/>
  <c r="AA25" i="18"/>
  <c r="Z25" i="18"/>
  <c r="Y25" i="18"/>
  <c r="AA24" i="18"/>
  <c r="Z24" i="18"/>
  <c r="Y24" i="18"/>
  <c r="AA23" i="18"/>
  <c r="Z23" i="18"/>
  <c r="Y23" i="18"/>
  <c r="AA22" i="18"/>
  <c r="Z22" i="18"/>
  <c r="Y22" i="18"/>
  <c r="AA21" i="18"/>
  <c r="Z21" i="18"/>
  <c r="Y21" i="18"/>
  <c r="AA20" i="18"/>
  <c r="Z20" i="18"/>
  <c r="Y20" i="18"/>
  <c r="AA19" i="18"/>
  <c r="Z19" i="18"/>
  <c r="Y19" i="18"/>
  <c r="AA18" i="18"/>
  <c r="Z18" i="18"/>
  <c r="Y18" i="18"/>
  <c r="AA17" i="18"/>
  <c r="Z17" i="18"/>
  <c r="Y17" i="18"/>
  <c r="V16" i="18"/>
  <c r="U16" i="18"/>
  <c r="T16" i="18"/>
  <c r="S16" i="18"/>
  <c r="R16" i="18"/>
  <c r="Q16" i="18"/>
  <c r="P16" i="18"/>
  <c r="O16" i="18"/>
  <c r="N16" i="18"/>
  <c r="M16" i="18"/>
  <c r="K16" i="18"/>
  <c r="J16" i="18"/>
  <c r="I16" i="18"/>
  <c r="H16" i="18"/>
  <c r="G16" i="18"/>
  <c r="F16" i="18"/>
  <c r="E16" i="18"/>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Y134" i="16"/>
  <c r="Y135" i="16"/>
  <c r="Y136" i="16"/>
  <c r="Y137" i="16"/>
  <c r="Y138" i="16"/>
  <c r="Y139" i="16"/>
  <c r="Y140" i="16"/>
  <c r="Y141" i="16"/>
  <c r="Y142" i="16"/>
  <c r="Y143" i="16"/>
  <c r="Y144" i="16"/>
  <c r="Y145" i="16"/>
  <c r="Y146" i="16"/>
  <c r="Y147" i="16"/>
  <c r="Y148" i="16"/>
  <c r="Y149" i="16"/>
  <c r="Y150" i="16"/>
  <c r="Y151" i="16"/>
  <c r="Y152" i="16"/>
  <c r="Y153" i="16"/>
  <c r="Y154" i="16"/>
  <c r="Y155" i="16"/>
  <c r="Y156" i="16"/>
  <c r="Y157" i="16"/>
  <c r="Y158" i="16"/>
  <c r="Y159" i="16"/>
  <c r="Y160" i="16"/>
  <c r="Y161" i="16"/>
  <c r="Y162" i="16"/>
  <c r="Y163" i="16"/>
  <c r="Y164" i="16"/>
  <c r="Y165" i="16"/>
  <c r="Y166" i="16"/>
  <c r="Y167" i="16"/>
  <c r="Y168" i="16"/>
  <c r="Y169" i="16"/>
  <c r="Y170" i="16"/>
  <c r="Y171" i="16"/>
  <c r="Y172" i="16"/>
  <c r="Y173" i="16"/>
  <c r="Y174" i="16"/>
  <c r="Y175" i="16"/>
  <c r="Y176" i="16"/>
  <c r="Y177" i="16"/>
  <c r="Y178" i="16"/>
  <c r="Y179" i="16"/>
  <c r="Y180" i="16"/>
  <c r="Y181" i="16"/>
  <c r="Y182" i="16"/>
  <c r="Y183" i="16"/>
  <c r="Y184" i="16"/>
  <c r="Y185" i="16"/>
  <c r="Y186" i="16"/>
  <c r="Y187" i="16"/>
  <c r="Y188" i="16"/>
  <c r="Y189" i="16"/>
  <c r="Y190" i="16"/>
  <c r="Y191" i="16"/>
  <c r="Y192" i="16"/>
  <c r="Y193" i="16"/>
  <c r="Y194" i="16"/>
  <c r="Y195" i="16"/>
  <c r="Y196" i="16"/>
  <c r="Y17" i="16"/>
  <c r="Z17" i="16"/>
  <c r="AA17" i="16"/>
  <c r="AG64" i="18" l="1"/>
  <c r="AG80" i="18"/>
  <c r="AG65" i="18"/>
  <c r="AG24" i="18"/>
  <c r="AG40" i="18"/>
  <c r="AG56" i="18"/>
  <c r="AG72" i="18"/>
  <c r="AG41" i="18"/>
  <c r="AG57" i="18"/>
  <c r="AG30" i="18"/>
  <c r="AG78" i="18"/>
  <c r="AG46" i="18"/>
  <c r="AG22" i="18"/>
  <c r="AG62" i="18"/>
  <c r="AG70" i="18"/>
  <c r="AG38" i="18"/>
  <c r="AG54" i="18"/>
  <c r="AD17" i="18"/>
  <c r="AF170" i="19"/>
  <c r="AC170" i="19"/>
  <c r="AD170" i="19"/>
  <c r="AE170" i="19"/>
  <c r="AC130" i="19"/>
  <c r="AD130" i="19"/>
  <c r="AF130" i="19"/>
  <c r="AE130" i="19"/>
  <c r="AC122" i="19"/>
  <c r="AD122" i="19"/>
  <c r="AF122" i="19"/>
  <c r="AE122" i="19"/>
  <c r="AC98" i="19"/>
  <c r="AD98" i="19"/>
  <c r="AF98" i="19"/>
  <c r="AE98" i="19"/>
  <c r="AC58" i="19"/>
  <c r="AD58" i="19"/>
  <c r="AF58" i="19"/>
  <c r="AE58" i="19"/>
  <c r="AC50" i="19"/>
  <c r="AD50" i="19"/>
  <c r="AF50" i="19"/>
  <c r="AE50" i="19"/>
  <c r="AF159" i="19"/>
  <c r="AD159" i="19"/>
  <c r="AE159" i="19"/>
  <c r="AC159" i="19"/>
  <c r="AC151" i="19"/>
  <c r="AE151" i="19"/>
  <c r="AF151" i="19"/>
  <c r="AD151" i="19"/>
  <c r="AD127" i="19"/>
  <c r="AF127" i="19"/>
  <c r="AE127" i="19"/>
  <c r="AC127" i="19"/>
  <c r="AC119" i="19"/>
  <c r="AD119" i="19"/>
  <c r="AE119" i="19"/>
  <c r="AF119" i="19"/>
  <c r="AD111" i="19"/>
  <c r="AE111" i="19"/>
  <c r="AF111" i="19"/>
  <c r="AC111" i="19"/>
  <c r="AC103" i="19"/>
  <c r="AD103" i="19"/>
  <c r="AE103" i="19"/>
  <c r="AF103" i="19"/>
  <c r="AD95" i="19"/>
  <c r="AF95" i="19"/>
  <c r="AE95" i="19"/>
  <c r="AC95" i="19"/>
  <c r="AD63" i="19"/>
  <c r="AE63" i="19"/>
  <c r="AF63" i="19"/>
  <c r="AC63" i="19"/>
  <c r="AD31" i="19"/>
  <c r="AF31" i="19"/>
  <c r="AE31" i="19"/>
  <c r="AC31" i="19"/>
  <c r="AC23" i="19"/>
  <c r="AD23" i="19"/>
  <c r="AE23" i="19"/>
  <c r="AF23" i="19"/>
  <c r="AF180" i="19"/>
  <c r="AD180" i="19"/>
  <c r="AE180" i="19"/>
  <c r="AC180" i="19"/>
  <c r="AF172" i="19"/>
  <c r="AC172" i="19"/>
  <c r="AD172" i="19"/>
  <c r="AE172" i="19"/>
  <c r="AC76" i="19"/>
  <c r="AD76" i="19"/>
  <c r="AF76" i="19"/>
  <c r="AE76" i="19"/>
  <c r="AC68" i="19"/>
  <c r="AD68" i="19"/>
  <c r="AF68" i="19"/>
  <c r="AE68" i="19"/>
  <c r="AC185" i="19"/>
  <c r="AD185" i="19"/>
  <c r="AF185" i="19"/>
  <c r="AE185" i="19"/>
  <c r="AC145" i="19"/>
  <c r="AD145" i="19"/>
  <c r="AE145" i="19"/>
  <c r="AF145" i="19"/>
  <c r="AC137" i="19"/>
  <c r="AD137" i="19"/>
  <c r="AE137" i="19"/>
  <c r="AF137" i="19"/>
  <c r="AC121" i="19"/>
  <c r="AE121" i="19"/>
  <c r="AD121" i="19"/>
  <c r="AF121" i="19"/>
  <c r="AC113" i="19"/>
  <c r="AE113" i="19"/>
  <c r="AF113" i="19"/>
  <c r="AD113" i="19"/>
  <c r="AC105" i="19"/>
  <c r="AD105" i="19"/>
  <c r="AE105" i="19"/>
  <c r="AF105" i="19"/>
  <c r="AC97" i="19"/>
  <c r="AD97" i="19"/>
  <c r="AE97" i="19"/>
  <c r="AF97" i="19"/>
  <c r="AC89" i="19"/>
  <c r="AE89" i="19"/>
  <c r="AD89" i="19"/>
  <c r="AF89" i="19"/>
  <c r="AC81" i="19"/>
  <c r="AD81" i="19"/>
  <c r="AE81" i="19"/>
  <c r="AF81" i="19"/>
  <c r="AC73" i="19"/>
  <c r="AD73" i="19"/>
  <c r="AE73" i="19"/>
  <c r="AF73" i="19"/>
  <c r="AC65" i="19"/>
  <c r="AD65" i="19"/>
  <c r="AE65" i="19"/>
  <c r="AF65" i="19"/>
  <c r="AC57" i="19"/>
  <c r="AE57" i="19"/>
  <c r="AD57" i="19"/>
  <c r="AF57" i="19"/>
  <c r="AC49" i="19"/>
  <c r="AD49" i="19"/>
  <c r="AE49" i="19"/>
  <c r="AF49" i="19"/>
  <c r="AC41" i="19"/>
  <c r="AD41" i="19"/>
  <c r="AE41" i="19"/>
  <c r="AF41" i="19"/>
  <c r="AC33" i="19"/>
  <c r="AF33" i="19"/>
  <c r="AD33" i="19"/>
  <c r="AE33" i="19"/>
  <c r="AC25" i="19"/>
  <c r="AD25" i="19"/>
  <c r="AE25" i="19"/>
  <c r="AF25" i="19"/>
  <c r="AC190" i="19"/>
  <c r="AD190" i="19"/>
  <c r="AF190" i="19"/>
  <c r="AE190" i="19"/>
  <c r="AF182" i="19"/>
  <c r="AE182" i="19"/>
  <c r="AC182" i="19"/>
  <c r="AD182" i="19"/>
  <c r="AF174" i="19"/>
  <c r="AD174" i="19"/>
  <c r="AE174" i="19"/>
  <c r="AC174" i="19"/>
  <c r="AF166" i="19"/>
  <c r="AE166" i="19"/>
  <c r="AC166" i="19"/>
  <c r="AD166" i="19"/>
  <c r="AF158" i="19"/>
  <c r="AD158" i="19"/>
  <c r="AE158" i="19"/>
  <c r="AC158" i="19"/>
  <c r="AF150" i="19"/>
  <c r="AE150" i="19"/>
  <c r="AC150" i="19"/>
  <c r="AD150" i="19"/>
  <c r="AF142" i="19"/>
  <c r="AC142" i="19"/>
  <c r="AD142" i="19"/>
  <c r="AE142" i="19"/>
  <c r="AC134" i="19"/>
  <c r="AD134" i="19"/>
  <c r="AF134" i="19"/>
  <c r="AE134" i="19"/>
  <c r="AC126" i="19"/>
  <c r="AD126" i="19"/>
  <c r="AF126" i="19"/>
  <c r="AE126" i="19"/>
  <c r="AC118" i="19"/>
  <c r="AD118" i="19"/>
  <c r="AF118" i="19"/>
  <c r="AE118" i="19"/>
  <c r="AC110" i="19"/>
  <c r="AD110" i="19"/>
  <c r="AF110" i="19"/>
  <c r="AE110" i="19"/>
  <c r="AC102" i="19"/>
  <c r="AD102" i="19"/>
  <c r="AF102" i="19"/>
  <c r="AE102" i="19"/>
  <c r="AC94" i="19"/>
  <c r="AD94" i="19"/>
  <c r="AF94" i="19"/>
  <c r="AE94" i="19"/>
  <c r="AC86" i="19"/>
  <c r="AD86" i="19"/>
  <c r="AF86" i="19"/>
  <c r="AE86" i="19"/>
  <c r="AC78" i="19"/>
  <c r="AD78" i="19"/>
  <c r="AF78" i="19"/>
  <c r="AE78" i="19"/>
  <c r="AC70" i="19"/>
  <c r="AD70" i="19"/>
  <c r="AF70" i="19"/>
  <c r="AE70" i="19"/>
  <c r="AC62" i="19"/>
  <c r="AD62" i="19"/>
  <c r="AF62" i="19"/>
  <c r="AE62" i="19"/>
  <c r="AC54" i="19"/>
  <c r="AD54" i="19"/>
  <c r="AF54" i="19"/>
  <c r="AE54" i="19"/>
  <c r="AC46" i="19"/>
  <c r="AD46" i="19"/>
  <c r="AF46" i="19"/>
  <c r="AE46" i="19"/>
  <c r="AC38" i="19"/>
  <c r="AD38" i="19"/>
  <c r="AF38" i="19"/>
  <c r="AE38" i="19"/>
  <c r="AC30" i="19"/>
  <c r="AD30" i="19"/>
  <c r="AF30" i="19"/>
  <c r="AE30" i="19"/>
  <c r="AC22" i="19"/>
  <c r="AD22" i="19"/>
  <c r="AF22" i="19"/>
  <c r="AE22" i="19"/>
  <c r="AC194" i="19"/>
  <c r="AD194" i="19"/>
  <c r="AF194" i="19"/>
  <c r="AE194" i="19"/>
  <c r="AF162" i="19"/>
  <c r="AC162" i="19"/>
  <c r="AD162" i="19"/>
  <c r="AE162" i="19"/>
  <c r="AC106" i="19"/>
  <c r="AD106" i="19"/>
  <c r="AF106" i="19"/>
  <c r="AE106" i="19"/>
  <c r="AC34" i="19"/>
  <c r="AD34" i="19"/>
  <c r="AF34" i="19"/>
  <c r="AE34" i="19"/>
  <c r="AC18" i="19"/>
  <c r="AD18" i="19"/>
  <c r="AF18" i="19"/>
  <c r="AE18" i="19"/>
  <c r="AF175" i="19"/>
  <c r="AC175" i="19"/>
  <c r="AD175" i="19"/>
  <c r="AE175" i="19"/>
  <c r="AF143" i="19"/>
  <c r="AC143" i="19"/>
  <c r="AD143" i="19"/>
  <c r="AE143" i="19"/>
  <c r="AC55" i="19"/>
  <c r="AD55" i="19"/>
  <c r="AF55" i="19"/>
  <c r="AE55" i="19"/>
  <c r="AF156" i="19"/>
  <c r="AC156" i="19"/>
  <c r="AD156" i="19"/>
  <c r="AE156" i="19"/>
  <c r="AF148" i="19"/>
  <c r="AD148" i="19"/>
  <c r="AE148" i="19"/>
  <c r="AC148" i="19"/>
  <c r="AC108" i="19"/>
  <c r="AD108" i="19"/>
  <c r="AF108" i="19"/>
  <c r="AE108" i="19"/>
  <c r="AC84" i="19"/>
  <c r="AD84" i="19"/>
  <c r="AF84" i="19"/>
  <c r="AE84" i="19"/>
  <c r="AC60" i="19"/>
  <c r="AD60" i="19"/>
  <c r="AF60" i="19"/>
  <c r="AE60" i="19"/>
  <c r="AC36" i="19"/>
  <c r="AD36" i="19"/>
  <c r="AF36" i="19"/>
  <c r="AE36" i="19"/>
  <c r="AC177" i="19"/>
  <c r="AE177" i="19"/>
  <c r="AD177" i="19"/>
  <c r="AF177" i="19"/>
  <c r="AC169" i="19"/>
  <c r="AD169" i="19"/>
  <c r="AF169" i="19"/>
  <c r="AE169" i="19"/>
  <c r="AD195" i="19"/>
  <c r="AE195" i="19"/>
  <c r="AF195" i="19"/>
  <c r="AC195" i="19"/>
  <c r="AD187" i="19"/>
  <c r="AE187" i="19"/>
  <c r="AC187" i="19"/>
  <c r="AF187" i="19"/>
  <c r="AC179" i="19"/>
  <c r="AD179" i="19"/>
  <c r="AE179" i="19"/>
  <c r="AF179" i="19"/>
  <c r="AD171" i="19"/>
  <c r="AE171" i="19"/>
  <c r="AC171" i="19"/>
  <c r="AF171" i="19"/>
  <c r="AC163" i="19"/>
  <c r="AD163" i="19"/>
  <c r="AF163" i="19"/>
  <c r="AE163" i="19"/>
  <c r="AD155" i="19"/>
  <c r="AE155" i="19"/>
  <c r="AF155" i="19"/>
  <c r="AC155" i="19"/>
  <c r="AC147" i="19"/>
  <c r="AD147" i="19"/>
  <c r="AE147" i="19"/>
  <c r="AF147" i="19"/>
  <c r="AD139" i="19"/>
  <c r="AF139" i="19"/>
  <c r="AE139" i="19"/>
  <c r="AC139" i="19"/>
  <c r="AC131" i="19"/>
  <c r="AD131" i="19"/>
  <c r="AE131" i="19"/>
  <c r="AF131" i="19"/>
  <c r="AF123" i="19"/>
  <c r="AC123" i="19"/>
  <c r="AD123" i="19"/>
  <c r="AE123" i="19"/>
  <c r="AD115" i="19"/>
  <c r="AC115" i="19"/>
  <c r="AE115" i="19"/>
  <c r="AF115" i="19"/>
  <c r="AF107" i="19"/>
  <c r="AC107" i="19"/>
  <c r="AD107" i="19"/>
  <c r="AE107" i="19"/>
  <c r="AC99" i="19"/>
  <c r="AD99" i="19"/>
  <c r="AE99" i="19"/>
  <c r="AF99" i="19"/>
  <c r="AF91" i="19"/>
  <c r="AC91" i="19"/>
  <c r="AD91" i="19"/>
  <c r="AE91" i="19"/>
  <c r="AD83" i="19"/>
  <c r="AC83" i="19"/>
  <c r="AE83" i="19"/>
  <c r="AF83" i="19"/>
  <c r="AF75" i="19"/>
  <c r="AC75" i="19"/>
  <c r="AD75" i="19"/>
  <c r="AE75" i="19"/>
  <c r="AC67" i="19"/>
  <c r="AD67" i="19"/>
  <c r="AE67" i="19"/>
  <c r="AF67" i="19"/>
  <c r="AF59" i="19"/>
  <c r="AC59" i="19"/>
  <c r="AD59" i="19"/>
  <c r="AE59" i="19"/>
  <c r="AD51" i="19"/>
  <c r="AC51" i="19"/>
  <c r="AE51" i="19"/>
  <c r="AF51" i="19"/>
  <c r="AF43" i="19"/>
  <c r="AD43" i="19"/>
  <c r="AE43" i="19"/>
  <c r="AC43" i="19"/>
  <c r="AC35" i="19"/>
  <c r="AD35" i="19"/>
  <c r="AE35" i="19"/>
  <c r="AF35" i="19"/>
  <c r="AF27" i="19"/>
  <c r="AE27" i="19"/>
  <c r="AD27" i="19"/>
  <c r="AC27" i="19"/>
  <c r="AC19" i="19"/>
  <c r="AD19" i="19"/>
  <c r="AE19" i="19"/>
  <c r="AF19" i="19"/>
  <c r="AF186" i="19"/>
  <c r="AC186" i="19"/>
  <c r="AE186" i="19"/>
  <c r="AD186" i="19"/>
  <c r="AF154" i="19"/>
  <c r="AC154" i="19"/>
  <c r="AE154" i="19"/>
  <c r="AD154" i="19"/>
  <c r="AC114" i="19"/>
  <c r="AD114" i="19"/>
  <c r="AF114" i="19"/>
  <c r="AE114" i="19"/>
  <c r="AC74" i="19"/>
  <c r="AD74" i="19"/>
  <c r="AF74" i="19"/>
  <c r="AE74" i="19"/>
  <c r="AC66" i="19"/>
  <c r="AD66" i="19"/>
  <c r="AF66" i="19"/>
  <c r="AE66" i="19"/>
  <c r="AC42" i="19"/>
  <c r="AD42" i="19"/>
  <c r="AF42" i="19"/>
  <c r="AE42" i="19"/>
  <c r="AD191" i="19"/>
  <c r="AE191" i="19"/>
  <c r="AC191" i="19"/>
  <c r="AF191" i="19"/>
  <c r="AC167" i="19"/>
  <c r="AE167" i="19"/>
  <c r="AF167" i="19"/>
  <c r="AD167" i="19"/>
  <c r="AC135" i="19"/>
  <c r="AD135" i="19"/>
  <c r="AE135" i="19"/>
  <c r="AF135" i="19"/>
  <c r="AC87" i="19"/>
  <c r="AD87" i="19"/>
  <c r="AF87" i="19"/>
  <c r="AE87" i="19"/>
  <c r="AD79" i="19"/>
  <c r="AE79" i="19"/>
  <c r="AF79" i="19"/>
  <c r="AC79" i="19"/>
  <c r="AC71" i="19"/>
  <c r="AD71" i="19"/>
  <c r="AE71" i="19"/>
  <c r="AF71" i="19"/>
  <c r="AF164" i="19"/>
  <c r="AD164" i="19"/>
  <c r="AE164" i="19"/>
  <c r="AC164" i="19"/>
  <c r="AF140" i="19"/>
  <c r="AC140" i="19"/>
  <c r="AD140" i="19"/>
  <c r="AE140" i="19"/>
  <c r="AC132" i="19"/>
  <c r="AD132" i="19"/>
  <c r="AF132" i="19"/>
  <c r="AE132" i="19"/>
  <c r="AC124" i="19"/>
  <c r="AD124" i="19"/>
  <c r="AF124" i="19"/>
  <c r="AE124" i="19"/>
  <c r="AC116" i="19"/>
  <c r="AD116" i="19"/>
  <c r="AF116" i="19"/>
  <c r="AE116" i="19"/>
  <c r="AC100" i="19"/>
  <c r="AD100" i="19"/>
  <c r="AF100" i="19"/>
  <c r="AE100" i="19"/>
  <c r="AC44" i="19"/>
  <c r="AD44" i="19"/>
  <c r="AF44" i="19"/>
  <c r="AE44" i="19"/>
  <c r="AC20" i="19"/>
  <c r="AD20" i="19"/>
  <c r="AF20" i="19"/>
  <c r="AE20" i="19"/>
  <c r="AD193" i="19"/>
  <c r="AE193" i="19"/>
  <c r="AC193" i="19"/>
  <c r="AF193" i="19"/>
  <c r="AC153" i="19"/>
  <c r="AD153" i="19"/>
  <c r="AF153" i="19"/>
  <c r="AE153" i="19"/>
  <c r="AC129" i="19"/>
  <c r="AF129" i="19"/>
  <c r="AE129" i="19"/>
  <c r="AD129" i="19"/>
  <c r="AC192" i="19"/>
  <c r="AD192" i="19"/>
  <c r="AE192" i="19"/>
  <c r="AF192" i="19"/>
  <c r="AF184" i="19"/>
  <c r="AC184" i="19"/>
  <c r="AD184" i="19"/>
  <c r="AE184" i="19"/>
  <c r="AF176" i="19"/>
  <c r="AC176" i="19"/>
  <c r="AE176" i="19"/>
  <c r="AD176" i="19"/>
  <c r="AF168" i="19"/>
  <c r="AD168" i="19"/>
  <c r="AE168" i="19"/>
  <c r="AC168" i="19"/>
  <c r="AF160" i="19"/>
  <c r="AC160" i="19"/>
  <c r="AE160" i="19"/>
  <c r="AD160" i="19"/>
  <c r="AF152" i="19"/>
  <c r="AC152" i="19"/>
  <c r="AD152" i="19"/>
  <c r="AE152" i="19"/>
  <c r="AF144" i="19"/>
  <c r="AD144" i="19"/>
  <c r="AC144" i="19"/>
  <c r="AE144" i="19"/>
  <c r="AC136" i="19"/>
  <c r="AD136" i="19"/>
  <c r="AF136" i="19"/>
  <c r="AE136" i="19"/>
  <c r="AC128" i="19"/>
  <c r="AD128" i="19"/>
  <c r="AF128" i="19"/>
  <c r="AE128" i="19"/>
  <c r="AC120" i="19"/>
  <c r="AD120" i="19"/>
  <c r="AF120" i="19"/>
  <c r="AE120" i="19"/>
  <c r="AC112" i="19"/>
  <c r="AD112" i="19"/>
  <c r="AF112" i="19"/>
  <c r="AE112" i="19"/>
  <c r="AC104" i="19"/>
  <c r="AD104" i="19"/>
  <c r="AF104" i="19"/>
  <c r="AE104" i="19"/>
  <c r="AC96" i="19"/>
  <c r="AD96" i="19"/>
  <c r="AF96" i="19"/>
  <c r="AE96" i="19"/>
  <c r="AC88" i="19"/>
  <c r="AD88" i="19"/>
  <c r="AF88" i="19"/>
  <c r="AE88" i="19"/>
  <c r="AC80" i="19"/>
  <c r="AD80" i="19"/>
  <c r="AF80" i="19"/>
  <c r="AE80" i="19"/>
  <c r="AC72" i="19"/>
  <c r="AD72" i="19"/>
  <c r="AF72" i="19"/>
  <c r="AE72" i="19"/>
  <c r="AC64" i="19"/>
  <c r="AD64" i="19"/>
  <c r="AF64" i="19"/>
  <c r="AE64" i="19"/>
  <c r="AC56" i="19"/>
  <c r="AD56" i="19"/>
  <c r="AF56" i="19"/>
  <c r="AE56" i="19"/>
  <c r="AC48" i="19"/>
  <c r="AD48" i="19"/>
  <c r="AF48" i="19"/>
  <c r="AE48" i="19"/>
  <c r="AC40" i="19"/>
  <c r="AD40" i="19"/>
  <c r="AF40" i="19"/>
  <c r="AE40" i="19"/>
  <c r="AC32" i="19"/>
  <c r="AD32" i="19"/>
  <c r="AF32" i="19"/>
  <c r="AE32" i="19"/>
  <c r="AC24" i="19"/>
  <c r="AD24" i="19"/>
  <c r="AF24" i="19"/>
  <c r="AE24" i="19"/>
  <c r="AF178" i="19"/>
  <c r="AC178" i="19"/>
  <c r="AD178" i="19"/>
  <c r="AE178" i="19"/>
  <c r="AF146" i="19"/>
  <c r="AC146" i="19"/>
  <c r="AD146" i="19"/>
  <c r="AE146" i="19"/>
  <c r="AF138" i="19"/>
  <c r="AC138" i="19"/>
  <c r="AE138" i="19"/>
  <c r="AD138" i="19"/>
  <c r="AC90" i="19"/>
  <c r="AD90" i="19"/>
  <c r="AF90" i="19"/>
  <c r="AE90" i="19"/>
  <c r="AC82" i="19"/>
  <c r="AD82" i="19"/>
  <c r="AF82" i="19"/>
  <c r="AE82" i="19"/>
  <c r="AC26" i="19"/>
  <c r="AD26" i="19"/>
  <c r="AF26" i="19"/>
  <c r="AE26" i="19"/>
  <c r="AC183" i="19"/>
  <c r="AE183" i="19"/>
  <c r="AF183" i="19"/>
  <c r="AD183" i="19"/>
  <c r="AD47" i="19"/>
  <c r="AE47" i="19"/>
  <c r="AF47" i="19"/>
  <c r="AC47" i="19"/>
  <c r="AC39" i="19"/>
  <c r="AD39" i="19"/>
  <c r="AE39" i="19"/>
  <c r="AF39" i="19"/>
  <c r="AC196" i="19"/>
  <c r="AD196" i="19"/>
  <c r="AE196" i="19"/>
  <c r="AF196" i="19"/>
  <c r="AC188" i="19"/>
  <c r="AD188" i="19"/>
  <c r="AE188" i="19"/>
  <c r="AF188" i="19"/>
  <c r="AC92" i="19"/>
  <c r="AD92" i="19"/>
  <c r="AF92" i="19"/>
  <c r="AE92" i="19"/>
  <c r="AC52" i="19"/>
  <c r="AD52" i="19"/>
  <c r="AF52" i="19"/>
  <c r="AE52" i="19"/>
  <c r="AC28" i="19"/>
  <c r="AD28" i="19"/>
  <c r="AF28" i="19"/>
  <c r="AE28" i="19"/>
  <c r="AC161" i="19"/>
  <c r="AD161" i="19"/>
  <c r="AE161" i="19"/>
  <c r="AF161" i="19"/>
  <c r="AD189" i="19"/>
  <c r="AE189" i="19"/>
  <c r="AF189" i="19"/>
  <c r="AC189" i="19"/>
  <c r="AD181" i="19"/>
  <c r="AE181" i="19"/>
  <c r="AF181" i="19"/>
  <c r="AC181" i="19"/>
  <c r="AE173" i="19"/>
  <c r="AF173" i="19"/>
  <c r="AC173" i="19"/>
  <c r="AD173" i="19"/>
  <c r="AD165" i="19"/>
  <c r="AE165" i="19"/>
  <c r="AC165" i="19"/>
  <c r="AF165" i="19"/>
  <c r="AE157" i="19"/>
  <c r="AF157" i="19"/>
  <c r="AC157" i="19"/>
  <c r="AD157" i="19"/>
  <c r="AC149" i="19"/>
  <c r="AD149" i="19"/>
  <c r="AE149" i="19"/>
  <c r="AF149" i="19"/>
  <c r="AE141" i="19"/>
  <c r="AF141" i="19"/>
  <c r="AC141" i="19"/>
  <c r="AD141" i="19"/>
  <c r="AE133" i="19"/>
  <c r="AF133" i="19"/>
  <c r="AC133" i="19"/>
  <c r="AD133" i="19"/>
  <c r="AC125" i="19"/>
  <c r="AD125" i="19"/>
  <c r="AE125" i="19"/>
  <c r="AF125" i="19"/>
  <c r="AE117" i="19"/>
  <c r="AF117" i="19"/>
  <c r="AC117" i="19"/>
  <c r="AD117" i="19"/>
  <c r="AC109" i="19"/>
  <c r="AD109" i="19"/>
  <c r="AE109" i="19"/>
  <c r="AF109" i="19"/>
  <c r="AE101" i="19"/>
  <c r="AF101" i="19"/>
  <c r="AC101" i="19"/>
  <c r="AD101" i="19"/>
  <c r="AC93" i="19"/>
  <c r="AD93" i="19"/>
  <c r="AE93" i="19"/>
  <c r="AF93" i="19"/>
  <c r="AE85" i="19"/>
  <c r="AF85" i="19"/>
  <c r="AC85" i="19"/>
  <c r="AD85" i="19"/>
  <c r="AC77" i="19"/>
  <c r="AD77" i="19"/>
  <c r="AE77" i="19"/>
  <c r="AF77" i="19"/>
  <c r="AE69" i="19"/>
  <c r="AF69" i="19"/>
  <c r="AD69" i="19"/>
  <c r="AC69" i="19"/>
  <c r="AC61" i="19"/>
  <c r="AD61" i="19"/>
  <c r="AE61" i="19"/>
  <c r="AF61" i="19"/>
  <c r="AE53" i="19"/>
  <c r="AF53" i="19"/>
  <c r="AD53" i="19"/>
  <c r="AC53" i="19"/>
  <c r="AC45" i="19"/>
  <c r="AD45" i="19"/>
  <c r="AE45" i="19"/>
  <c r="AF45" i="19"/>
  <c r="AE37" i="19"/>
  <c r="AF37" i="19"/>
  <c r="AC37" i="19"/>
  <c r="AD37" i="19"/>
  <c r="AC29" i="19"/>
  <c r="AD29" i="19"/>
  <c r="AE29" i="19"/>
  <c r="AF29" i="19"/>
  <c r="AE21" i="19"/>
  <c r="AF21" i="19"/>
  <c r="AD21" i="19"/>
  <c r="AC21" i="19"/>
  <c r="AF18" i="18"/>
  <c r="AG18" i="18"/>
  <c r="AG20" i="18"/>
  <c r="AG26" i="18"/>
  <c r="AG28" i="18"/>
  <c r="AG34" i="18"/>
  <c r="AG36" i="18"/>
  <c r="AG42" i="18"/>
  <c r="AG44" i="18"/>
  <c r="AG50" i="18"/>
  <c r="AG52" i="18"/>
  <c r="AG58" i="18"/>
  <c r="AG60" i="18"/>
  <c r="AG66" i="18"/>
  <c r="AG68" i="18"/>
  <c r="AG74" i="18"/>
  <c r="AG76" i="18"/>
  <c r="AG73" i="18"/>
  <c r="AG81" i="18"/>
  <c r="AF195" i="18"/>
  <c r="AD195" i="18"/>
  <c r="AE195" i="18"/>
  <c r="AG195" i="18"/>
  <c r="AF163" i="18"/>
  <c r="AD163" i="18"/>
  <c r="AE163" i="18"/>
  <c r="AG163" i="18"/>
  <c r="AF131" i="18"/>
  <c r="AD131" i="18"/>
  <c r="AE131" i="18"/>
  <c r="AG131" i="18"/>
  <c r="AF91" i="18"/>
  <c r="AG91" i="18"/>
  <c r="AD91" i="18"/>
  <c r="AE91" i="18"/>
  <c r="AD67" i="18"/>
  <c r="AE67" i="18"/>
  <c r="AF67" i="18"/>
  <c r="AF59" i="18"/>
  <c r="AD59" i="18"/>
  <c r="AE59" i="18"/>
  <c r="AE35" i="18"/>
  <c r="AF35" i="18"/>
  <c r="AD35" i="18"/>
  <c r="AD168" i="18"/>
  <c r="AE168" i="18"/>
  <c r="AG168" i="18"/>
  <c r="AF168" i="18"/>
  <c r="AD160" i="18"/>
  <c r="AE160" i="18"/>
  <c r="AF160" i="18"/>
  <c r="AG160" i="18"/>
  <c r="AD152" i="18"/>
  <c r="AE152" i="18"/>
  <c r="AG152" i="18"/>
  <c r="AF152" i="18"/>
  <c r="AD136" i="18"/>
  <c r="AE136" i="18"/>
  <c r="AG136" i="18"/>
  <c r="AF136" i="18"/>
  <c r="AD104" i="18"/>
  <c r="AE104" i="18"/>
  <c r="AG104" i="18"/>
  <c r="AF104" i="18"/>
  <c r="AF56" i="18"/>
  <c r="AD56" i="18"/>
  <c r="AE56" i="18"/>
  <c r="AE32" i="18"/>
  <c r="AF32" i="18"/>
  <c r="AD32" i="18"/>
  <c r="AF189" i="18"/>
  <c r="AD189" i="18"/>
  <c r="AG189" i="18"/>
  <c r="AE189" i="18"/>
  <c r="AF181" i="18"/>
  <c r="AE181" i="18"/>
  <c r="AG181" i="18"/>
  <c r="AD181" i="18"/>
  <c r="AF173" i="18"/>
  <c r="AD173" i="18"/>
  <c r="AE173" i="18"/>
  <c r="AG173" i="18"/>
  <c r="AF165" i="18"/>
  <c r="AE165" i="18"/>
  <c r="AD165" i="18"/>
  <c r="AG165" i="18"/>
  <c r="AF157" i="18"/>
  <c r="AD157" i="18"/>
  <c r="AE157" i="18"/>
  <c r="AG157" i="18"/>
  <c r="AF149" i="18"/>
  <c r="AE149" i="18"/>
  <c r="AG149" i="18"/>
  <c r="AD149" i="18"/>
  <c r="AF141" i="18"/>
  <c r="AD141" i="18"/>
  <c r="AE141" i="18"/>
  <c r="AG141" i="18"/>
  <c r="AF133" i="18"/>
  <c r="AE133" i="18"/>
  <c r="AG133" i="18"/>
  <c r="AD133" i="18"/>
  <c r="AF125" i="18"/>
  <c r="AD125" i="18"/>
  <c r="AE125" i="18"/>
  <c r="AG125" i="18"/>
  <c r="AF117" i="18"/>
  <c r="AE117" i="18"/>
  <c r="AG117" i="18"/>
  <c r="AD117" i="18"/>
  <c r="AF109" i="18"/>
  <c r="AD109" i="18"/>
  <c r="AE109" i="18"/>
  <c r="AG109" i="18"/>
  <c r="AF101" i="18"/>
  <c r="AE101" i="18"/>
  <c r="AG101" i="18"/>
  <c r="AD101" i="18"/>
  <c r="AF93" i="18"/>
  <c r="AD93" i="18"/>
  <c r="AE93" i="18"/>
  <c r="AG93" i="18"/>
  <c r="AF85" i="18"/>
  <c r="AE85" i="18"/>
  <c r="AG85" i="18"/>
  <c r="AD85" i="18"/>
  <c r="AD77" i="18"/>
  <c r="AE77" i="18"/>
  <c r="AF77" i="18"/>
  <c r="AD69" i="18"/>
  <c r="AF69" i="18"/>
  <c r="AE69" i="18"/>
  <c r="AD61" i="18"/>
  <c r="AE61" i="18"/>
  <c r="AF61" i="18"/>
  <c r="AD53" i="18"/>
  <c r="AF53" i="18"/>
  <c r="AE53" i="18"/>
  <c r="AD45" i="18"/>
  <c r="AE45" i="18"/>
  <c r="AF45" i="18"/>
  <c r="AD37" i="18"/>
  <c r="AE37" i="18"/>
  <c r="AF37" i="18"/>
  <c r="AE29" i="18"/>
  <c r="AD29" i="18"/>
  <c r="AF29" i="18"/>
  <c r="AE21" i="18"/>
  <c r="AD21" i="18"/>
  <c r="AF21" i="18"/>
  <c r="AE17" i="18"/>
  <c r="AD194" i="18"/>
  <c r="AE194" i="18"/>
  <c r="AF194" i="18"/>
  <c r="AG194" i="18"/>
  <c r="AD186" i="18"/>
  <c r="AE186" i="18"/>
  <c r="AG186" i="18"/>
  <c r="AF186" i="18"/>
  <c r="AD178" i="18"/>
  <c r="AE178" i="18"/>
  <c r="AF178" i="18"/>
  <c r="AG178" i="18"/>
  <c r="AD170" i="18"/>
  <c r="AE170" i="18"/>
  <c r="AG170" i="18"/>
  <c r="AF170" i="18"/>
  <c r="AD162" i="18"/>
  <c r="AE162" i="18"/>
  <c r="AF162" i="18"/>
  <c r="AG162" i="18"/>
  <c r="AD154" i="18"/>
  <c r="AE154" i="18"/>
  <c r="AF154" i="18"/>
  <c r="AG154" i="18"/>
  <c r="AD146" i="18"/>
  <c r="AE146" i="18"/>
  <c r="AF146" i="18"/>
  <c r="AG146" i="18"/>
  <c r="AD138" i="18"/>
  <c r="AE138" i="18"/>
  <c r="AF138" i="18"/>
  <c r="AG138" i="18"/>
  <c r="AD130" i="18"/>
  <c r="AE130" i="18"/>
  <c r="AF130" i="18"/>
  <c r="AG130" i="18"/>
  <c r="AD122" i="18"/>
  <c r="AE122" i="18"/>
  <c r="AF122" i="18"/>
  <c r="AG122" i="18"/>
  <c r="AD114" i="18"/>
  <c r="AE114" i="18"/>
  <c r="AF114" i="18"/>
  <c r="AG114" i="18"/>
  <c r="AD106" i="18"/>
  <c r="AE106" i="18"/>
  <c r="AF106" i="18"/>
  <c r="AG106" i="18"/>
  <c r="AD98" i="18"/>
  <c r="AE98" i="18"/>
  <c r="AF98" i="18"/>
  <c r="AG98" i="18"/>
  <c r="AD90" i="18"/>
  <c r="AE90" i="18"/>
  <c r="AF90" i="18"/>
  <c r="AG90" i="18"/>
  <c r="AD82" i="18"/>
  <c r="AE82" i="18"/>
  <c r="AF82" i="18"/>
  <c r="AG82" i="18"/>
  <c r="AD74" i="18"/>
  <c r="AE74" i="18"/>
  <c r="AF74" i="18"/>
  <c r="AD66" i="18"/>
  <c r="AE66" i="18"/>
  <c r="AF66" i="18"/>
  <c r="AD58" i="18"/>
  <c r="AE58" i="18"/>
  <c r="AF58" i="18"/>
  <c r="AD50" i="18"/>
  <c r="AE50" i="18"/>
  <c r="AF50" i="18"/>
  <c r="AD42" i="18"/>
  <c r="AE42" i="18"/>
  <c r="AF42" i="18"/>
  <c r="AD34" i="18"/>
  <c r="AE34" i="18"/>
  <c r="AF34" i="18"/>
  <c r="AD26" i="18"/>
  <c r="AF26" i="18"/>
  <c r="AE26" i="18"/>
  <c r="AD18" i="18"/>
  <c r="AF179" i="18"/>
  <c r="AD179" i="18"/>
  <c r="AE179" i="18"/>
  <c r="AG179" i="18"/>
  <c r="AF123" i="18"/>
  <c r="AG123" i="18"/>
  <c r="AD123" i="18"/>
  <c r="AE123" i="18"/>
  <c r="AF99" i="18"/>
  <c r="AD99" i="18"/>
  <c r="AE99" i="18"/>
  <c r="AG99" i="18"/>
  <c r="AF83" i="18"/>
  <c r="AD83" i="18"/>
  <c r="AE83" i="18"/>
  <c r="AG83" i="18"/>
  <c r="AE27" i="18"/>
  <c r="AF27" i="18"/>
  <c r="AD27" i="18"/>
  <c r="AD176" i="18"/>
  <c r="AE176" i="18"/>
  <c r="AF176" i="18"/>
  <c r="AG176" i="18"/>
  <c r="AD144" i="18"/>
  <c r="AE144" i="18"/>
  <c r="AF144" i="18"/>
  <c r="AG144" i="18"/>
  <c r="AD128" i="18"/>
  <c r="AE128" i="18"/>
  <c r="AF128" i="18"/>
  <c r="AG128" i="18"/>
  <c r="AD96" i="18"/>
  <c r="AE96" i="18"/>
  <c r="AF96" i="18"/>
  <c r="AG96" i="18"/>
  <c r="AE48" i="18"/>
  <c r="AF48" i="18"/>
  <c r="AD48" i="18"/>
  <c r="AE47" i="18"/>
  <c r="AF47" i="18"/>
  <c r="AD47" i="18"/>
  <c r="AE31" i="18"/>
  <c r="AF31" i="18"/>
  <c r="AD31" i="18"/>
  <c r="AG21" i="18"/>
  <c r="AG29" i="18"/>
  <c r="AG31" i="18"/>
  <c r="AG35" i="18"/>
  <c r="AG37" i="18"/>
  <c r="AG39" i="18"/>
  <c r="AG43" i="18"/>
  <c r="AG47" i="18"/>
  <c r="AG51" i="18"/>
  <c r="AG53" i="18"/>
  <c r="AG55" i="18"/>
  <c r="AG59" i="18"/>
  <c r="AG61" i="18"/>
  <c r="AG63" i="18"/>
  <c r="AG67" i="18"/>
  <c r="AG69" i="18"/>
  <c r="AG71" i="18"/>
  <c r="AG75" i="18"/>
  <c r="AG77" i="18"/>
  <c r="AG79" i="18"/>
  <c r="AD196" i="18"/>
  <c r="AE196" i="18"/>
  <c r="AF196" i="18"/>
  <c r="AG196" i="18"/>
  <c r="AD188" i="18"/>
  <c r="AE188" i="18"/>
  <c r="AG188" i="18"/>
  <c r="AF188" i="18"/>
  <c r="AD180" i="18"/>
  <c r="AE180" i="18"/>
  <c r="AG180" i="18"/>
  <c r="AF180" i="18"/>
  <c r="AD172" i="18"/>
  <c r="AE172" i="18"/>
  <c r="AG172" i="18"/>
  <c r="AF172" i="18"/>
  <c r="AD164" i="18"/>
  <c r="AE164" i="18"/>
  <c r="AF164" i="18"/>
  <c r="AG164" i="18"/>
  <c r="AD156" i="18"/>
  <c r="AE156" i="18"/>
  <c r="AG156" i="18"/>
  <c r="AF156" i="18"/>
  <c r="AD148" i="18"/>
  <c r="AE148" i="18"/>
  <c r="AG148" i="18"/>
  <c r="AF148" i="18"/>
  <c r="AD140" i="18"/>
  <c r="AE140" i="18"/>
  <c r="AG140" i="18"/>
  <c r="AF140" i="18"/>
  <c r="AD132" i="18"/>
  <c r="AE132" i="18"/>
  <c r="AG132" i="18"/>
  <c r="AF132" i="18"/>
  <c r="AD124" i="18"/>
  <c r="AE124" i="18"/>
  <c r="AG124" i="18"/>
  <c r="AF124" i="18"/>
  <c r="AD116" i="18"/>
  <c r="AE116" i="18"/>
  <c r="AG116" i="18"/>
  <c r="AF116" i="18"/>
  <c r="AD108" i="18"/>
  <c r="AE108" i="18"/>
  <c r="AG108" i="18"/>
  <c r="AF108" i="18"/>
  <c r="AD100" i="18"/>
  <c r="AE100" i="18"/>
  <c r="AF100" i="18"/>
  <c r="AG100" i="18"/>
  <c r="AD92" i="18"/>
  <c r="AE92" i="18"/>
  <c r="AG92" i="18"/>
  <c r="AF92" i="18"/>
  <c r="AD84" i="18"/>
  <c r="AE84" i="18"/>
  <c r="AG84" i="18"/>
  <c r="AF84" i="18"/>
  <c r="AF76" i="18"/>
  <c r="AD76" i="18"/>
  <c r="AE76" i="18"/>
  <c r="AF68" i="18"/>
  <c r="AD68" i="18"/>
  <c r="AE68" i="18"/>
  <c r="AF60" i="18"/>
  <c r="AD60" i="18"/>
  <c r="AE60" i="18"/>
  <c r="AF52" i="18"/>
  <c r="AD52" i="18"/>
  <c r="AE52" i="18"/>
  <c r="AF44" i="18"/>
  <c r="AD44" i="18"/>
  <c r="AE44" i="18"/>
  <c r="AF36" i="18"/>
  <c r="AD36" i="18"/>
  <c r="AE36" i="18"/>
  <c r="AF28" i="18"/>
  <c r="AD28" i="18"/>
  <c r="AE28" i="18"/>
  <c r="AF20" i="18"/>
  <c r="AD20" i="18"/>
  <c r="AE20" i="18"/>
  <c r="AF155" i="18"/>
  <c r="AG155" i="18"/>
  <c r="AE155" i="18"/>
  <c r="AD155" i="18"/>
  <c r="AF147" i="18"/>
  <c r="AD147" i="18"/>
  <c r="AE147" i="18"/>
  <c r="AG147" i="18"/>
  <c r="AF139" i="18"/>
  <c r="AG139" i="18"/>
  <c r="AD139" i="18"/>
  <c r="AE139" i="18"/>
  <c r="AD75" i="18"/>
  <c r="AE75" i="18"/>
  <c r="AF75" i="18"/>
  <c r="AE51" i="18"/>
  <c r="AF51" i="18"/>
  <c r="AD51" i="18"/>
  <c r="AD192" i="18"/>
  <c r="AE192" i="18"/>
  <c r="AF192" i="18"/>
  <c r="AG192" i="18"/>
  <c r="AD120" i="18"/>
  <c r="AE120" i="18"/>
  <c r="AG120" i="18"/>
  <c r="AF120" i="18"/>
  <c r="AD80" i="18"/>
  <c r="AF80" i="18"/>
  <c r="AE80" i="18"/>
  <c r="AD24" i="18"/>
  <c r="AF24" i="18"/>
  <c r="AE24" i="18"/>
  <c r="AF175" i="18"/>
  <c r="AG175" i="18"/>
  <c r="AD175" i="18"/>
  <c r="AE175" i="18"/>
  <c r="AE55" i="18"/>
  <c r="AF55" i="18"/>
  <c r="AD55" i="18"/>
  <c r="AE23" i="18"/>
  <c r="AF23" i="18"/>
  <c r="AD23" i="18"/>
  <c r="AF193" i="18"/>
  <c r="AD193" i="18"/>
  <c r="AE193" i="18"/>
  <c r="AG193" i="18"/>
  <c r="AF185" i="18"/>
  <c r="AE185" i="18"/>
  <c r="AG185" i="18"/>
  <c r="AD185" i="18"/>
  <c r="AF177" i="18"/>
  <c r="AE177" i="18"/>
  <c r="AG177" i="18"/>
  <c r="AD177" i="18"/>
  <c r="AF169" i="18"/>
  <c r="AE169" i="18"/>
  <c r="AG169" i="18"/>
  <c r="AD169" i="18"/>
  <c r="AF161" i="18"/>
  <c r="AD161" i="18"/>
  <c r="AG161" i="18"/>
  <c r="AE161" i="18"/>
  <c r="AF153" i="18"/>
  <c r="AE153" i="18"/>
  <c r="AG153" i="18"/>
  <c r="AD153" i="18"/>
  <c r="AF145" i="18"/>
  <c r="AD145" i="18"/>
  <c r="AG145" i="18"/>
  <c r="AE145" i="18"/>
  <c r="AF137" i="18"/>
  <c r="AE137" i="18"/>
  <c r="AG137" i="18"/>
  <c r="AD137" i="18"/>
  <c r="AF129" i="18"/>
  <c r="AE129" i="18"/>
  <c r="AG129" i="18"/>
  <c r="AD129" i="18"/>
  <c r="AF121" i="18"/>
  <c r="AE121" i="18"/>
  <c r="AG121" i="18"/>
  <c r="AD121" i="18"/>
  <c r="AF113" i="18"/>
  <c r="AE113" i="18"/>
  <c r="AD113" i="18"/>
  <c r="AG113" i="18"/>
  <c r="AF105" i="18"/>
  <c r="AE105" i="18"/>
  <c r="AG105" i="18"/>
  <c r="AD105" i="18"/>
  <c r="AF97" i="18"/>
  <c r="AE97" i="18"/>
  <c r="AG97" i="18"/>
  <c r="AD97" i="18"/>
  <c r="AF89" i="18"/>
  <c r="AE89" i="18"/>
  <c r="AG89" i="18"/>
  <c r="AD89" i="18"/>
  <c r="AE81" i="18"/>
  <c r="AD81" i="18"/>
  <c r="AF81" i="18"/>
  <c r="AE73" i="18"/>
  <c r="AF73" i="18"/>
  <c r="AD73" i="18"/>
  <c r="AE65" i="18"/>
  <c r="AD65" i="18"/>
  <c r="AF65" i="18"/>
  <c r="AE57" i="18"/>
  <c r="AF57" i="18"/>
  <c r="AD57" i="18"/>
  <c r="AE49" i="18"/>
  <c r="AD49" i="18"/>
  <c r="AF49" i="18"/>
  <c r="AE41" i="18"/>
  <c r="AD41" i="18"/>
  <c r="AF41" i="18"/>
  <c r="AE33" i="18"/>
  <c r="AD33" i="18"/>
  <c r="AF33" i="18"/>
  <c r="AE25" i="18"/>
  <c r="AF25" i="18"/>
  <c r="AD25" i="18"/>
  <c r="AF187" i="18"/>
  <c r="AG187" i="18"/>
  <c r="AD187" i="18"/>
  <c r="AE187" i="18"/>
  <c r="AF171" i="18"/>
  <c r="AG171" i="18"/>
  <c r="AD171" i="18"/>
  <c r="AE171" i="18"/>
  <c r="AF115" i="18"/>
  <c r="AD115" i="18"/>
  <c r="AE115" i="18"/>
  <c r="AG115" i="18"/>
  <c r="AF107" i="18"/>
  <c r="AG107" i="18"/>
  <c r="AE107" i="18"/>
  <c r="AD107" i="18"/>
  <c r="AF43" i="18"/>
  <c r="AD43" i="18"/>
  <c r="AE43" i="18"/>
  <c r="AF19" i="18"/>
  <c r="AD19" i="18"/>
  <c r="AE19" i="18"/>
  <c r="AD184" i="18"/>
  <c r="AE184" i="18"/>
  <c r="AG184" i="18"/>
  <c r="AF184" i="18"/>
  <c r="AD112" i="18"/>
  <c r="AE112" i="18"/>
  <c r="AF112" i="18"/>
  <c r="AG112" i="18"/>
  <c r="AD88" i="18"/>
  <c r="AE88" i="18"/>
  <c r="AG88" i="18"/>
  <c r="AF88" i="18"/>
  <c r="AD72" i="18"/>
  <c r="AF72" i="18"/>
  <c r="AE72" i="18"/>
  <c r="AD64" i="18"/>
  <c r="AF64" i="18"/>
  <c r="AE64" i="18"/>
  <c r="AF40" i="18"/>
  <c r="AD40" i="18"/>
  <c r="AE40" i="18"/>
  <c r="AF191" i="18"/>
  <c r="AG191" i="18"/>
  <c r="AD191" i="18"/>
  <c r="AE191" i="18"/>
  <c r="AF183" i="18"/>
  <c r="AD183" i="18"/>
  <c r="AE183" i="18"/>
  <c r="AG183" i="18"/>
  <c r="AF167" i="18"/>
  <c r="AD167" i="18"/>
  <c r="AG167" i="18"/>
  <c r="AE167" i="18"/>
  <c r="AF159" i="18"/>
  <c r="AG159" i="18"/>
  <c r="AD159" i="18"/>
  <c r="AE159" i="18"/>
  <c r="AF151" i="18"/>
  <c r="AE151" i="18"/>
  <c r="AD151" i="18"/>
  <c r="AG151" i="18"/>
  <c r="AF143" i="18"/>
  <c r="AG143" i="18"/>
  <c r="AD143" i="18"/>
  <c r="AE143" i="18"/>
  <c r="AF135" i="18"/>
  <c r="AG135" i="18"/>
  <c r="AD135" i="18"/>
  <c r="AE135" i="18"/>
  <c r="AF127" i="18"/>
  <c r="AG127" i="18"/>
  <c r="AD127" i="18"/>
  <c r="AE127" i="18"/>
  <c r="AF119" i="18"/>
  <c r="AE119" i="18"/>
  <c r="AG119" i="18"/>
  <c r="AD119" i="18"/>
  <c r="AF111" i="18"/>
  <c r="AG111" i="18"/>
  <c r="AD111" i="18"/>
  <c r="AE111" i="18"/>
  <c r="AF103" i="18"/>
  <c r="AG103" i="18"/>
  <c r="AD103" i="18"/>
  <c r="AE103" i="18"/>
  <c r="AF95" i="18"/>
  <c r="AG95" i="18"/>
  <c r="AD95" i="18"/>
  <c r="AE95" i="18"/>
  <c r="AF87" i="18"/>
  <c r="AD87" i="18"/>
  <c r="AE87" i="18"/>
  <c r="AG87" i="18"/>
  <c r="AE79" i="18"/>
  <c r="AF79" i="18"/>
  <c r="AD79" i="18"/>
  <c r="AE71" i="18"/>
  <c r="AF71" i="18"/>
  <c r="AD71" i="18"/>
  <c r="AE63" i="18"/>
  <c r="AF63" i="18"/>
  <c r="AD63" i="18"/>
  <c r="AE39" i="18"/>
  <c r="AF39" i="18"/>
  <c r="AD39" i="18"/>
  <c r="AG19" i="18"/>
  <c r="AG23" i="18"/>
  <c r="AG27" i="18"/>
  <c r="AG45" i="18"/>
  <c r="AD190" i="18"/>
  <c r="AE190" i="18"/>
  <c r="AG190" i="18"/>
  <c r="AF190" i="18"/>
  <c r="AD182" i="18"/>
  <c r="AE182" i="18"/>
  <c r="AF182" i="18"/>
  <c r="AG182" i="18"/>
  <c r="AD174" i="18"/>
  <c r="AE174" i="18"/>
  <c r="AF174" i="18"/>
  <c r="AG174" i="18"/>
  <c r="AD166" i="18"/>
  <c r="AE166" i="18"/>
  <c r="AF166" i="18"/>
  <c r="AG166" i="18"/>
  <c r="AD158" i="18"/>
  <c r="AE158" i="18"/>
  <c r="AG158" i="18"/>
  <c r="AF158" i="18"/>
  <c r="AD150" i="18"/>
  <c r="AE150" i="18"/>
  <c r="AF150" i="18"/>
  <c r="AG150" i="18"/>
  <c r="AD142" i="18"/>
  <c r="AE142" i="18"/>
  <c r="AF142" i="18"/>
  <c r="AG142" i="18"/>
  <c r="AD134" i="18"/>
  <c r="AE134" i="18"/>
  <c r="AF134" i="18"/>
  <c r="AG134" i="18"/>
  <c r="AD126" i="18"/>
  <c r="AE126" i="18"/>
  <c r="AG126" i="18"/>
  <c r="AF126" i="18"/>
  <c r="AD118" i="18"/>
  <c r="AE118" i="18"/>
  <c r="AF118" i="18"/>
  <c r="AG118" i="18"/>
  <c r="AD110" i="18"/>
  <c r="AE110" i="18"/>
  <c r="AF110" i="18"/>
  <c r="AG110" i="18"/>
  <c r="AD102" i="18"/>
  <c r="AE102" i="18"/>
  <c r="AF102" i="18"/>
  <c r="AG102" i="18"/>
  <c r="AD94" i="18"/>
  <c r="AE94" i="18"/>
  <c r="AF94" i="18"/>
  <c r="AG94" i="18"/>
  <c r="AD86" i="18"/>
  <c r="AE86" i="18"/>
  <c r="AF86" i="18"/>
  <c r="AG86" i="18"/>
  <c r="AF78" i="18"/>
  <c r="AD78" i="18"/>
  <c r="AE78" i="18"/>
  <c r="AF70" i="18"/>
  <c r="AE70" i="18"/>
  <c r="AD70" i="18"/>
  <c r="AF62" i="18"/>
  <c r="AD62" i="18"/>
  <c r="AE62" i="18"/>
  <c r="AF54" i="18"/>
  <c r="AD54" i="18"/>
  <c r="AE54" i="18"/>
  <c r="AF46" i="18"/>
  <c r="AD46" i="18"/>
  <c r="AE46" i="18"/>
  <c r="AF38" i="18"/>
  <c r="AD38" i="18"/>
  <c r="AE38" i="18"/>
  <c r="AF30" i="18"/>
  <c r="AD30" i="18"/>
  <c r="AE30" i="18"/>
  <c r="AF22" i="18"/>
  <c r="AD22" i="18"/>
  <c r="AE22" i="18"/>
  <c r="AF17" i="19"/>
  <c r="AE17" i="19"/>
  <c r="AD17" i="19"/>
  <c r="AC17" i="19"/>
  <c r="AF17" i="18"/>
  <c r="AG17" i="18"/>
  <c r="AE18" i="18"/>
  <c r="Z18" i="16"/>
  <c r="AA18" i="16"/>
  <c r="Z19" i="16"/>
  <c r="AA19" i="16"/>
  <c r="Z20" i="16"/>
  <c r="AA20" i="16"/>
  <c r="Z21" i="16"/>
  <c r="AA21" i="16"/>
  <c r="Z22" i="16"/>
  <c r="AA22" i="16"/>
  <c r="Z23" i="16"/>
  <c r="AA23" i="16"/>
  <c r="Z24" i="16"/>
  <c r="AA24" i="16"/>
  <c r="Z25" i="16"/>
  <c r="AA25" i="16"/>
  <c r="Z26" i="16"/>
  <c r="AA26" i="16"/>
  <c r="Z27" i="16"/>
  <c r="AA27" i="16"/>
  <c r="Z28" i="16"/>
  <c r="AA28" i="16"/>
  <c r="Z29" i="16"/>
  <c r="AA29" i="16"/>
  <c r="Z30" i="16"/>
  <c r="AA30" i="16"/>
  <c r="Z31" i="16"/>
  <c r="AA31" i="16"/>
  <c r="Z32" i="16"/>
  <c r="AA32" i="16"/>
  <c r="Z33" i="16"/>
  <c r="AA33" i="16"/>
  <c r="Z34" i="16"/>
  <c r="AA34" i="16"/>
  <c r="Z35" i="16"/>
  <c r="AA35" i="16"/>
  <c r="Z36" i="16"/>
  <c r="AA36" i="16"/>
  <c r="Z37" i="16"/>
  <c r="AA37" i="16"/>
  <c r="Z38" i="16"/>
  <c r="AA38" i="16"/>
  <c r="Z39" i="16"/>
  <c r="AA39" i="16"/>
  <c r="Z40" i="16"/>
  <c r="AA40" i="16"/>
  <c r="Z41" i="16"/>
  <c r="AA41" i="16"/>
  <c r="Z42" i="16"/>
  <c r="AA42" i="16"/>
  <c r="Z43" i="16"/>
  <c r="AA43" i="16"/>
  <c r="Z44" i="16"/>
  <c r="AA44" i="16"/>
  <c r="Z45" i="16"/>
  <c r="AA45" i="16"/>
  <c r="Z46" i="16"/>
  <c r="AA46" i="16"/>
  <c r="Z47" i="16"/>
  <c r="AA47" i="16"/>
  <c r="Z48" i="16"/>
  <c r="AA48" i="16"/>
  <c r="Z49" i="16"/>
  <c r="AA49" i="16"/>
  <c r="Z50" i="16"/>
  <c r="AA50" i="16"/>
  <c r="Z51" i="16"/>
  <c r="AA51" i="16"/>
  <c r="Z52" i="16"/>
  <c r="AA52" i="16"/>
  <c r="Z53" i="16"/>
  <c r="AA53" i="16"/>
  <c r="Z54" i="16"/>
  <c r="AA54" i="16"/>
  <c r="Z55" i="16"/>
  <c r="AA55" i="16"/>
  <c r="Z56" i="16"/>
  <c r="AA56" i="16"/>
  <c r="Z57" i="16"/>
  <c r="AA57" i="16"/>
  <c r="Z58" i="16"/>
  <c r="AA58" i="16"/>
  <c r="Z59" i="16"/>
  <c r="AA59" i="16"/>
  <c r="Z60" i="16"/>
  <c r="AA60" i="16"/>
  <c r="Z61" i="16"/>
  <c r="AA61" i="16"/>
  <c r="Z62" i="16"/>
  <c r="AA62" i="16"/>
  <c r="Z63" i="16"/>
  <c r="AA63" i="16"/>
  <c r="Z64" i="16"/>
  <c r="AA64" i="16"/>
  <c r="Z65" i="16"/>
  <c r="AA65" i="16"/>
  <c r="Z66" i="16"/>
  <c r="AA66" i="16"/>
  <c r="Z67" i="16"/>
  <c r="AA67" i="16"/>
  <c r="Z68" i="16"/>
  <c r="AA68" i="16"/>
  <c r="Z69" i="16"/>
  <c r="AA69" i="16"/>
  <c r="Z70" i="16"/>
  <c r="AA70" i="16"/>
  <c r="Z71" i="16"/>
  <c r="AA71" i="16"/>
  <c r="Z72" i="16"/>
  <c r="AA72" i="16"/>
  <c r="Z73" i="16"/>
  <c r="AA73" i="16"/>
  <c r="Z74" i="16"/>
  <c r="AA74" i="16"/>
  <c r="Z75" i="16"/>
  <c r="AA75" i="16"/>
  <c r="Z76" i="16"/>
  <c r="AA76" i="16"/>
  <c r="Z77" i="16"/>
  <c r="AA77" i="16"/>
  <c r="Z78" i="16"/>
  <c r="AA78" i="16"/>
  <c r="Z79" i="16"/>
  <c r="AA79" i="16"/>
  <c r="Z80" i="16"/>
  <c r="AA80" i="16"/>
  <c r="Z81" i="16"/>
  <c r="AA81" i="16"/>
  <c r="Z82" i="16"/>
  <c r="AA82" i="16"/>
  <c r="Z83" i="16"/>
  <c r="AA83" i="16"/>
  <c r="Z84" i="16"/>
  <c r="AA84" i="16"/>
  <c r="Z85" i="16"/>
  <c r="AA85" i="16"/>
  <c r="Z86" i="16"/>
  <c r="AA86" i="16"/>
  <c r="Z87" i="16"/>
  <c r="AA87" i="16"/>
  <c r="Z88" i="16"/>
  <c r="AA88" i="16"/>
  <c r="Z89" i="16"/>
  <c r="AA89" i="16"/>
  <c r="Z90" i="16"/>
  <c r="AA90" i="16"/>
  <c r="Z91" i="16"/>
  <c r="AA91" i="16"/>
  <c r="Z92" i="16"/>
  <c r="AA92" i="16"/>
  <c r="Z93" i="16"/>
  <c r="AA93" i="16"/>
  <c r="Z94" i="16"/>
  <c r="AA94" i="16"/>
  <c r="Z95" i="16"/>
  <c r="AA95" i="16"/>
  <c r="Z96" i="16"/>
  <c r="AA96" i="16"/>
  <c r="Z97" i="16"/>
  <c r="AA97" i="16"/>
  <c r="Z98" i="16"/>
  <c r="AA98" i="16"/>
  <c r="Z99" i="16"/>
  <c r="AA99" i="16"/>
  <c r="Z100" i="16"/>
  <c r="AA100" i="16"/>
  <c r="Z101" i="16"/>
  <c r="AA101" i="16"/>
  <c r="Z102" i="16"/>
  <c r="AA102" i="16"/>
  <c r="Z103" i="16"/>
  <c r="AA103" i="16"/>
  <c r="Z104" i="16"/>
  <c r="AA104" i="16"/>
  <c r="Z105" i="16"/>
  <c r="AA105" i="16"/>
  <c r="Z106" i="16"/>
  <c r="AA106" i="16"/>
  <c r="Z107" i="16"/>
  <c r="AA107" i="16"/>
  <c r="Z108" i="16"/>
  <c r="AA108" i="16"/>
  <c r="Z109" i="16"/>
  <c r="AA109" i="16"/>
  <c r="Z110" i="16"/>
  <c r="AA110" i="16"/>
  <c r="Z111" i="16"/>
  <c r="AA111" i="16"/>
  <c r="Z112" i="16"/>
  <c r="AA112" i="16"/>
  <c r="Z113" i="16"/>
  <c r="AA113" i="16"/>
  <c r="Z114" i="16"/>
  <c r="AA114" i="16"/>
  <c r="Z115" i="16"/>
  <c r="AA115" i="16"/>
  <c r="Z116" i="16"/>
  <c r="AA116" i="16"/>
  <c r="Z117" i="16"/>
  <c r="AA117" i="16"/>
  <c r="Z118" i="16"/>
  <c r="AA118" i="16"/>
  <c r="Z119" i="16"/>
  <c r="AA119" i="16"/>
  <c r="Z120" i="16"/>
  <c r="AA120" i="16"/>
  <c r="Z121" i="16"/>
  <c r="AA121" i="16"/>
  <c r="Z122" i="16"/>
  <c r="AA122" i="16"/>
  <c r="Z123" i="16"/>
  <c r="AA123" i="16"/>
  <c r="Z124" i="16"/>
  <c r="AA124" i="16"/>
  <c r="Z125" i="16"/>
  <c r="AA125" i="16"/>
  <c r="Z126" i="16"/>
  <c r="AA126" i="16"/>
  <c r="Z127" i="16"/>
  <c r="AA127" i="16"/>
  <c r="Z128" i="16"/>
  <c r="AA128" i="16"/>
  <c r="Z129" i="16"/>
  <c r="AA129" i="16"/>
  <c r="Z130" i="16"/>
  <c r="AA130" i="16"/>
  <c r="Z131" i="16"/>
  <c r="AA131" i="16"/>
  <c r="Z132" i="16"/>
  <c r="AA132" i="16"/>
  <c r="Z133" i="16"/>
  <c r="AA133" i="16"/>
  <c r="Z134" i="16"/>
  <c r="AA134" i="16"/>
  <c r="Z135" i="16"/>
  <c r="AA135" i="16"/>
  <c r="Z136" i="16"/>
  <c r="AA136" i="16"/>
  <c r="Z137" i="16"/>
  <c r="AA137" i="16"/>
  <c r="Z138" i="16"/>
  <c r="AA138" i="16"/>
  <c r="Z139" i="16"/>
  <c r="AA139" i="16"/>
  <c r="Z140" i="16"/>
  <c r="AA140" i="16"/>
  <c r="Z141" i="16"/>
  <c r="AA141" i="16"/>
  <c r="Z142" i="16"/>
  <c r="AA142" i="16"/>
  <c r="Z143" i="16"/>
  <c r="AA143" i="16"/>
  <c r="Z144" i="16"/>
  <c r="AA144" i="16"/>
  <c r="Z145" i="16"/>
  <c r="AA145" i="16"/>
  <c r="Z146" i="16"/>
  <c r="AA146" i="16"/>
  <c r="Z147" i="16"/>
  <c r="AA147" i="16"/>
  <c r="Z148" i="16"/>
  <c r="AA148" i="16"/>
  <c r="Z149" i="16"/>
  <c r="AA149" i="16"/>
  <c r="Z150" i="16"/>
  <c r="AA150" i="16"/>
  <c r="Z151" i="16"/>
  <c r="AA151" i="16"/>
  <c r="Z152" i="16"/>
  <c r="AA152" i="16"/>
  <c r="Z153" i="16"/>
  <c r="AA153" i="16"/>
  <c r="Z154" i="16"/>
  <c r="AA154" i="16"/>
  <c r="Z155" i="16"/>
  <c r="AA155" i="16"/>
  <c r="Z156" i="16"/>
  <c r="AA156" i="16"/>
  <c r="Z157" i="16"/>
  <c r="AA157" i="16"/>
  <c r="Z158" i="16"/>
  <c r="AA158" i="16"/>
  <c r="Z159" i="16"/>
  <c r="AA159" i="16"/>
  <c r="Z160" i="16"/>
  <c r="AA160" i="16"/>
  <c r="Z161" i="16"/>
  <c r="AA161" i="16"/>
  <c r="Z162" i="16"/>
  <c r="AA162" i="16"/>
  <c r="Z163" i="16"/>
  <c r="AA163" i="16"/>
  <c r="Z164" i="16"/>
  <c r="AA164" i="16"/>
  <c r="Z165" i="16"/>
  <c r="AA165" i="16"/>
  <c r="Z166" i="16"/>
  <c r="AA166" i="16"/>
  <c r="Z167" i="16"/>
  <c r="AA167" i="16"/>
  <c r="Z168" i="16"/>
  <c r="AA168" i="16"/>
  <c r="Z169" i="16"/>
  <c r="AA169" i="16"/>
  <c r="Z170" i="16"/>
  <c r="AA170" i="16"/>
  <c r="Z171" i="16"/>
  <c r="AA171" i="16"/>
  <c r="Z172" i="16"/>
  <c r="AA172" i="16"/>
  <c r="Z173" i="16"/>
  <c r="AA173" i="16"/>
  <c r="Z174" i="16"/>
  <c r="AA174" i="16"/>
  <c r="Z175" i="16"/>
  <c r="AA175" i="16"/>
  <c r="Z176" i="16"/>
  <c r="AA176" i="16"/>
  <c r="Z177" i="16"/>
  <c r="AA177" i="16"/>
  <c r="Z178" i="16"/>
  <c r="AA178" i="16"/>
  <c r="Z179" i="16"/>
  <c r="AA179" i="16"/>
  <c r="Z180" i="16"/>
  <c r="AA180" i="16"/>
  <c r="Z181" i="16"/>
  <c r="AA181" i="16"/>
  <c r="Z182" i="16"/>
  <c r="AA182" i="16"/>
  <c r="Z183" i="16"/>
  <c r="AA183" i="16"/>
  <c r="Z184" i="16"/>
  <c r="AA184" i="16"/>
  <c r="Z185" i="16"/>
  <c r="AA185" i="16"/>
  <c r="Z186" i="16"/>
  <c r="AA186" i="16"/>
  <c r="Z187" i="16"/>
  <c r="AA187" i="16"/>
  <c r="Z188" i="16"/>
  <c r="AA188" i="16"/>
  <c r="Z189" i="16"/>
  <c r="AA189" i="16"/>
  <c r="Z190" i="16"/>
  <c r="AA190" i="16"/>
  <c r="Z191" i="16"/>
  <c r="AA191" i="16"/>
  <c r="Z192" i="16"/>
  <c r="AA192" i="16"/>
  <c r="Z193" i="16"/>
  <c r="AA193" i="16"/>
  <c r="Z194" i="16"/>
  <c r="AA194" i="16"/>
  <c r="Z195" i="16"/>
  <c r="AA195" i="16"/>
  <c r="Z196" i="16"/>
  <c r="AA196" i="16"/>
  <c r="A18" i="16" l="1"/>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7" i="16"/>
  <c r="D18" i="16"/>
  <c r="AD18" i="16" s="1"/>
  <c r="D19" i="16"/>
  <c r="AD19" i="16" s="1"/>
  <c r="D20" i="16"/>
  <c r="AD20" i="16" s="1"/>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F16" i="16"/>
  <c r="G16" i="16"/>
  <c r="H16" i="16"/>
  <c r="I16" i="16"/>
  <c r="J16" i="16"/>
  <c r="K16" i="16"/>
  <c r="M16" i="16"/>
  <c r="N16" i="16"/>
  <c r="O16" i="16"/>
  <c r="P16" i="16"/>
  <c r="Q16" i="16"/>
  <c r="R16" i="16"/>
  <c r="S16" i="16"/>
  <c r="T16" i="16"/>
  <c r="U16" i="16"/>
  <c r="V16" i="16"/>
  <c r="D1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E16" i="16"/>
  <c r="C27" i="14"/>
  <c r="E27" i="14"/>
  <c r="F27" i="14"/>
  <c r="G27" i="14"/>
  <c r="C18" i="14"/>
  <c r="D18" i="14"/>
  <c r="E18" i="14"/>
  <c r="F18" i="14"/>
  <c r="G18" i="14"/>
  <c r="AG179" i="16" l="1"/>
  <c r="AD179" i="16"/>
  <c r="AE179" i="16"/>
  <c r="AF179" i="16"/>
  <c r="AG155" i="16"/>
  <c r="AD155" i="16"/>
  <c r="AE155" i="16"/>
  <c r="AF155" i="16"/>
  <c r="AD123" i="16"/>
  <c r="AE123" i="16"/>
  <c r="AF123" i="16"/>
  <c r="AG123" i="16"/>
  <c r="AD91" i="16"/>
  <c r="AE91" i="16"/>
  <c r="AF91" i="16"/>
  <c r="AG91" i="16"/>
  <c r="AD51" i="16"/>
  <c r="AE51" i="16"/>
  <c r="AF51" i="16"/>
  <c r="AG51" i="16"/>
  <c r="AD27" i="16"/>
  <c r="AE27" i="16"/>
  <c r="AF27" i="16"/>
  <c r="AG27" i="16"/>
  <c r="AD178" i="16"/>
  <c r="AE178" i="16"/>
  <c r="AF178" i="16"/>
  <c r="AG178" i="16"/>
  <c r="AD146" i="16"/>
  <c r="AE146" i="16"/>
  <c r="AF146" i="16"/>
  <c r="AG146" i="16"/>
  <c r="AD122" i="16"/>
  <c r="AE122" i="16"/>
  <c r="AF122" i="16"/>
  <c r="AG122" i="16"/>
  <c r="AD90" i="16"/>
  <c r="AE90" i="16"/>
  <c r="AF90" i="16"/>
  <c r="AG90" i="16"/>
  <c r="AD66" i="16"/>
  <c r="AE66" i="16"/>
  <c r="AF66" i="16"/>
  <c r="AG66" i="16"/>
  <c r="AD42" i="16"/>
  <c r="AE42" i="16"/>
  <c r="AF42" i="16"/>
  <c r="AG42" i="16"/>
  <c r="AG169" i="16"/>
  <c r="AD169" i="16"/>
  <c r="AE169" i="16"/>
  <c r="AF169" i="16"/>
  <c r="AG137" i="16"/>
  <c r="AD137" i="16"/>
  <c r="AE137" i="16"/>
  <c r="AF137" i="16"/>
  <c r="AD105" i="16"/>
  <c r="AE105" i="16"/>
  <c r="AF105" i="16"/>
  <c r="AG105" i="16"/>
  <c r="AD81" i="16"/>
  <c r="AE81" i="16"/>
  <c r="AF81" i="16"/>
  <c r="AG81" i="16"/>
  <c r="AD49" i="16"/>
  <c r="AE49" i="16"/>
  <c r="AF49" i="16"/>
  <c r="AG49" i="16"/>
  <c r="AF184" i="16"/>
  <c r="AG184" i="16"/>
  <c r="AD184" i="16"/>
  <c r="AE184" i="16"/>
  <c r="AG160" i="16"/>
  <c r="AD160" i="16"/>
  <c r="AE160" i="16"/>
  <c r="AF160" i="16"/>
  <c r="AF152" i="16"/>
  <c r="AD152" i="16"/>
  <c r="AG152" i="16"/>
  <c r="AE152" i="16"/>
  <c r="AF136" i="16"/>
  <c r="AG136" i="16"/>
  <c r="AD136" i="16"/>
  <c r="AE136" i="16"/>
  <c r="AD128" i="16"/>
  <c r="AE128" i="16"/>
  <c r="AF128" i="16"/>
  <c r="AG128" i="16"/>
  <c r="AF120" i="16"/>
  <c r="AD120" i="16"/>
  <c r="AE120" i="16"/>
  <c r="AG120" i="16"/>
  <c r="AE112" i="16"/>
  <c r="AD112" i="16"/>
  <c r="AF112" i="16"/>
  <c r="AG112" i="16"/>
  <c r="AF104" i="16"/>
  <c r="AD104" i="16"/>
  <c r="AE104" i="16"/>
  <c r="AG104" i="16"/>
  <c r="AE96" i="16"/>
  <c r="AD96" i="16"/>
  <c r="AF96" i="16"/>
  <c r="AG96" i="16"/>
  <c r="AF88" i="16"/>
  <c r="AD88" i="16"/>
  <c r="AE88" i="16"/>
  <c r="AG88" i="16"/>
  <c r="AE80" i="16"/>
  <c r="AD80" i="16"/>
  <c r="AF80" i="16"/>
  <c r="AG80" i="16"/>
  <c r="AF72" i="16"/>
  <c r="AD72" i="16"/>
  <c r="AE72" i="16"/>
  <c r="AG72" i="16"/>
  <c r="AD64" i="16"/>
  <c r="AE64" i="16"/>
  <c r="AF64" i="16"/>
  <c r="AG64" i="16"/>
  <c r="AD56" i="16"/>
  <c r="AF56" i="16"/>
  <c r="AE56" i="16"/>
  <c r="AG56" i="16"/>
  <c r="AF48" i="16"/>
  <c r="AE48" i="16"/>
  <c r="AD48" i="16"/>
  <c r="AG48" i="16"/>
  <c r="AF40" i="16"/>
  <c r="AE40" i="16"/>
  <c r="AD40" i="16"/>
  <c r="AG40" i="16"/>
  <c r="AD32" i="16"/>
  <c r="AE32" i="16"/>
  <c r="AF32" i="16"/>
  <c r="AG32" i="16"/>
  <c r="AF24" i="16"/>
  <c r="AE24" i="16"/>
  <c r="AD24" i="16"/>
  <c r="AG24" i="16"/>
  <c r="AE191" i="16"/>
  <c r="AF191" i="16"/>
  <c r="AG191" i="16"/>
  <c r="AD191" i="16"/>
  <c r="AG183" i="16"/>
  <c r="AF183" i="16"/>
  <c r="AD183" i="16"/>
  <c r="AE183" i="16"/>
  <c r="AG175" i="16"/>
  <c r="AE175" i="16"/>
  <c r="AF175" i="16"/>
  <c r="AD175" i="16"/>
  <c r="AG167" i="16"/>
  <c r="AF167" i="16"/>
  <c r="AD167" i="16"/>
  <c r="AE167" i="16"/>
  <c r="AG159" i="16"/>
  <c r="AE159" i="16"/>
  <c r="AF159" i="16"/>
  <c r="AD159" i="16"/>
  <c r="AG151" i="16"/>
  <c r="AF151" i="16"/>
  <c r="AD151" i="16"/>
  <c r="AE151" i="16"/>
  <c r="AG143" i="16"/>
  <c r="AE143" i="16"/>
  <c r="AF143" i="16"/>
  <c r="AD143" i="16"/>
  <c r="AG135" i="16"/>
  <c r="AF135" i="16"/>
  <c r="AD135" i="16"/>
  <c r="AE135" i="16"/>
  <c r="AG127" i="16"/>
  <c r="AE127" i="16"/>
  <c r="AF127" i="16"/>
  <c r="AD127" i="16"/>
  <c r="AD119" i="16"/>
  <c r="AE119" i="16"/>
  <c r="AF119" i="16"/>
  <c r="AG119" i="16"/>
  <c r="AD111" i="16"/>
  <c r="AE111" i="16"/>
  <c r="AF111" i="16"/>
  <c r="AG111" i="16"/>
  <c r="AD103" i="16"/>
  <c r="AE103" i="16"/>
  <c r="AF103" i="16"/>
  <c r="AG103" i="16"/>
  <c r="AD95" i="16"/>
  <c r="AE95" i="16"/>
  <c r="AF95" i="16"/>
  <c r="AG95" i="16"/>
  <c r="AD87" i="16"/>
  <c r="AE87" i="16"/>
  <c r="AF87" i="16"/>
  <c r="AG87" i="16"/>
  <c r="AD79" i="16"/>
  <c r="AE79" i="16"/>
  <c r="AF79" i="16"/>
  <c r="AG79" i="16"/>
  <c r="AD71" i="16"/>
  <c r="AE71" i="16"/>
  <c r="AF71" i="16"/>
  <c r="AG71" i="16"/>
  <c r="AD63" i="16"/>
  <c r="AE63" i="16"/>
  <c r="AF63" i="16"/>
  <c r="AG63" i="16"/>
  <c r="AD55" i="16"/>
  <c r="AE55" i="16"/>
  <c r="AF55" i="16"/>
  <c r="AG55" i="16"/>
  <c r="AD47" i="16"/>
  <c r="AE47" i="16"/>
  <c r="AF47" i="16"/>
  <c r="AG47" i="16"/>
  <c r="AD39" i="16"/>
  <c r="AE39" i="16"/>
  <c r="AF39" i="16"/>
  <c r="AG39" i="16"/>
  <c r="AD31" i="16"/>
  <c r="AE31" i="16"/>
  <c r="AF31" i="16"/>
  <c r="AG31" i="16"/>
  <c r="AD23" i="16"/>
  <c r="AE23" i="16"/>
  <c r="AF23" i="16"/>
  <c r="AG23" i="16"/>
  <c r="AG171" i="16"/>
  <c r="AD171" i="16"/>
  <c r="AE171" i="16"/>
  <c r="AF171" i="16"/>
  <c r="AG139" i="16"/>
  <c r="AD139" i="16"/>
  <c r="AE139" i="16"/>
  <c r="AF139" i="16"/>
  <c r="AD115" i="16"/>
  <c r="AE115" i="16"/>
  <c r="AF115" i="16"/>
  <c r="AG115" i="16"/>
  <c r="AD75" i="16"/>
  <c r="AE75" i="16"/>
  <c r="AF75" i="16"/>
  <c r="AG75" i="16"/>
  <c r="AD35" i="16"/>
  <c r="AE35" i="16"/>
  <c r="AF35" i="16"/>
  <c r="AG35" i="16"/>
  <c r="AG170" i="16"/>
  <c r="AD170" i="16"/>
  <c r="AE170" i="16"/>
  <c r="AF170" i="16"/>
  <c r="AD114" i="16"/>
  <c r="AE114" i="16"/>
  <c r="AF114" i="16"/>
  <c r="AG114" i="16"/>
  <c r="AG177" i="16"/>
  <c r="AF177" i="16"/>
  <c r="AE177" i="16"/>
  <c r="AD177" i="16"/>
  <c r="AG145" i="16"/>
  <c r="AF145" i="16"/>
  <c r="AD145" i="16"/>
  <c r="AE145" i="16"/>
  <c r="AD121" i="16"/>
  <c r="AE121" i="16"/>
  <c r="AF121" i="16"/>
  <c r="AG121" i="16"/>
  <c r="AD89" i="16"/>
  <c r="AE89" i="16"/>
  <c r="AF89" i="16"/>
  <c r="AG89" i="16"/>
  <c r="AD57" i="16"/>
  <c r="AE57" i="16"/>
  <c r="AF57" i="16"/>
  <c r="AG57" i="16"/>
  <c r="AD41" i="16"/>
  <c r="AE41" i="16"/>
  <c r="AF41" i="16"/>
  <c r="AG41" i="16"/>
  <c r="AE182" i="16"/>
  <c r="AF182" i="16"/>
  <c r="AG182" i="16"/>
  <c r="AD182" i="16"/>
  <c r="AG158" i="16"/>
  <c r="AF158" i="16"/>
  <c r="AD158" i="16"/>
  <c r="AE158" i="16"/>
  <c r="AE150" i="16"/>
  <c r="AF150" i="16"/>
  <c r="AG150" i="16"/>
  <c r="AD150" i="16"/>
  <c r="AG142" i="16"/>
  <c r="AF142" i="16"/>
  <c r="AD142" i="16"/>
  <c r="AE142" i="16"/>
  <c r="AE134" i="16"/>
  <c r="AF134" i="16"/>
  <c r="AG134" i="16"/>
  <c r="AD134" i="16"/>
  <c r="AF126" i="16"/>
  <c r="AD126" i="16"/>
  <c r="AE126" i="16"/>
  <c r="AG126" i="16"/>
  <c r="AD118" i="16"/>
  <c r="AE118" i="16"/>
  <c r="AF118" i="16"/>
  <c r="AG118" i="16"/>
  <c r="AD110" i="16"/>
  <c r="AE110" i="16"/>
  <c r="AF110" i="16"/>
  <c r="AG110" i="16"/>
  <c r="AD102" i="16"/>
  <c r="AE102" i="16"/>
  <c r="AF102" i="16"/>
  <c r="AG102" i="16"/>
  <c r="AD94" i="16"/>
  <c r="AE94" i="16"/>
  <c r="AF94" i="16"/>
  <c r="AG94" i="16"/>
  <c r="AD86" i="16"/>
  <c r="AE86" i="16"/>
  <c r="AF86" i="16"/>
  <c r="AG86" i="16"/>
  <c r="AD78" i="16"/>
  <c r="AE78" i="16"/>
  <c r="AF78" i="16"/>
  <c r="AG78" i="16"/>
  <c r="AD70" i="16"/>
  <c r="AE70" i="16"/>
  <c r="AF70" i="16"/>
  <c r="AG70" i="16"/>
  <c r="AD62" i="16"/>
  <c r="AE62" i="16"/>
  <c r="AF62" i="16"/>
  <c r="AG62" i="16"/>
  <c r="AD54" i="16"/>
  <c r="AE54" i="16"/>
  <c r="AF54" i="16"/>
  <c r="AG54" i="16"/>
  <c r="AD46" i="16"/>
  <c r="AE46" i="16"/>
  <c r="AF46" i="16"/>
  <c r="AG46" i="16"/>
  <c r="AD38" i="16"/>
  <c r="AE38" i="16"/>
  <c r="AF38" i="16"/>
  <c r="AG38" i="16"/>
  <c r="AD30" i="16"/>
  <c r="AE30" i="16"/>
  <c r="AF30" i="16"/>
  <c r="AG30" i="16"/>
  <c r="AD22" i="16"/>
  <c r="AE22" i="16"/>
  <c r="AF22" i="16"/>
  <c r="AG22" i="16"/>
  <c r="AG187" i="16"/>
  <c r="AD187" i="16"/>
  <c r="AE187" i="16"/>
  <c r="AF187" i="16"/>
  <c r="AG147" i="16"/>
  <c r="AE147" i="16"/>
  <c r="AD147" i="16"/>
  <c r="AF147" i="16"/>
  <c r="AD107" i="16"/>
  <c r="AE107" i="16"/>
  <c r="AF107" i="16"/>
  <c r="AG107" i="16"/>
  <c r="AD83" i="16"/>
  <c r="AE83" i="16"/>
  <c r="AF83" i="16"/>
  <c r="AG83" i="16"/>
  <c r="AD59" i="16"/>
  <c r="AE59" i="16"/>
  <c r="AF59" i="16"/>
  <c r="AG59" i="16"/>
  <c r="AD43" i="16"/>
  <c r="AE43" i="16"/>
  <c r="AF43" i="16"/>
  <c r="AG43" i="16"/>
  <c r="AG186" i="16"/>
  <c r="AD186" i="16"/>
  <c r="AF186" i="16"/>
  <c r="AE186" i="16"/>
  <c r="AG154" i="16"/>
  <c r="AD154" i="16"/>
  <c r="AE154" i="16"/>
  <c r="AF154" i="16"/>
  <c r="AD130" i="16"/>
  <c r="AE130" i="16"/>
  <c r="AF130" i="16"/>
  <c r="AG130" i="16"/>
  <c r="AD98" i="16"/>
  <c r="AE98" i="16"/>
  <c r="AF98" i="16"/>
  <c r="AG98" i="16"/>
  <c r="AD74" i="16"/>
  <c r="AE74" i="16"/>
  <c r="AF74" i="16"/>
  <c r="AG74" i="16"/>
  <c r="AD50" i="16"/>
  <c r="AE50" i="16"/>
  <c r="AF50" i="16"/>
  <c r="AG50" i="16"/>
  <c r="AD26" i="16"/>
  <c r="AE26" i="16"/>
  <c r="AF26" i="16"/>
  <c r="AG26" i="16"/>
  <c r="AE193" i="16"/>
  <c r="AF193" i="16"/>
  <c r="AG193" i="16"/>
  <c r="AD193" i="16"/>
  <c r="AG161" i="16"/>
  <c r="AF161" i="16"/>
  <c r="AD161" i="16"/>
  <c r="AE161" i="16"/>
  <c r="AG129" i="16"/>
  <c r="AF129" i="16"/>
  <c r="AD129" i="16"/>
  <c r="AE129" i="16"/>
  <c r="AD97" i="16"/>
  <c r="AE97" i="16"/>
  <c r="AF97" i="16"/>
  <c r="AG97" i="16"/>
  <c r="AD65" i="16"/>
  <c r="AE65" i="16"/>
  <c r="AF65" i="16"/>
  <c r="AG65" i="16"/>
  <c r="AD33" i="16"/>
  <c r="AE33" i="16"/>
  <c r="AF33" i="16"/>
  <c r="AG33" i="16"/>
  <c r="AF168" i="16"/>
  <c r="AG168" i="16"/>
  <c r="AE168" i="16"/>
  <c r="AD168" i="16"/>
  <c r="AF190" i="16"/>
  <c r="AD190" i="16"/>
  <c r="AE190" i="16"/>
  <c r="AG190" i="16"/>
  <c r="AE166" i="16"/>
  <c r="AF166" i="16"/>
  <c r="AG166" i="16"/>
  <c r="AD166" i="16"/>
  <c r="AG189" i="16"/>
  <c r="AD189" i="16"/>
  <c r="AE189" i="16"/>
  <c r="AF189" i="16"/>
  <c r="AG181" i="16"/>
  <c r="AE181" i="16"/>
  <c r="AD181" i="16"/>
  <c r="AF181" i="16"/>
  <c r="AG173" i="16"/>
  <c r="AD173" i="16"/>
  <c r="AE173" i="16"/>
  <c r="AF173" i="16"/>
  <c r="AG165" i="16"/>
  <c r="AD165" i="16"/>
  <c r="AE165" i="16"/>
  <c r="AF165" i="16"/>
  <c r="AG157" i="16"/>
  <c r="AD157" i="16"/>
  <c r="AE157" i="16"/>
  <c r="AF157" i="16"/>
  <c r="AG149" i="16"/>
  <c r="AF149" i="16"/>
  <c r="AE149" i="16"/>
  <c r="AD149" i="16"/>
  <c r="AG141" i="16"/>
  <c r="AD141" i="16"/>
  <c r="AE141" i="16"/>
  <c r="AF141" i="16"/>
  <c r="AG133" i="16"/>
  <c r="AF133" i="16"/>
  <c r="AE133" i="16"/>
  <c r="AD133" i="16"/>
  <c r="AG125" i="16"/>
  <c r="AD125" i="16"/>
  <c r="AE125" i="16"/>
  <c r="AF125" i="16"/>
  <c r="AD117" i="16"/>
  <c r="AE117" i="16"/>
  <c r="AF117" i="16"/>
  <c r="AG117" i="16"/>
  <c r="AD109" i="16"/>
  <c r="AE109" i="16"/>
  <c r="AF109" i="16"/>
  <c r="AG109" i="16"/>
  <c r="AD101" i="16"/>
  <c r="AE101" i="16"/>
  <c r="AF101" i="16"/>
  <c r="AG101" i="16"/>
  <c r="AD93" i="16"/>
  <c r="AE93" i="16"/>
  <c r="AF93" i="16"/>
  <c r="AG93" i="16"/>
  <c r="AD85" i="16"/>
  <c r="AE85" i="16"/>
  <c r="AF85" i="16"/>
  <c r="AG85" i="16"/>
  <c r="AD77" i="16"/>
  <c r="AE77" i="16"/>
  <c r="AF77" i="16"/>
  <c r="AG77" i="16"/>
  <c r="AD69" i="16"/>
  <c r="AE69" i="16"/>
  <c r="AF69" i="16"/>
  <c r="AG69" i="16"/>
  <c r="AD61" i="16"/>
  <c r="AE61" i="16"/>
  <c r="AF61" i="16"/>
  <c r="AG61" i="16"/>
  <c r="AD53" i="16"/>
  <c r="AE53" i="16"/>
  <c r="AF53" i="16"/>
  <c r="AG53" i="16"/>
  <c r="AD45" i="16"/>
  <c r="AE45" i="16"/>
  <c r="AF45" i="16"/>
  <c r="AG45" i="16"/>
  <c r="AD37" i="16"/>
  <c r="AE37" i="16"/>
  <c r="AF37" i="16"/>
  <c r="AG37" i="16"/>
  <c r="AD29" i="16"/>
  <c r="AE29" i="16"/>
  <c r="AF29" i="16"/>
  <c r="AG29" i="16"/>
  <c r="AD21" i="16"/>
  <c r="AE21" i="16"/>
  <c r="AF21" i="16"/>
  <c r="AG21" i="16"/>
  <c r="AE18" i="16"/>
  <c r="AE195" i="16"/>
  <c r="AF195" i="16"/>
  <c r="AG195" i="16"/>
  <c r="AD195" i="16"/>
  <c r="AG163" i="16"/>
  <c r="AD163" i="16"/>
  <c r="AE163" i="16"/>
  <c r="AF163" i="16"/>
  <c r="AG131" i="16"/>
  <c r="AE131" i="16"/>
  <c r="AD131" i="16"/>
  <c r="AF131" i="16"/>
  <c r="AD99" i="16"/>
  <c r="AE99" i="16"/>
  <c r="AF99" i="16"/>
  <c r="AG99" i="16"/>
  <c r="AD67" i="16"/>
  <c r="AE67" i="16"/>
  <c r="AF67" i="16"/>
  <c r="AG67" i="16"/>
  <c r="AE194" i="16"/>
  <c r="AF194" i="16"/>
  <c r="AD194" i="16"/>
  <c r="AG194" i="16"/>
  <c r="AD162" i="16"/>
  <c r="AE162" i="16"/>
  <c r="AF162" i="16"/>
  <c r="AG162" i="16"/>
  <c r="AG138" i="16"/>
  <c r="AE138" i="16"/>
  <c r="AD138" i="16"/>
  <c r="AF138" i="16"/>
  <c r="AD106" i="16"/>
  <c r="AE106" i="16"/>
  <c r="AF106" i="16"/>
  <c r="AG106" i="16"/>
  <c r="AD82" i="16"/>
  <c r="AE82" i="16"/>
  <c r="AF82" i="16"/>
  <c r="AG82" i="16"/>
  <c r="AD58" i="16"/>
  <c r="AE58" i="16"/>
  <c r="AF58" i="16"/>
  <c r="AG58" i="16"/>
  <c r="AD34" i="16"/>
  <c r="AE34" i="16"/>
  <c r="AF34" i="16"/>
  <c r="AG34" i="16"/>
  <c r="AG185" i="16"/>
  <c r="AD185" i="16"/>
  <c r="AE185" i="16"/>
  <c r="AF185" i="16"/>
  <c r="AG153" i="16"/>
  <c r="AD153" i="16"/>
  <c r="AE153" i="16"/>
  <c r="AF153" i="16"/>
  <c r="AD113" i="16"/>
  <c r="AE113" i="16"/>
  <c r="AF113" i="16"/>
  <c r="AG113" i="16"/>
  <c r="AD73" i="16"/>
  <c r="AE73" i="16"/>
  <c r="AF73" i="16"/>
  <c r="AG73" i="16"/>
  <c r="AD25" i="16"/>
  <c r="AE25" i="16"/>
  <c r="AF25" i="16"/>
  <c r="AG25" i="16"/>
  <c r="AE192" i="16"/>
  <c r="AF192" i="16"/>
  <c r="AD192" i="16"/>
  <c r="AG192" i="16"/>
  <c r="AD176" i="16"/>
  <c r="AG176" i="16"/>
  <c r="AE176" i="16"/>
  <c r="AF176" i="16"/>
  <c r="AG144" i="16"/>
  <c r="AD144" i="16"/>
  <c r="AE144" i="16"/>
  <c r="AF144" i="16"/>
  <c r="AD174" i="16"/>
  <c r="AE174" i="16"/>
  <c r="AF174" i="16"/>
  <c r="AG174" i="16"/>
  <c r="AD196" i="16"/>
  <c r="AE196" i="16"/>
  <c r="AF196" i="16"/>
  <c r="AG196" i="16"/>
  <c r="AD188" i="16"/>
  <c r="AE188" i="16"/>
  <c r="AF188" i="16"/>
  <c r="AG188" i="16"/>
  <c r="AD180" i="16"/>
  <c r="AE180" i="16"/>
  <c r="AF180" i="16"/>
  <c r="AG180" i="16"/>
  <c r="AE172" i="16"/>
  <c r="AD172" i="16"/>
  <c r="AF172" i="16"/>
  <c r="AG172" i="16"/>
  <c r="AD164" i="16"/>
  <c r="AE164" i="16"/>
  <c r="AF164" i="16"/>
  <c r="AG164" i="16"/>
  <c r="AF156" i="16"/>
  <c r="AD156" i="16"/>
  <c r="AE156" i="16"/>
  <c r="AG156" i="16"/>
  <c r="AD148" i="16"/>
  <c r="AE148" i="16"/>
  <c r="AF148" i="16"/>
  <c r="AG148" i="16"/>
  <c r="AF140" i="16"/>
  <c r="AE140" i="16"/>
  <c r="AD140" i="16"/>
  <c r="AG140" i="16"/>
  <c r="AD132" i="16"/>
  <c r="AE132" i="16"/>
  <c r="AF132" i="16"/>
  <c r="AG132" i="16"/>
  <c r="AF124" i="16"/>
  <c r="AE124" i="16"/>
  <c r="AD124" i="16"/>
  <c r="AG124" i="16"/>
  <c r="AE116" i="16"/>
  <c r="AF116" i="16"/>
  <c r="AD116" i="16"/>
  <c r="AG116" i="16"/>
  <c r="AF108" i="16"/>
  <c r="AE108" i="16"/>
  <c r="AD108" i="16"/>
  <c r="AG108" i="16"/>
  <c r="AE100" i="16"/>
  <c r="AF100" i="16"/>
  <c r="AD100" i="16"/>
  <c r="AG100" i="16"/>
  <c r="AF92" i="16"/>
  <c r="AE92" i="16"/>
  <c r="AD92" i="16"/>
  <c r="AG92" i="16"/>
  <c r="AE84" i="16"/>
  <c r="AF84" i="16"/>
  <c r="AD84" i="16"/>
  <c r="AG84" i="16"/>
  <c r="AF76" i="16"/>
  <c r="AE76" i="16"/>
  <c r="AD76" i="16"/>
  <c r="AG76" i="16"/>
  <c r="AE68" i="16"/>
  <c r="AD68" i="16"/>
  <c r="AF68" i="16"/>
  <c r="AG68" i="16"/>
  <c r="AE60" i="16"/>
  <c r="AF60" i="16"/>
  <c r="AD60" i="16"/>
  <c r="AG60" i="16"/>
  <c r="AD52" i="16"/>
  <c r="AE52" i="16"/>
  <c r="AF52" i="16"/>
  <c r="AG52" i="16"/>
  <c r="AE44" i="16"/>
  <c r="AF44" i="16"/>
  <c r="AD44" i="16"/>
  <c r="AG44" i="16"/>
  <c r="AE36" i="16"/>
  <c r="AF36" i="16"/>
  <c r="AD36" i="16"/>
  <c r="AG36" i="16"/>
  <c r="AE28" i="16"/>
  <c r="AF28" i="16"/>
  <c r="AD28" i="16"/>
  <c r="AG28" i="16"/>
  <c r="AG18" i="16"/>
  <c r="AE19" i="16"/>
  <c r="AF19" i="16"/>
  <c r="AG19" i="16"/>
  <c r="AE20" i="16"/>
  <c r="AF20" i="16"/>
  <c r="AF17" i="16"/>
  <c r="AE17" i="16"/>
  <c r="AD17" i="16"/>
  <c r="AG17" i="16"/>
  <c r="AF18" i="16"/>
  <c r="AG20" i="16"/>
  <c r="J16" i="13" l="1"/>
  <c r="K16" i="13"/>
  <c r="L16" i="13"/>
  <c r="M16" i="13"/>
  <c r="N16" i="13"/>
  <c r="O16" i="13"/>
  <c r="Q16" i="13"/>
  <c r="R16" i="13"/>
  <c r="S16" i="13"/>
  <c r="T16" i="13"/>
  <c r="U16" i="13"/>
  <c r="V16" i="13"/>
  <c r="W16" i="13"/>
  <c r="X16" i="13"/>
  <c r="G16" i="13"/>
  <c r="I16" i="13" l="1"/>
  <c r="A22" i="9" l="1"/>
  <c r="B22" i="9"/>
  <c r="C22" i="9"/>
  <c r="E22" i="9"/>
  <c r="F22" i="9"/>
  <c r="A23" i="9"/>
  <c r="B23" i="9"/>
  <c r="C23" i="9"/>
  <c r="E23" i="9"/>
  <c r="F23" i="9"/>
  <c r="A24" i="9"/>
  <c r="B24" i="9"/>
  <c r="C24" i="9"/>
  <c r="E24" i="9"/>
  <c r="F24" i="9"/>
  <c r="A25" i="9"/>
  <c r="B25" i="9"/>
  <c r="C25" i="9"/>
  <c r="E25" i="9"/>
  <c r="F25" i="9"/>
  <c r="A26" i="9"/>
  <c r="B26" i="9"/>
  <c r="C26" i="9"/>
  <c r="E26" i="9"/>
  <c r="F26" i="9"/>
  <c r="A27" i="9"/>
  <c r="B27" i="9"/>
  <c r="C27" i="9"/>
  <c r="E27" i="9"/>
  <c r="F27" i="9"/>
  <c r="A28" i="9"/>
  <c r="B28" i="9"/>
  <c r="C28" i="9"/>
  <c r="E28" i="9"/>
  <c r="F28" i="9"/>
  <c r="A29" i="9"/>
  <c r="B29" i="9"/>
  <c r="C29" i="9"/>
  <c r="E29" i="9"/>
  <c r="F29" i="9"/>
  <c r="A30" i="9"/>
  <c r="B30" i="9"/>
  <c r="C30" i="9"/>
  <c r="E30" i="9"/>
  <c r="F30" i="9"/>
  <c r="A31" i="9"/>
  <c r="B31" i="9"/>
  <c r="C31" i="9"/>
  <c r="E31" i="9"/>
  <c r="F31" i="9"/>
  <c r="A32" i="9"/>
  <c r="B32" i="9"/>
  <c r="C32" i="9"/>
  <c r="E32" i="9"/>
  <c r="F32" i="9"/>
  <c r="A33" i="9"/>
  <c r="B33" i="9"/>
  <c r="C33" i="9"/>
  <c r="E33" i="9"/>
  <c r="F33" i="9"/>
  <c r="A34" i="9"/>
  <c r="B34" i="9"/>
  <c r="C34" i="9"/>
  <c r="E34" i="9"/>
  <c r="F34" i="9"/>
  <c r="A35" i="9"/>
  <c r="B35" i="9"/>
  <c r="C35" i="9"/>
  <c r="E35" i="9"/>
  <c r="F35" i="9"/>
  <c r="A36" i="9"/>
  <c r="B36" i="9"/>
  <c r="C36" i="9"/>
  <c r="E36" i="9"/>
  <c r="F36" i="9"/>
  <c r="A37" i="9"/>
  <c r="B37" i="9"/>
  <c r="C37" i="9"/>
  <c r="E37" i="9"/>
  <c r="F37" i="9"/>
  <c r="A38" i="9"/>
  <c r="B38" i="9"/>
  <c r="C38" i="9"/>
  <c r="E38" i="9"/>
  <c r="F38" i="9"/>
  <c r="A39" i="9"/>
  <c r="B39" i="9"/>
  <c r="C39" i="9"/>
  <c r="E39" i="9"/>
  <c r="F39" i="9"/>
  <c r="A40" i="9"/>
  <c r="B40" i="9"/>
  <c r="C40" i="9"/>
  <c r="E40" i="9"/>
  <c r="F40" i="9"/>
  <c r="A41" i="9"/>
  <c r="B41" i="9"/>
  <c r="C41" i="9"/>
  <c r="E41" i="9"/>
  <c r="F41" i="9"/>
  <c r="A42" i="9"/>
  <c r="B42" i="9"/>
  <c r="C42" i="9"/>
  <c r="E42" i="9"/>
  <c r="F42" i="9"/>
  <c r="A43" i="9"/>
  <c r="B43" i="9"/>
  <c r="C43" i="9"/>
  <c r="E43" i="9"/>
  <c r="F43" i="9"/>
  <c r="A44" i="9"/>
  <c r="B44" i="9"/>
  <c r="C44" i="9"/>
  <c r="E44" i="9"/>
  <c r="F44" i="9"/>
  <c r="A45" i="9"/>
  <c r="B45" i="9"/>
  <c r="C45" i="9"/>
  <c r="E45" i="9"/>
  <c r="F45" i="9"/>
  <c r="A46" i="9"/>
  <c r="B46" i="9"/>
  <c r="C46" i="9"/>
  <c r="E46" i="9"/>
  <c r="F46" i="9"/>
  <c r="A47" i="9"/>
  <c r="B47" i="9"/>
  <c r="C47" i="9"/>
  <c r="E47" i="9"/>
  <c r="F47" i="9"/>
  <c r="A48" i="9"/>
  <c r="B48" i="9"/>
  <c r="C48" i="9"/>
  <c r="E48" i="9"/>
  <c r="F48" i="9"/>
  <c r="A49" i="9"/>
  <c r="B49" i="9"/>
  <c r="C49" i="9"/>
  <c r="E49" i="9"/>
  <c r="F49" i="9"/>
  <c r="A50" i="9"/>
  <c r="B50" i="9"/>
  <c r="C50" i="9"/>
  <c r="E50" i="9"/>
  <c r="F50" i="9"/>
  <c r="A51" i="9"/>
  <c r="B51" i="9"/>
  <c r="C51" i="9"/>
  <c r="E51" i="9"/>
  <c r="F51" i="9"/>
  <c r="A52" i="9"/>
  <c r="B52" i="9"/>
  <c r="C52" i="9"/>
  <c r="E52" i="9"/>
  <c r="F52" i="9"/>
  <c r="A53" i="9"/>
  <c r="B53" i="9"/>
  <c r="C53" i="9"/>
  <c r="E53" i="9"/>
  <c r="F53" i="9"/>
  <c r="A54" i="9"/>
  <c r="B54" i="9"/>
  <c r="C54" i="9"/>
  <c r="E54" i="9"/>
  <c r="F54" i="9"/>
  <c r="A55" i="9"/>
  <c r="B55" i="9"/>
  <c r="C55" i="9"/>
  <c r="E55" i="9"/>
  <c r="F55" i="9"/>
  <c r="A56" i="9"/>
  <c r="B56" i="9"/>
  <c r="C56" i="9"/>
  <c r="E56" i="9"/>
  <c r="F56" i="9"/>
  <c r="A57" i="9"/>
  <c r="B57" i="9"/>
  <c r="C57" i="9"/>
  <c r="E57" i="9"/>
  <c r="F57" i="9"/>
  <c r="A58" i="9"/>
  <c r="B58" i="9"/>
  <c r="C58" i="9"/>
  <c r="E58" i="9"/>
  <c r="F58" i="9"/>
  <c r="A59" i="9"/>
  <c r="B59" i="9"/>
  <c r="C59" i="9"/>
  <c r="E59" i="9"/>
  <c r="F59" i="9"/>
  <c r="A60" i="9"/>
  <c r="B60" i="9"/>
  <c r="C60" i="9"/>
  <c r="E60" i="9"/>
  <c r="F60" i="9"/>
  <c r="A61" i="9"/>
  <c r="B61" i="9"/>
  <c r="C61" i="9"/>
  <c r="E61" i="9"/>
  <c r="F61" i="9"/>
  <c r="A62" i="9"/>
  <c r="B62" i="9"/>
  <c r="C62" i="9"/>
  <c r="E62" i="9"/>
  <c r="F62" i="9"/>
  <c r="A63" i="9"/>
  <c r="B63" i="9"/>
  <c r="C63" i="9"/>
  <c r="E63" i="9"/>
  <c r="F63" i="9"/>
  <c r="A64" i="9"/>
  <c r="B64" i="9"/>
  <c r="C64" i="9"/>
  <c r="E64" i="9"/>
  <c r="F64" i="9"/>
  <c r="A65" i="9"/>
  <c r="B65" i="9"/>
  <c r="C65" i="9"/>
  <c r="E65" i="9"/>
  <c r="F65" i="9"/>
  <c r="A66" i="9"/>
  <c r="B66" i="9"/>
  <c r="C66" i="9"/>
  <c r="E66" i="9"/>
  <c r="F66" i="9"/>
  <c r="A67" i="9"/>
  <c r="B67" i="9"/>
  <c r="C67" i="9"/>
  <c r="E67" i="9"/>
  <c r="F67" i="9"/>
  <c r="A68" i="9"/>
  <c r="B68" i="9"/>
  <c r="C68" i="9"/>
  <c r="E68" i="9"/>
  <c r="F68" i="9"/>
  <c r="A69" i="9"/>
  <c r="B69" i="9"/>
  <c r="C69" i="9"/>
  <c r="E69" i="9"/>
  <c r="F69" i="9"/>
  <c r="A70" i="9"/>
  <c r="B70" i="9"/>
  <c r="C70" i="9"/>
  <c r="E70" i="9"/>
  <c r="F70" i="9"/>
  <c r="A71" i="9"/>
  <c r="B71" i="9"/>
  <c r="C71" i="9"/>
  <c r="E71" i="9"/>
  <c r="F71" i="9"/>
  <c r="A72" i="9"/>
  <c r="B72" i="9"/>
  <c r="C72" i="9"/>
  <c r="E72" i="9"/>
  <c r="F72" i="9"/>
  <c r="A73" i="9"/>
  <c r="B73" i="9"/>
  <c r="C73" i="9"/>
  <c r="E73" i="9"/>
  <c r="F73" i="9"/>
  <c r="A74" i="9"/>
  <c r="B74" i="9"/>
  <c r="C74" i="9"/>
  <c r="E74" i="9"/>
  <c r="F74" i="9"/>
  <c r="A75" i="9"/>
  <c r="B75" i="9"/>
  <c r="C75" i="9"/>
  <c r="E75" i="9"/>
  <c r="F75" i="9"/>
  <c r="A76" i="9"/>
  <c r="B76" i="9"/>
  <c r="C76" i="9"/>
  <c r="E76" i="9"/>
  <c r="F76" i="9"/>
  <c r="A77" i="9"/>
  <c r="B77" i="9"/>
  <c r="C77" i="9"/>
  <c r="E77" i="9"/>
  <c r="F77" i="9"/>
  <c r="A78" i="9"/>
  <c r="B78" i="9"/>
  <c r="C78" i="9"/>
  <c r="E78" i="9"/>
  <c r="F78" i="9"/>
  <c r="A79" i="9"/>
  <c r="B79" i="9"/>
  <c r="C79" i="9"/>
  <c r="E79" i="9"/>
  <c r="F79" i="9"/>
  <c r="A80" i="9"/>
  <c r="B80" i="9"/>
  <c r="C80" i="9"/>
  <c r="E80" i="9"/>
  <c r="F80" i="9"/>
  <c r="A81" i="9"/>
  <c r="B81" i="9"/>
  <c r="C81" i="9"/>
  <c r="E81" i="9"/>
  <c r="F81" i="9"/>
  <c r="A82" i="9"/>
  <c r="B82" i="9"/>
  <c r="C82" i="9"/>
  <c r="E82" i="9"/>
  <c r="F82" i="9"/>
  <c r="A83" i="9"/>
  <c r="B83" i="9"/>
  <c r="C83" i="9"/>
  <c r="E83" i="9"/>
  <c r="F83" i="9"/>
  <c r="A84" i="9"/>
  <c r="B84" i="9"/>
  <c r="C84" i="9"/>
  <c r="E84" i="9"/>
  <c r="F84" i="9"/>
  <c r="A85" i="9"/>
  <c r="B85" i="9"/>
  <c r="C85" i="9"/>
  <c r="E85" i="9"/>
  <c r="F85" i="9"/>
  <c r="A86" i="9"/>
  <c r="B86" i="9"/>
  <c r="C86" i="9"/>
  <c r="E86" i="9"/>
  <c r="F86" i="9"/>
  <c r="A87" i="9"/>
  <c r="B87" i="9"/>
  <c r="C87" i="9"/>
  <c r="E87" i="9"/>
  <c r="F87" i="9"/>
  <c r="A88" i="9"/>
  <c r="B88" i="9"/>
  <c r="C88" i="9"/>
  <c r="E88" i="9"/>
  <c r="F88" i="9"/>
  <c r="A89" i="9"/>
  <c r="B89" i="9"/>
  <c r="C89" i="9"/>
  <c r="E89" i="9"/>
  <c r="F89" i="9"/>
  <c r="A90" i="9"/>
  <c r="B90" i="9"/>
  <c r="C90" i="9"/>
  <c r="E90" i="9"/>
  <c r="F90" i="9"/>
  <c r="A91" i="9"/>
  <c r="B91" i="9"/>
  <c r="C91" i="9"/>
  <c r="E91" i="9"/>
  <c r="F91" i="9"/>
  <c r="A92" i="9"/>
  <c r="B92" i="9"/>
  <c r="C92" i="9"/>
  <c r="E92" i="9"/>
  <c r="F92" i="9"/>
  <c r="A93" i="9"/>
  <c r="B93" i="9"/>
  <c r="C93" i="9"/>
  <c r="E93" i="9"/>
  <c r="F93" i="9"/>
  <c r="A94" i="9"/>
  <c r="B94" i="9"/>
  <c r="C94" i="9"/>
  <c r="E94" i="9"/>
  <c r="F94" i="9"/>
  <c r="A95" i="9"/>
  <c r="B95" i="9"/>
  <c r="C95" i="9"/>
  <c r="E95" i="9"/>
  <c r="F95" i="9"/>
  <c r="A96" i="9"/>
  <c r="B96" i="9"/>
  <c r="C96" i="9"/>
  <c r="E96" i="9"/>
  <c r="F96" i="9"/>
  <c r="A97" i="9"/>
  <c r="B97" i="9"/>
  <c r="C97" i="9"/>
  <c r="E97" i="9"/>
  <c r="F97" i="9"/>
  <c r="A98" i="9"/>
  <c r="B98" i="9"/>
  <c r="C98" i="9"/>
  <c r="E98" i="9"/>
  <c r="F98" i="9"/>
  <c r="A99" i="9"/>
  <c r="B99" i="9"/>
  <c r="C99" i="9"/>
  <c r="E99" i="9"/>
  <c r="F99" i="9"/>
  <c r="A100" i="9"/>
  <c r="B100" i="9"/>
  <c r="C100" i="9"/>
  <c r="E100" i="9"/>
  <c r="F100" i="9"/>
  <c r="A101" i="9"/>
  <c r="B101" i="9"/>
  <c r="C101" i="9"/>
  <c r="E101" i="9"/>
  <c r="F101" i="9"/>
  <c r="A102" i="9"/>
  <c r="B102" i="9"/>
  <c r="C102" i="9"/>
  <c r="E102" i="9"/>
  <c r="F102" i="9"/>
  <c r="A103" i="9"/>
  <c r="B103" i="9"/>
  <c r="C103" i="9"/>
  <c r="E103" i="9"/>
  <c r="F103" i="9"/>
  <c r="A104" i="9"/>
  <c r="B104" i="9"/>
  <c r="C104" i="9"/>
  <c r="E104" i="9"/>
  <c r="F104" i="9"/>
  <c r="A105" i="9"/>
  <c r="B105" i="9"/>
  <c r="C105" i="9"/>
  <c r="E105" i="9"/>
  <c r="F105" i="9"/>
  <c r="A106" i="9"/>
  <c r="B106" i="9"/>
  <c r="C106" i="9"/>
  <c r="E106" i="9"/>
  <c r="F106" i="9"/>
  <c r="A107" i="9"/>
  <c r="B107" i="9"/>
  <c r="C107" i="9"/>
  <c r="E107" i="9"/>
  <c r="F107" i="9"/>
  <c r="A108" i="9"/>
  <c r="B108" i="9"/>
  <c r="C108" i="9"/>
  <c r="E108" i="9"/>
  <c r="F108" i="9"/>
  <c r="A109" i="9"/>
  <c r="B109" i="9"/>
  <c r="C109" i="9"/>
  <c r="E109" i="9"/>
  <c r="F109" i="9"/>
  <c r="A110" i="9"/>
  <c r="B110" i="9"/>
  <c r="C110" i="9"/>
  <c r="E110" i="9"/>
  <c r="F110" i="9"/>
  <c r="A111" i="9"/>
  <c r="B111" i="9"/>
  <c r="C111" i="9"/>
  <c r="E111" i="9"/>
  <c r="F111" i="9"/>
  <c r="A112" i="9"/>
  <c r="B112" i="9"/>
  <c r="C112" i="9"/>
  <c r="E112" i="9"/>
  <c r="F112" i="9"/>
  <c r="A113" i="9"/>
  <c r="B113" i="9"/>
  <c r="C113" i="9"/>
  <c r="E113" i="9"/>
  <c r="F113" i="9"/>
  <c r="A114" i="9"/>
  <c r="B114" i="9"/>
  <c r="C114" i="9"/>
  <c r="E114" i="9"/>
  <c r="F114" i="9"/>
  <c r="A115" i="9"/>
  <c r="B115" i="9"/>
  <c r="C115" i="9"/>
  <c r="E115" i="9"/>
  <c r="F115" i="9"/>
  <c r="A116" i="9"/>
  <c r="B116" i="9"/>
  <c r="C116" i="9"/>
  <c r="E116" i="9"/>
  <c r="F116" i="9"/>
  <c r="A117" i="9"/>
  <c r="B117" i="9"/>
  <c r="C117" i="9"/>
  <c r="E117" i="9"/>
  <c r="F117" i="9"/>
  <c r="A118" i="9"/>
  <c r="B118" i="9"/>
  <c r="C118" i="9"/>
  <c r="E118" i="9"/>
  <c r="F118" i="9"/>
  <c r="A119" i="9"/>
  <c r="B119" i="9"/>
  <c r="C119" i="9"/>
  <c r="E119" i="9"/>
  <c r="F119" i="9"/>
  <c r="A120" i="9"/>
  <c r="B120" i="9"/>
  <c r="C120" i="9"/>
  <c r="E120" i="9"/>
  <c r="F120" i="9"/>
  <c r="A121" i="9"/>
  <c r="B121" i="9"/>
  <c r="C121" i="9"/>
  <c r="E121" i="9"/>
  <c r="F121" i="9"/>
  <c r="A122" i="9"/>
  <c r="B122" i="9"/>
  <c r="C122" i="9"/>
  <c r="E122" i="9"/>
  <c r="F122" i="9"/>
  <c r="A123" i="9"/>
  <c r="B123" i="9"/>
  <c r="C123" i="9"/>
  <c r="E123" i="9"/>
  <c r="F123" i="9"/>
  <c r="A124" i="9"/>
  <c r="B124" i="9"/>
  <c r="C124" i="9"/>
  <c r="E124" i="9"/>
  <c r="F124" i="9"/>
  <c r="A125" i="9"/>
  <c r="B125" i="9"/>
  <c r="C125" i="9"/>
  <c r="E125" i="9"/>
  <c r="F125" i="9"/>
  <c r="A126" i="9"/>
  <c r="B126" i="9"/>
  <c r="C126" i="9"/>
  <c r="E126" i="9"/>
  <c r="F126" i="9"/>
  <c r="A127" i="9"/>
  <c r="B127" i="9"/>
  <c r="C127" i="9"/>
  <c r="E127" i="9"/>
  <c r="F127" i="9"/>
  <c r="A128" i="9"/>
  <c r="B128" i="9"/>
  <c r="C128" i="9"/>
  <c r="E128" i="9"/>
  <c r="F128" i="9"/>
  <c r="A129" i="9"/>
  <c r="B129" i="9"/>
  <c r="C129" i="9"/>
  <c r="E129" i="9"/>
  <c r="F129" i="9"/>
  <c r="A130" i="9"/>
  <c r="B130" i="9"/>
  <c r="C130" i="9"/>
  <c r="E130" i="9"/>
  <c r="F130" i="9"/>
  <c r="A131" i="9"/>
  <c r="B131" i="9"/>
  <c r="C131" i="9"/>
  <c r="E131" i="9"/>
  <c r="F131" i="9"/>
  <c r="A132" i="9"/>
  <c r="B132" i="9"/>
  <c r="C132" i="9"/>
  <c r="E132" i="9"/>
  <c r="F132" i="9"/>
  <c r="A133" i="9"/>
  <c r="B133" i="9"/>
  <c r="C133" i="9"/>
  <c r="E133" i="9"/>
  <c r="F133" i="9"/>
  <c r="A134" i="9"/>
  <c r="B134" i="9"/>
  <c r="C134" i="9"/>
  <c r="E134" i="9"/>
  <c r="F134" i="9"/>
  <c r="A135" i="9"/>
  <c r="B135" i="9"/>
  <c r="C135" i="9"/>
  <c r="E135" i="9"/>
  <c r="F135" i="9"/>
  <c r="A136" i="9"/>
  <c r="B136" i="9"/>
  <c r="C136" i="9"/>
  <c r="E136" i="9"/>
  <c r="F136" i="9"/>
  <c r="A137" i="9"/>
  <c r="B137" i="9"/>
  <c r="C137" i="9"/>
  <c r="E137" i="9"/>
  <c r="F137" i="9"/>
  <c r="A138" i="9"/>
  <c r="B138" i="9"/>
  <c r="C138" i="9"/>
  <c r="E138" i="9"/>
  <c r="F138" i="9"/>
  <c r="A139" i="9"/>
  <c r="B139" i="9"/>
  <c r="C139" i="9"/>
  <c r="E139" i="9"/>
  <c r="F139" i="9"/>
  <c r="A140" i="9"/>
  <c r="B140" i="9"/>
  <c r="C140" i="9"/>
  <c r="E140" i="9"/>
  <c r="F140" i="9"/>
  <c r="A141" i="9"/>
  <c r="B141" i="9"/>
  <c r="C141" i="9"/>
  <c r="E141" i="9"/>
  <c r="F141" i="9"/>
  <c r="A142" i="9"/>
  <c r="B142" i="9"/>
  <c r="C142" i="9"/>
  <c r="E142" i="9"/>
  <c r="F142" i="9"/>
  <c r="A143" i="9"/>
  <c r="B143" i="9"/>
  <c r="C143" i="9"/>
  <c r="E143" i="9"/>
  <c r="F143" i="9"/>
  <c r="A144" i="9"/>
  <c r="B144" i="9"/>
  <c r="C144" i="9"/>
  <c r="E144" i="9"/>
  <c r="F144" i="9"/>
  <c r="A145" i="9"/>
  <c r="B145" i="9"/>
  <c r="C145" i="9"/>
  <c r="E145" i="9"/>
  <c r="F145" i="9"/>
  <c r="A146" i="9"/>
  <c r="B146" i="9"/>
  <c r="C146" i="9"/>
  <c r="E146" i="9"/>
  <c r="F146" i="9"/>
  <c r="A147" i="9"/>
  <c r="B147" i="9"/>
  <c r="C147" i="9"/>
  <c r="E147" i="9"/>
  <c r="F147" i="9"/>
  <c r="A148" i="9"/>
  <c r="B148" i="9"/>
  <c r="C148" i="9"/>
  <c r="E148" i="9"/>
  <c r="F148" i="9"/>
  <c r="A149" i="9"/>
  <c r="B149" i="9"/>
  <c r="C149" i="9"/>
  <c r="E149" i="9"/>
  <c r="F149" i="9"/>
  <c r="A150" i="9"/>
  <c r="B150" i="9"/>
  <c r="C150" i="9"/>
  <c r="E150" i="9"/>
  <c r="F150" i="9"/>
  <c r="A151" i="9"/>
  <c r="B151" i="9"/>
  <c r="C151" i="9"/>
  <c r="E151" i="9"/>
  <c r="F151" i="9"/>
  <c r="A152" i="9"/>
  <c r="B152" i="9"/>
  <c r="C152" i="9"/>
  <c r="E152" i="9"/>
  <c r="F152" i="9"/>
  <c r="A153" i="9"/>
  <c r="B153" i="9"/>
  <c r="C153" i="9"/>
  <c r="E153" i="9"/>
  <c r="F153" i="9"/>
  <c r="A154" i="9"/>
  <c r="B154" i="9"/>
  <c r="C154" i="9"/>
  <c r="E154" i="9"/>
  <c r="F154" i="9"/>
  <c r="A155" i="9"/>
  <c r="B155" i="9"/>
  <c r="C155" i="9"/>
  <c r="E155" i="9"/>
  <c r="F155" i="9"/>
  <c r="A156" i="9"/>
  <c r="B156" i="9"/>
  <c r="C156" i="9"/>
  <c r="E156" i="9"/>
  <c r="F156" i="9"/>
  <c r="A157" i="9"/>
  <c r="B157" i="9"/>
  <c r="C157" i="9"/>
  <c r="E157" i="9"/>
  <c r="F157" i="9"/>
  <c r="A158" i="9"/>
  <c r="B158" i="9"/>
  <c r="C158" i="9"/>
  <c r="E158" i="9"/>
  <c r="F158" i="9"/>
  <c r="A159" i="9"/>
  <c r="B159" i="9"/>
  <c r="C159" i="9"/>
  <c r="E159" i="9"/>
  <c r="F159" i="9"/>
  <c r="A160" i="9"/>
  <c r="B160" i="9"/>
  <c r="C160" i="9"/>
  <c r="E160" i="9"/>
  <c r="F160" i="9"/>
  <c r="A161" i="9"/>
  <c r="B161" i="9"/>
  <c r="C161" i="9"/>
  <c r="E161" i="9"/>
  <c r="F161" i="9"/>
  <c r="A162" i="9"/>
  <c r="B162" i="9"/>
  <c r="C162" i="9"/>
  <c r="E162" i="9"/>
  <c r="F162" i="9"/>
  <c r="A163" i="9"/>
  <c r="B163" i="9"/>
  <c r="C163" i="9"/>
  <c r="E163" i="9"/>
  <c r="F163" i="9"/>
  <c r="A164" i="9"/>
  <c r="B164" i="9"/>
  <c r="C164" i="9"/>
  <c r="E164" i="9"/>
  <c r="F164" i="9"/>
  <c r="A165" i="9"/>
  <c r="B165" i="9"/>
  <c r="C165" i="9"/>
  <c r="E165" i="9"/>
  <c r="F165" i="9"/>
  <c r="A166" i="9"/>
  <c r="B166" i="9"/>
  <c r="C166" i="9"/>
  <c r="E166" i="9"/>
  <c r="F166" i="9"/>
  <c r="A167" i="9"/>
  <c r="B167" i="9"/>
  <c r="C167" i="9"/>
  <c r="E167" i="9"/>
  <c r="F167" i="9"/>
  <c r="A168" i="9"/>
  <c r="B168" i="9"/>
  <c r="C168" i="9"/>
  <c r="E168" i="9"/>
  <c r="F168" i="9"/>
  <c r="A169" i="9"/>
  <c r="B169" i="9"/>
  <c r="C169" i="9"/>
  <c r="E169" i="9"/>
  <c r="F169" i="9"/>
  <c r="A170" i="9"/>
  <c r="B170" i="9"/>
  <c r="C170" i="9"/>
  <c r="E170" i="9"/>
  <c r="F170" i="9"/>
  <c r="A171" i="9"/>
  <c r="B171" i="9"/>
  <c r="C171" i="9"/>
  <c r="E171" i="9"/>
  <c r="F171" i="9"/>
  <c r="A172" i="9"/>
  <c r="B172" i="9"/>
  <c r="C172" i="9"/>
  <c r="E172" i="9"/>
  <c r="F172" i="9"/>
  <c r="A173" i="9"/>
  <c r="B173" i="9"/>
  <c r="C173" i="9"/>
  <c r="E173" i="9"/>
  <c r="F173" i="9"/>
  <c r="A174" i="9"/>
  <c r="B174" i="9"/>
  <c r="C174" i="9"/>
  <c r="E174" i="9"/>
  <c r="F174" i="9"/>
  <c r="A175" i="9"/>
  <c r="B175" i="9"/>
  <c r="C175" i="9"/>
  <c r="E175" i="9"/>
  <c r="F175" i="9"/>
  <c r="A176" i="9"/>
  <c r="B176" i="9"/>
  <c r="C176" i="9"/>
  <c r="E176" i="9"/>
  <c r="F176" i="9"/>
  <c r="A177" i="9"/>
  <c r="B177" i="9"/>
  <c r="C177" i="9"/>
  <c r="E177" i="9"/>
  <c r="F177" i="9"/>
  <c r="A178" i="9"/>
  <c r="B178" i="9"/>
  <c r="C178" i="9"/>
  <c r="E178" i="9"/>
  <c r="F178" i="9"/>
  <c r="A179" i="9"/>
  <c r="B179" i="9"/>
  <c r="C179" i="9"/>
  <c r="E179" i="9"/>
  <c r="F179" i="9"/>
  <c r="A180" i="9"/>
  <c r="B180" i="9"/>
  <c r="C180" i="9"/>
  <c r="E180" i="9"/>
  <c r="F180" i="9"/>
  <c r="A181" i="9"/>
  <c r="B181" i="9"/>
  <c r="C181" i="9"/>
  <c r="E181" i="9"/>
  <c r="F181" i="9"/>
  <c r="A182" i="9"/>
  <c r="B182" i="9"/>
  <c r="C182" i="9"/>
  <c r="E182" i="9"/>
  <c r="F182" i="9"/>
  <c r="A183" i="9"/>
  <c r="B183" i="9"/>
  <c r="C183" i="9"/>
  <c r="E183" i="9"/>
  <c r="F183" i="9"/>
  <c r="A184" i="9"/>
  <c r="B184" i="9"/>
  <c r="C184" i="9"/>
  <c r="E184" i="9"/>
  <c r="F184" i="9"/>
  <c r="A185" i="9"/>
  <c r="B185" i="9"/>
  <c r="C185" i="9"/>
  <c r="E185" i="9"/>
  <c r="F185" i="9"/>
  <c r="A186" i="9"/>
  <c r="B186" i="9"/>
  <c r="C186" i="9"/>
  <c r="E186" i="9"/>
  <c r="F186" i="9"/>
  <c r="A187" i="9"/>
  <c r="B187" i="9"/>
  <c r="C187" i="9"/>
  <c r="E187" i="9"/>
  <c r="F187" i="9"/>
  <c r="A188" i="9"/>
  <c r="B188" i="9"/>
  <c r="C188" i="9"/>
  <c r="E188" i="9"/>
  <c r="F188" i="9"/>
  <c r="A189" i="9"/>
  <c r="B189" i="9"/>
  <c r="C189" i="9"/>
  <c r="E189" i="9"/>
  <c r="F189" i="9"/>
  <c r="A190" i="9"/>
  <c r="B190" i="9"/>
  <c r="C190" i="9"/>
  <c r="E190" i="9"/>
  <c r="F190" i="9"/>
  <c r="A191" i="9"/>
  <c r="B191" i="9"/>
  <c r="C191" i="9"/>
  <c r="E191" i="9"/>
  <c r="F191" i="9"/>
  <c r="A192" i="9"/>
  <c r="B192" i="9"/>
  <c r="C192" i="9"/>
  <c r="E192" i="9"/>
  <c r="F192" i="9"/>
  <c r="A193" i="9"/>
  <c r="B193" i="9"/>
  <c r="C193" i="9"/>
  <c r="E193" i="9"/>
  <c r="F193" i="9"/>
  <c r="A194" i="9"/>
  <c r="B194" i="9"/>
  <c r="C194" i="9"/>
  <c r="E194" i="9"/>
  <c r="F194" i="9"/>
  <c r="A195" i="9"/>
  <c r="B195" i="9"/>
  <c r="C195" i="9"/>
  <c r="E195" i="9"/>
  <c r="F195" i="9"/>
  <c r="A196" i="9"/>
  <c r="B196" i="9"/>
  <c r="C196" i="9"/>
  <c r="E196" i="9"/>
  <c r="F196" i="9"/>
  <c r="A18" i="9"/>
  <c r="B18" i="9"/>
  <c r="C18" i="9"/>
  <c r="E18" i="9"/>
  <c r="F18" i="9"/>
  <c r="A19" i="9"/>
  <c r="B19" i="9"/>
  <c r="C19" i="9"/>
  <c r="E19" i="9"/>
  <c r="F19" i="9"/>
  <c r="A20" i="9"/>
  <c r="B20" i="9"/>
  <c r="C20" i="9"/>
  <c r="E20" i="9"/>
  <c r="F20" i="9"/>
  <c r="A21" i="9"/>
  <c r="B21" i="9"/>
  <c r="C21" i="9"/>
  <c r="E21" i="9"/>
  <c r="F21" i="9"/>
  <c r="M16" i="3"/>
  <c r="N16" i="3"/>
  <c r="O16" i="3"/>
  <c r="P16" i="3"/>
  <c r="Q16" i="3"/>
  <c r="J16" i="3"/>
  <c r="J18" i="14"/>
  <c r="L16" i="3" l="1"/>
  <c r="B27" i="14" l="1"/>
  <c r="J24" i="1" l="1"/>
  <c r="N9" i="11" s="1"/>
  <c r="J25" i="1"/>
  <c r="T10" i="13" s="1"/>
  <c r="B24" i="1"/>
  <c r="D69" i="1"/>
  <c r="E45" i="1" l="1"/>
  <c r="E33" i="1"/>
  <c r="E78" i="32"/>
  <c r="E30" i="1"/>
  <c r="E69" i="1"/>
  <c r="E22" i="32"/>
  <c r="D24" i="1"/>
  <c r="O10" i="12"/>
  <c r="B12" i="14"/>
  <c r="E48" i="1"/>
  <c r="N10" i="11"/>
  <c r="N10" i="3"/>
  <c r="N9" i="3"/>
  <c r="C12" i="15"/>
  <c r="C13" i="15"/>
  <c r="T9" i="13"/>
  <c r="O9" i="12"/>
  <c r="B13" i="14"/>
  <c r="G32" i="1" l="1"/>
  <c r="G68" i="1"/>
  <c r="G35" i="32"/>
  <c r="G84" i="32"/>
  <c r="G18" i="32"/>
  <c r="G34" i="32"/>
  <c r="G79" i="32"/>
  <c r="G59" i="1"/>
  <c r="G66" i="1"/>
  <c r="G63" i="1"/>
  <c r="G36" i="32"/>
  <c r="G77" i="32"/>
  <c r="G82" i="32"/>
  <c r="G55" i="32"/>
  <c r="G46" i="32"/>
  <c r="G19" i="32"/>
  <c r="G20" i="32"/>
  <c r="G50" i="32"/>
  <c r="G71" i="32"/>
  <c r="G22" i="32"/>
  <c r="G12" i="15"/>
  <c r="G14" i="15" s="1"/>
  <c r="G74" i="32"/>
  <c r="G66" i="32"/>
  <c r="G41" i="1"/>
  <c r="G24" i="32"/>
  <c r="G59" i="32"/>
  <c r="G70" i="32"/>
  <c r="G54" i="32"/>
  <c r="G87" i="32"/>
  <c r="G83" i="32"/>
  <c r="G46" i="1"/>
  <c r="G72" i="32"/>
  <c r="G44" i="1"/>
  <c r="G75" i="32"/>
  <c r="G57" i="1"/>
  <c r="G25" i="32"/>
  <c r="G53" i="32"/>
  <c r="G68" i="32"/>
  <c r="G44" i="32"/>
  <c r="G74" i="1"/>
  <c r="G51" i="32"/>
  <c r="G45" i="1"/>
  <c r="G76" i="1"/>
  <c r="G39" i="32"/>
  <c r="G42" i="32"/>
  <c r="G81" i="32"/>
  <c r="G62" i="1"/>
  <c r="G52" i="1"/>
  <c r="G70" i="1"/>
  <c r="G30" i="1"/>
  <c r="G56" i="1"/>
  <c r="G73" i="32"/>
  <c r="G53" i="1"/>
  <c r="G62" i="32"/>
  <c r="G67" i="32"/>
  <c r="G65" i="1"/>
  <c r="G65" i="32"/>
  <c r="G61" i="1"/>
  <c r="G37" i="1"/>
  <c r="G33" i="1"/>
  <c r="G41" i="32"/>
  <c r="G85" i="32"/>
  <c r="G55" i="1"/>
  <c r="G88" i="32"/>
  <c r="G38" i="32"/>
  <c r="G40" i="1"/>
  <c r="G90" i="32"/>
  <c r="G76" i="32"/>
  <c r="G60" i="1"/>
  <c r="G86" i="32"/>
  <c r="G60" i="32"/>
  <c r="G48" i="1"/>
  <c r="G21" i="32"/>
  <c r="G45" i="32"/>
  <c r="G73" i="1"/>
  <c r="G78" i="32"/>
  <c r="G40" i="32"/>
  <c r="G58" i="32"/>
  <c r="G51" i="1"/>
  <c r="G37" i="32"/>
  <c r="G64" i="1"/>
  <c r="G64" i="32"/>
  <c r="G56" i="32"/>
  <c r="G39" i="1"/>
  <c r="G23" i="32"/>
  <c r="G50" i="1"/>
  <c r="G69" i="32"/>
  <c r="G31" i="32"/>
  <c r="G48" i="32"/>
  <c r="G57" i="32"/>
  <c r="G63" i="32"/>
  <c r="G47" i="1"/>
  <c r="G26" i="32"/>
  <c r="G54" i="1"/>
  <c r="G72" i="1"/>
  <c r="G80" i="32"/>
  <c r="G32" i="32"/>
  <c r="G33" i="32"/>
  <c r="G47" i="32"/>
  <c r="G52" i="32"/>
  <c r="G49" i="1"/>
  <c r="G43" i="32"/>
  <c r="G31" i="1"/>
  <c r="G75" i="1"/>
  <c r="G38" i="1"/>
  <c r="G49" i="32"/>
  <c r="G61" i="32"/>
  <c r="G58" i="1"/>
  <c r="G43" i="1"/>
  <c r="G89" i="32"/>
  <c r="G36" i="1"/>
  <c r="G34" i="1"/>
  <c r="G27" i="32"/>
  <c r="G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Natalie Hoi</author>
    <author>Chera Amin</author>
  </authors>
  <commentList>
    <comment ref="A10" authorId="0" shapeId="0" xr:uid="{6469AD5C-CAD0-432C-8F4D-80FDE82F4A4E}">
      <text>
        <r>
          <rPr>
            <sz val="9"/>
            <color indexed="81"/>
            <rFont val="Tahoma"/>
            <family val="2"/>
          </rPr>
          <t>Fiscal year can be used. If applicable, please indicate the year in an email to research@cssea.bc.ca.</t>
        </r>
      </text>
    </comment>
    <comment ref="A30" authorId="0" shapeId="0" xr:uid="{F534846B-B870-4F47-9816-010A84AF8A5B}">
      <text>
        <r>
          <rPr>
            <sz val="9"/>
            <color indexed="81"/>
            <rFont val="Tahoma"/>
            <family val="2"/>
          </rPr>
          <t>Please answer CLBC supplementary questions on Schedule Q1.</t>
        </r>
      </text>
    </comment>
    <comment ref="A31" authorId="0" shapeId="0" xr:uid="{65FD11B0-ED5F-4635-9C4C-1FAE94CBDEF7}">
      <text>
        <r>
          <rPr>
            <sz val="9"/>
            <color indexed="81"/>
            <rFont val="Tahoma"/>
            <family val="2"/>
          </rPr>
          <t>If the agency has received funding from BC Housing for rental subsidies, please report the total funding amounts in this section.
Please also answer BC Housing supplementary questions on Schedule Q1.</t>
        </r>
      </text>
    </comment>
    <comment ref="A32" authorId="1" shapeId="0" xr:uid="{87608C66-51C1-4677-B2D8-B164D4C40FC7}">
      <text>
        <r>
          <rPr>
            <sz val="9"/>
            <color indexed="81"/>
            <rFont val="Tahoma"/>
            <family val="2"/>
          </rPr>
          <t>Applicable in cases where BC Housing subsidized rent paid by tenants.</t>
        </r>
      </text>
    </comment>
    <comment ref="A69" authorId="0" shapeId="0" xr:uid="{EE765E43-981B-4960-8067-8C693D7333BF}">
      <text>
        <r>
          <rPr>
            <sz val="9"/>
            <color indexed="81"/>
            <rFont val="Tahoma"/>
            <family val="2"/>
          </rPr>
          <t>Please see 'Flow Through Funding' on Schedule H2.</t>
        </r>
      </text>
    </comment>
    <comment ref="B69" authorId="0" shapeId="0" xr:uid="{684B62F8-FE4C-45DC-8D75-89BE978EA572}">
      <text>
        <r>
          <rPr>
            <sz val="9"/>
            <color indexed="81"/>
            <rFont val="Tahoma"/>
            <family val="2"/>
          </rPr>
          <t xml:space="preserve">Calculated from Schedule H2. </t>
        </r>
      </text>
    </comment>
    <comment ref="C69" authorId="0" shapeId="0" xr:uid="{1A661806-FAFD-4949-881B-055BE26A0BD5}">
      <text>
        <r>
          <rPr>
            <sz val="9"/>
            <color indexed="81"/>
            <rFont val="Tahoma"/>
            <family val="2"/>
          </rPr>
          <t xml:space="preserve">Calculated from Schedule H2. </t>
        </r>
      </text>
    </comment>
    <comment ref="A70" authorId="0" shapeId="0" xr:uid="{75A01FF9-8DF6-44C2-8F3D-886E108D8A20}">
      <text>
        <r>
          <rPr>
            <u/>
            <sz val="9"/>
            <color indexed="81"/>
            <rFont val="Tahoma"/>
            <family val="2"/>
          </rPr>
          <t>Examples Include:</t>
        </r>
        <r>
          <rPr>
            <sz val="9"/>
            <color indexed="81"/>
            <rFont val="Tahoma"/>
            <family val="2"/>
          </rPr>
          <t xml:space="preserve">
Capital project grants, B.C. Community Climate grants, other Crown Corporations (ie. Innovate BC.), etc. </t>
        </r>
      </text>
    </comment>
    <comment ref="A76" authorId="0" shapeId="0" xr:uid="{640168F2-27A9-4F5D-99C9-5F02BEBBF4E3}">
      <text>
        <r>
          <rPr>
            <u/>
            <sz val="9"/>
            <color indexed="81"/>
            <rFont val="Tahoma"/>
            <family val="2"/>
          </rPr>
          <t xml:space="preserve">Examples Include: </t>
        </r>
        <r>
          <rPr>
            <sz val="9"/>
            <color indexed="81"/>
            <rFont val="Tahoma"/>
            <family val="2"/>
          </rPr>
          <t xml:space="preserve">
Rent received from tenants, donations, private sponsorships, subsides, user fees, thrift stores, social enterprise revenue,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A00-000001000000}">
      <text>
        <r>
          <rPr>
            <sz val="9"/>
            <color indexed="81"/>
            <rFont val="Tahoma"/>
            <family val="2"/>
          </rPr>
          <t>Please report the sum of couples and families under "Family Rate", since EHC rates are the same for both.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Lin</author>
    <author>Natalie Hoi</author>
  </authors>
  <commentList>
    <comment ref="C13" authorId="0" shapeId="0" xr:uid="{00000000-0006-0000-0B00-000002000000}">
      <text>
        <r>
          <rPr>
            <sz val="9"/>
            <color indexed="81"/>
            <rFont val="Tahoma"/>
            <family val="2"/>
          </rPr>
          <t xml:space="preserve">The salary amount an individual earned if they worked full-time for the entire year. This amount can be found on the employment contract.
Do not include any pensions or benefits.
</t>
        </r>
      </text>
    </comment>
    <comment ref="R13" authorId="1" shapeId="0" xr:uid="{0D387670-D902-4CFB-A97F-89E686DD7FDE}">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W13" authorId="0" shapeId="0" xr:uid="{00000000-0006-0000-0B00-000004000000}">
      <text>
        <r>
          <rPr>
            <sz val="9"/>
            <color indexed="81"/>
            <rFont val="Tahoma"/>
            <family val="2"/>
          </rPr>
          <t>May not be applicable to all classifications.</t>
        </r>
      </text>
    </comment>
    <comment ref="D14" authorId="0" shapeId="0" xr:uid="{00000000-0006-0000-0B00-000005000000}">
      <text>
        <r>
          <rPr>
            <sz val="9"/>
            <color indexed="81"/>
            <rFont val="Tahoma"/>
            <family val="2"/>
          </rPr>
          <t>Please report any other cash compensation in Schedule D2 under "All Other Wage Costs".</t>
        </r>
      </text>
    </comment>
    <comment ref="E14" authorId="0" shapeId="0" xr:uid="{D14D5D8F-6406-40D5-A99E-60393C9687B1}">
      <text>
        <r>
          <rPr>
            <sz val="9"/>
            <color indexed="81"/>
            <rFont val="Tahoma"/>
            <family val="2"/>
          </rPr>
          <t xml:space="preserve">Expenses and allowances that are </t>
        </r>
        <r>
          <rPr>
            <b/>
            <u/>
            <sz val="9"/>
            <color indexed="81"/>
            <rFont val="Tahoma"/>
            <family val="2"/>
          </rPr>
          <t>part of the</t>
        </r>
        <r>
          <rPr>
            <sz val="9"/>
            <color indexed="81"/>
            <rFont val="Tahoma"/>
            <family val="2"/>
          </rPr>
          <t xml:space="preserve"> </t>
        </r>
        <r>
          <rPr>
            <b/>
            <u/>
            <sz val="9"/>
            <color indexed="81"/>
            <rFont val="Tahoma"/>
            <family val="2"/>
          </rPr>
          <t xml:space="preserve">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t>
        </r>
      </text>
    </comment>
    <comment ref="F14" authorId="0" shapeId="0" xr:uid="{00000000-0006-0000-0B00-000007000000}">
      <text>
        <r>
          <rPr>
            <sz val="9"/>
            <color indexed="81"/>
            <rFont val="Tahoma"/>
            <family val="2"/>
          </rPr>
          <t>Please report any other cash compensation in Schedule D2 under "All Other Wage Costs".</t>
        </r>
      </text>
    </comment>
    <comment ref="G14" authorId="0" shapeId="0" xr:uid="{CF168138-1CEA-477F-83F0-AEA24B98FFD8}">
      <text>
        <r>
          <rPr>
            <sz val="9"/>
            <color indexed="81"/>
            <rFont val="Tahoma"/>
            <family val="2"/>
          </rPr>
          <t xml:space="preserve">Expenses and allowances that are </t>
        </r>
        <r>
          <rPr>
            <b/>
            <u/>
            <sz val="9"/>
            <color indexed="81"/>
            <rFont val="Tahoma"/>
            <family val="2"/>
          </rPr>
          <t xml:space="preserve">part of the 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
</t>
        </r>
      </text>
    </comment>
    <comment ref="K14" authorId="1" shapeId="0" xr:uid="{C2894746-7693-4312-A7B7-AFAEF2F3FF64}">
      <text>
        <r>
          <rPr>
            <sz val="9"/>
            <color indexed="81"/>
            <rFont val="Tahoma"/>
            <family val="2"/>
          </rPr>
          <t>This includes employees on leave who remain employed with the agency.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D14" authorId="0" shapeId="0" xr:uid="{00000000-0006-0000-0C00-000001000000}">
      <text>
        <r>
          <rPr>
            <sz val="9"/>
            <color indexed="81"/>
            <rFont val="Tahoma"/>
            <family val="2"/>
          </rPr>
          <t>Seniority of the highest-ranking employee, typically titled Executive Director, CEO, or similar. Include ED/CEO equivalents (e.g., Owner).</t>
        </r>
      </text>
    </comment>
    <comment ref="Q17" authorId="0" shapeId="0" xr:uid="{00000000-0006-0000-0C00-000002000000}">
      <text>
        <r>
          <rPr>
            <sz val="9"/>
            <color indexed="81"/>
            <rFont val="Tahoma"/>
            <family val="2"/>
          </rPr>
          <t>Please report the sum of couples and families under "Family Rate", since EHC rates are the same for both.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B18" authorId="0" shapeId="0" xr:uid="{76D2BCC4-EB60-4654-872D-FD37B20EA2FC}">
      <text>
        <r>
          <rPr>
            <sz val="9"/>
            <color indexed="81"/>
            <rFont val="Tahoma"/>
            <family val="2"/>
          </rPr>
          <t xml:space="preserve">Red cells below indicate that the number of </t>
        </r>
        <r>
          <rPr>
            <b/>
            <sz val="9"/>
            <color indexed="81"/>
            <rFont val="Tahoma"/>
            <family val="2"/>
          </rPr>
          <t xml:space="preserve">Provincially-Funded active Bargaining Unit </t>
        </r>
        <r>
          <rPr>
            <sz val="9"/>
            <color indexed="81"/>
            <rFont val="Tahoma"/>
            <family val="2"/>
          </rPr>
          <t>employees do not align with the reported total under 'Number of Active Employees by Region' and/or by Union.</t>
        </r>
      </text>
    </comment>
    <comment ref="C18" authorId="0" shapeId="0" xr:uid="{59F4B2A1-FF01-492C-A24C-1AFBE7E133DE}">
      <text>
        <r>
          <rPr>
            <sz val="9"/>
            <color indexed="81"/>
            <rFont val="Tahoma"/>
            <family val="2"/>
          </rPr>
          <t xml:space="preserve">Red cells below indicate that the number of </t>
        </r>
        <r>
          <rPr>
            <b/>
            <sz val="9"/>
            <color indexed="81"/>
            <rFont val="Tahoma"/>
            <family val="2"/>
          </rPr>
          <t xml:space="preserve">Provincially-Funded active Management and Excluded </t>
        </r>
        <r>
          <rPr>
            <sz val="9"/>
            <color indexed="81"/>
            <rFont val="Tahoma"/>
            <family val="2"/>
          </rPr>
          <t>employees do not align with the reported total under 'Number of Active Employees by Region'.</t>
        </r>
      </text>
    </comment>
    <comment ref="D18" authorId="0" shapeId="0" xr:uid="{9F822261-BC3E-4829-92AB-2D278528387C}">
      <text>
        <r>
          <rPr>
            <sz val="9"/>
            <color indexed="81"/>
            <rFont val="Tahoma"/>
            <family val="2"/>
          </rPr>
          <t xml:space="preserve">Red cells below indicate that the number of </t>
        </r>
        <r>
          <rPr>
            <b/>
            <sz val="9"/>
            <color indexed="81"/>
            <rFont val="Tahoma"/>
            <family val="2"/>
          </rPr>
          <t>Provincially Funded active Non-Union</t>
        </r>
        <r>
          <rPr>
            <sz val="9"/>
            <color indexed="81"/>
            <rFont val="Tahoma"/>
            <family val="2"/>
          </rPr>
          <t xml:space="preserve"> employees do not align with the reported total under 'Number of Active Employees by Region'.</t>
        </r>
      </text>
    </comment>
    <comment ref="E18" authorId="0" shapeId="0" xr:uid="{1398149E-6C36-4382-8E24-06E6A05A347D}">
      <text>
        <r>
          <rPr>
            <sz val="9"/>
            <color indexed="81"/>
            <rFont val="Tahoma"/>
            <family val="2"/>
          </rPr>
          <t xml:space="preserve">Red cells below indicate that the number of </t>
        </r>
        <r>
          <rPr>
            <b/>
            <sz val="9"/>
            <color indexed="81"/>
            <rFont val="Tahoma"/>
            <family val="2"/>
          </rPr>
          <t>Non-Provincially Funded active Bargaining Unit</t>
        </r>
        <r>
          <rPr>
            <sz val="9"/>
            <color indexed="81"/>
            <rFont val="Tahoma"/>
            <family val="2"/>
          </rPr>
          <t xml:space="preserve"> employees do not align with the reported total under 'Number of Active Employees by Region' and/or by Union.</t>
        </r>
      </text>
    </comment>
    <comment ref="F18" authorId="0" shapeId="0" xr:uid="{76A28BA4-5500-400B-8E65-4D9245C9257F}">
      <text>
        <r>
          <rPr>
            <sz val="9"/>
            <color indexed="81"/>
            <rFont val="Tahoma"/>
            <family val="2"/>
          </rPr>
          <t xml:space="preserve">Red cells below indicate that the number of </t>
        </r>
        <r>
          <rPr>
            <b/>
            <sz val="9"/>
            <color indexed="81"/>
            <rFont val="Tahoma"/>
            <family val="2"/>
          </rPr>
          <t xml:space="preserve">Non-Provincially Funded active Management &amp; Excluded </t>
        </r>
        <r>
          <rPr>
            <sz val="9"/>
            <color indexed="81"/>
            <rFont val="Tahoma"/>
            <family val="2"/>
          </rPr>
          <t>employees do not align with the reported Management total under 'Number of Active Employees by Region'.</t>
        </r>
      </text>
    </comment>
    <comment ref="G18" authorId="0" shapeId="0" xr:uid="{F36BF465-07E9-4AED-944F-41F63CD63D09}">
      <text>
        <r>
          <rPr>
            <sz val="9"/>
            <color indexed="81"/>
            <rFont val="Tahoma"/>
            <family val="2"/>
          </rPr>
          <t>Red cells below indicate that the number of</t>
        </r>
        <r>
          <rPr>
            <b/>
            <sz val="9"/>
            <color indexed="81"/>
            <rFont val="Tahoma"/>
            <family val="2"/>
          </rPr>
          <t xml:space="preserve"> Non-Provincially Funded active</t>
        </r>
        <r>
          <rPr>
            <sz val="9"/>
            <color indexed="81"/>
            <rFont val="Tahoma"/>
            <family val="2"/>
          </rPr>
          <t xml:space="preserve"> </t>
        </r>
        <r>
          <rPr>
            <b/>
            <sz val="9"/>
            <color indexed="81"/>
            <rFont val="Tahoma"/>
            <family val="2"/>
          </rPr>
          <t xml:space="preserve">Non-Union </t>
        </r>
        <r>
          <rPr>
            <sz val="9"/>
            <color indexed="81"/>
            <rFont val="Tahoma"/>
            <family val="2"/>
          </rPr>
          <t>employees do not align with the reported total under 'Number of Active Employees by Region'.</t>
        </r>
      </text>
    </comment>
    <comment ref="J18" authorId="1" shapeId="0" xr:uid="{00000000-0006-0000-0D00-000001000000}">
      <text>
        <r>
          <rPr>
            <sz val="9"/>
            <color indexed="81"/>
            <rFont val="Tahoma"/>
            <family val="2"/>
          </rPr>
          <t>Automatically calculated from Schedules A1.</t>
        </r>
      </text>
    </comment>
    <comment ref="K18" authorId="1" shapeId="0" xr:uid="{00000000-0006-0000-0D00-000002000000}">
      <text>
        <r>
          <rPr>
            <sz val="9"/>
            <color indexed="81"/>
            <rFont val="Tahoma"/>
            <family val="2"/>
          </rPr>
          <t>Automatically calculated from Schedule C1.</t>
        </r>
      </text>
    </comment>
    <comment ref="L18" authorId="1" shapeId="0" xr:uid="{00000000-0006-0000-0D00-000003000000}">
      <text>
        <r>
          <rPr>
            <sz val="9"/>
            <color indexed="81"/>
            <rFont val="Tahoma"/>
            <family val="2"/>
          </rPr>
          <t>Automatically calculated from Schedule B1.</t>
        </r>
      </text>
    </comment>
    <comment ref="M18" authorId="1" shapeId="0" xr:uid="{00000000-0006-0000-0D00-000004000000}">
      <text>
        <r>
          <rPr>
            <sz val="9"/>
            <color indexed="81"/>
            <rFont val="Tahoma"/>
            <family val="2"/>
          </rPr>
          <t>Automatically calculated from Schedules A1.</t>
        </r>
      </text>
    </comment>
    <comment ref="N18" authorId="1" shapeId="0" xr:uid="{00000000-0006-0000-0D00-000005000000}">
      <text>
        <r>
          <rPr>
            <sz val="9"/>
            <color indexed="81"/>
            <rFont val="Tahoma"/>
            <family val="2"/>
          </rPr>
          <t>Automatically calculated from Schedule C1.</t>
        </r>
      </text>
    </comment>
    <comment ref="O18" authorId="1" shapeId="0" xr:uid="{00000000-0006-0000-0D00-000006000000}">
      <text>
        <r>
          <rPr>
            <sz val="9"/>
            <color indexed="81"/>
            <rFont val="Tahoma"/>
            <family val="2"/>
          </rPr>
          <t>Automatically calculated from Schedule B1.</t>
        </r>
      </text>
    </comment>
    <comment ref="J19" authorId="1" shapeId="0" xr:uid="{00000000-0006-0000-0D00-000007000000}">
      <text>
        <r>
          <rPr>
            <sz val="9"/>
            <color indexed="81"/>
            <rFont val="Tahoma"/>
            <family val="2"/>
          </rPr>
          <t>Automatically calculated from Schedules A1.</t>
        </r>
      </text>
    </comment>
    <comment ref="L19" authorId="1" shapeId="0" xr:uid="{00000000-0006-0000-0D00-000008000000}">
      <text>
        <r>
          <rPr>
            <sz val="9"/>
            <color indexed="81"/>
            <rFont val="Tahoma"/>
            <family val="2"/>
          </rPr>
          <t>Automatically calculated from Schedule B1.</t>
        </r>
      </text>
    </comment>
    <comment ref="M19" authorId="1" shapeId="0" xr:uid="{00000000-0006-0000-0D00-000009000000}">
      <text>
        <r>
          <rPr>
            <sz val="9"/>
            <color indexed="81"/>
            <rFont val="Tahoma"/>
            <family val="2"/>
          </rPr>
          <t>Automatically calculated from Schedules A1.</t>
        </r>
      </text>
    </comment>
    <comment ref="O19" authorId="1" shapeId="0" xr:uid="{00000000-0006-0000-0D00-00000A000000}">
      <text>
        <r>
          <rPr>
            <sz val="9"/>
            <color indexed="81"/>
            <rFont val="Tahoma"/>
            <family val="2"/>
          </rPr>
          <t>Automatically calculated from Schedule B1.</t>
        </r>
      </text>
    </comment>
    <comment ref="B27" authorId="0" shapeId="0" xr:uid="{10518949-5776-45F5-8995-A67EC299F093}">
      <text>
        <r>
          <rPr>
            <sz val="9"/>
            <color indexed="81"/>
            <rFont val="Tahoma"/>
            <family val="2"/>
          </rPr>
          <t xml:space="preserve">Red cells indicate a discrepancy between the number of </t>
        </r>
        <r>
          <rPr>
            <b/>
            <sz val="9"/>
            <color indexed="81"/>
            <rFont val="Tahoma"/>
            <family val="2"/>
          </rPr>
          <t>Provincially Funded active Bargaining Unit</t>
        </r>
        <r>
          <rPr>
            <sz val="9"/>
            <color indexed="81"/>
            <rFont val="Tahoma"/>
            <family val="2"/>
          </rPr>
          <t xml:space="preserve"> employees reported under 'Number of Active Employees' and/or by Union.</t>
        </r>
      </text>
    </comment>
    <comment ref="C27" authorId="0" shapeId="0" xr:uid="{250C8C3A-F7B8-4C92-ACE8-AA109009AC46}">
      <text>
        <r>
          <rPr>
            <sz val="9"/>
            <color indexed="81"/>
            <rFont val="Tahoma"/>
            <family val="2"/>
          </rPr>
          <t xml:space="preserve">Red cells indicate a discrepancy between the number of </t>
        </r>
        <r>
          <rPr>
            <b/>
            <sz val="9"/>
            <color indexed="81"/>
            <rFont val="Tahoma"/>
            <family val="2"/>
          </rPr>
          <t>Provincially Funded active Management &amp; Excluded</t>
        </r>
        <r>
          <rPr>
            <sz val="9"/>
            <color indexed="81"/>
            <rFont val="Tahoma"/>
            <family val="2"/>
          </rPr>
          <t xml:space="preserve"> employees reported under 'Number of Active Employees'.</t>
        </r>
      </text>
    </comment>
    <comment ref="D27" authorId="0" shapeId="0" xr:uid="{F9BF4FD3-2078-4A78-A96E-0AEAF6B7F6F1}">
      <text>
        <r>
          <rPr>
            <sz val="9"/>
            <color indexed="81"/>
            <rFont val="Tahoma"/>
            <family val="2"/>
          </rPr>
          <t xml:space="preserve">Red cells indicate a discrepancy between the number of </t>
        </r>
        <r>
          <rPr>
            <b/>
            <sz val="9"/>
            <color indexed="81"/>
            <rFont val="Tahoma"/>
            <family val="2"/>
          </rPr>
          <t>Provincially Funded active Non-Union</t>
        </r>
        <r>
          <rPr>
            <sz val="9"/>
            <color indexed="81"/>
            <rFont val="Tahoma"/>
            <family val="2"/>
          </rPr>
          <t xml:space="preserve"> employees reported under 'Number of Active Employees'.</t>
        </r>
      </text>
    </comment>
    <comment ref="E27" authorId="0" shapeId="0" xr:uid="{85F77487-8D75-4494-9AAD-8B60F17A8732}">
      <text>
        <r>
          <rPr>
            <sz val="9"/>
            <color indexed="81"/>
            <rFont val="Tahoma"/>
            <family val="2"/>
          </rPr>
          <t xml:space="preserve">Red cells indicate a discrepancy between the number of </t>
        </r>
        <r>
          <rPr>
            <b/>
            <sz val="9"/>
            <color indexed="81"/>
            <rFont val="Tahoma"/>
            <family val="2"/>
          </rPr>
          <t>Non-Provincially Funded active Bargaining Unit</t>
        </r>
        <r>
          <rPr>
            <sz val="9"/>
            <color indexed="81"/>
            <rFont val="Tahoma"/>
            <family val="2"/>
          </rPr>
          <t xml:space="preserve"> employees reported under 'Number of Active Employees' and/or by Union.</t>
        </r>
      </text>
    </comment>
    <comment ref="F27" authorId="0" shapeId="0" xr:uid="{F447886E-974B-4E37-AC61-0B2397CE45D8}">
      <text>
        <r>
          <rPr>
            <sz val="9"/>
            <color indexed="81"/>
            <rFont val="Tahoma"/>
            <family val="2"/>
          </rPr>
          <t xml:space="preserve">Red cells indicate a discrepancy between the number of </t>
        </r>
        <r>
          <rPr>
            <b/>
            <sz val="9"/>
            <color indexed="81"/>
            <rFont val="Tahoma"/>
            <family val="2"/>
          </rPr>
          <t xml:space="preserve">Non-Provincially Funded active Management &amp; Excluded </t>
        </r>
        <r>
          <rPr>
            <sz val="9"/>
            <color indexed="81"/>
            <rFont val="Tahoma"/>
            <family val="2"/>
          </rPr>
          <t>employees reported under 'Number of Active Employees'.</t>
        </r>
      </text>
    </comment>
    <comment ref="G27" authorId="0" shapeId="0" xr:uid="{E0D4DC0B-8AD4-44A6-92DA-42B17338CD2D}">
      <text>
        <r>
          <rPr>
            <sz val="9"/>
            <color indexed="81"/>
            <rFont val="Tahoma"/>
            <family val="2"/>
          </rPr>
          <t xml:space="preserve">Red cells indicate a discrepancy between the number of </t>
        </r>
        <r>
          <rPr>
            <b/>
            <sz val="9"/>
            <color indexed="81"/>
            <rFont val="Tahoma"/>
            <family val="2"/>
          </rPr>
          <t xml:space="preserve">Non-Provincially Funded active Non-Union </t>
        </r>
        <r>
          <rPr>
            <sz val="9"/>
            <color indexed="81"/>
            <rFont val="Tahoma"/>
            <family val="2"/>
          </rPr>
          <t>employees reported under 'Number of Active Employees'.</t>
        </r>
      </text>
    </comment>
    <comment ref="A28" authorId="1" shapeId="0" xr:uid="{00000000-0006-0000-0D00-00000B000000}">
      <text>
        <r>
          <rPr>
            <b/>
            <sz val="9"/>
            <color indexed="81"/>
            <rFont val="Tahoma"/>
            <family val="2"/>
          </rPr>
          <t>East Kootenay</t>
        </r>
        <r>
          <rPr>
            <sz val="9"/>
            <color indexed="81"/>
            <rFont val="Tahoma"/>
            <family val="2"/>
          </rPr>
          <t xml:space="preserve">:
Cranbrook; Creston; Fernie (Elkford, Sparwood); Golden; Kimberley; Windermere (Invermere, Radium Hot Springs);
</t>
        </r>
        <r>
          <rPr>
            <b/>
            <sz val="9"/>
            <color indexed="81"/>
            <rFont val="Tahoma"/>
            <family val="2"/>
          </rPr>
          <t>Kootenay Boundary</t>
        </r>
        <r>
          <rPr>
            <sz val="9"/>
            <color indexed="81"/>
            <rFont val="Tahoma"/>
            <family val="2"/>
          </rPr>
          <t xml:space="preserve">:
Arrow Lakes (Nakusp, New Denver, Silverton); Castlegar; Grand Forks; Kettle Valley (Greenwood, Midway); Kootenay Lake (Kaslo); Nelson (Salmo, Slocan); Trail (Fruitvale, Montrose, Rossland, Warfield);  
</t>
        </r>
        <r>
          <rPr>
            <b/>
            <sz val="9"/>
            <color indexed="81"/>
            <rFont val="Tahoma"/>
            <family val="2"/>
          </rPr>
          <t>Okanagan</t>
        </r>
        <r>
          <rPr>
            <sz val="9"/>
            <color indexed="81"/>
            <rFont val="Tahoma"/>
            <family val="2"/>
          </rPr>
          <t xml:space="preserve">:
Armstrong-Spallumcheen; Central Okanagan (Kelowna, Lake Country, Peachland, West Kelowna); Enderby; Keremeos; Southern Okanagan (Oliver, Osoyoos); Penticton; Princeton; Summerland; Vernon (Coldstream, Lumby); 
</t>
        </r>
        <r>
          <rPr>
            <b/>
            <sz val="9"/>
            <color indexed="81"/>
            <rFont val="Tahoma"/>
            <family val="2"/>
          </rPr>
          <t>Thompson Cariboo Shuswap</t>
        </r>
        <r>
          <rPr>
            <sz val="9"/>
            <color indexed="81"/>
            <rFont val="Tahoma"/>
            <family val="2"/>
          </rPr>
          <t>:
100 Mile House; Cariboo-Chilcotin (Williams Lake); Lillooet; Merritt; North Thompson; Revelstoke; South Cariboo (Ashcroft, Cache Creek, Clinton, Lytton); Kamloops (Chase, Logan Lake); Salmon Arm (Sicamous)</t>
        </r>
      </text>
    </comment>
    <comment ref="A29" authorId="1" shapeId="0" xr:uid="{00000000-0006-0000-0D00-00000C000000}">
      <text>
        <r>
          <rPr>
            <b/>
            <sz val="9"/>
            <color indexed="81"/>
            <rFont val="Tahoma"/>
            <family val="2"/>
          </rPr>
          <t>Fraser East</t>
        </r>
        <r>
          <rPr>
            <sz val="9"/>
            <color indexed="81"/>
            <rFont val="Tahoma"/>
            <family val="2"/>
          </rPr>
          <t xml:space="preserve">:
Abbotsford; Agassiz-Harrison (Harrison Hot Springs, Kent); Chilliwack; Hope; Mission;
</t>
        </r>
        <r>
          <rPr>
            <b/>
            <sz val="9"/>
            <color indexed="81"/>
            <rFont val="Tahoma"/>
            <family val="2"/>
          </rPr>
          <t>Fraser North</t>
        </r>
        <r>
          <rPr>
            <sz val="9"/>
            <color indexed="81"/>
            <rFont val="Tahoma"/>
            <family val="2"/>
          </rPr>
          <t xml:space="preserve">:
Burnaby; Coquitlam (Anmore, Belcarra, Maple Ridge, Pitt Meadows, Port Coquitlam, Port Moody); New Westminster
</t>
        </r>
        <r>
          <rPr>
            <b/>
            <sz val="9"/>
            <color indexed="81"/>
            <rFont val="Tahoma"/>
            <family val="2"/>
          </rPr>
          <t>Fraser South</t>
        </r>
        <r>
          <rPr>
            <sz val="9"/>
            <color indexed="81"/>
            <rFont val="Tahoma"/>
            <family val="2"/>
          </rPr>
          <t>:
Delta; Langley; Surrey; White Rock</t>
        </r>
      </text>
    </comment>
    <comment ref="A30" authorId="1" shapeId="0" xr:uid="{00000000-0006-0000-0D00-00000D000000}">
      <text>
        <r>
          <rPr>
            <b/>
            <sz val="9"/>
            <color indexed="81"/>
            <rFont val="Tahoma"/>
            <family val="2"/>
          </rPr>
          <t>Northwest</t>
        </r>
        <r>
          <rPr>
            <sz val="9"/>
            <color indexed="81"/>
            <rFont val="Tahoma"/>
            <family val="2"/>
          </rPr>
          <t xml:space="preserve">:
Kitimat; Nisga'a; Prince Rupert (Port Edward); Queen Charlotte (Massett, Port Clements); Smithers (Houston, Telkwa); Snow Country (Stewart); Stikine; Telegraph Creek; Terrace; Upper Skeena (Hazelton, New Hazelton);
</t>
        </r>
        <r>
          <rPr>
            <b/>
            <sz val="9"/>
            <color indexed="81"/>
            <rFont val="Tahoma"/>
            <family val="2"/>
          </rPr>
          <t>Northern Interior</t>
        </r>
        <r>
          <rPr>
            <sz val="9"/>
            <color indexed="81"/>
            <rFont val="Tahoma"/>
            <family val="2"/>
          </rPr>
          <t xml:space="preserve">:
Burns Lake (Granisle); Nechako (Fort St. James, Fraser Lake, Vanderhoof); Prince George (Mackenzie); Quesnel (Wells)
</t>
        </r>
        <r>
          <rPr>
            <b/>
            <sz val="9"/>
            <color indexed="81"/>
            <rFont val="Tahoma"/>
            <family val="2"/>
          </rPr>
          <t>Northeast</t>
        </r>
        <r>
          <rPr>
            <sz val="9"/>
            <color indexed="81"/>
            <rFont val="Tahoma"/>
            <family val="2"/>
          </rPr>
          <t>:
Fort Nelson; Peace River North (Fort St. John, Hudson's Hope, Taylor); Peace River South (Chetwynd, Dawson Creek, Pouce Coupe, Tumber Ridge)</t>
        </r>
      </text>
    </comment>
    <comment ref="A31" authorId="1" shapeId="0" xr:uid="{00000000-0006-0000-0D00-00000E000000}">
      <text>
        <r>
          <rPr>
            <b/>
            <sz val="9"/>
            <color indexed="81"/>
            <rFont val="Tahoma"/>
            <family val="2"/>
          </rPr>
          <t>Richmond</t>
        </r>
        <r>
          <rPr>
            <sz val="9"/>
            <color indexed="81"/>
            <rFont val="Tahoma"/>
            <family val="2"/>
          </rPr>
          <t xml:space="preserve">;
</t>
        </r>
        <r>
          <rPr>
            <b/>
            <sz val="9"/>
            <color indexed="81"/>
            <rFont val="Tahoma"/>
            <family val="2"/>
          </rPr>
          <t>Vancouver</t>
        </r>
        <r>
          <rPr>
            <sz val="9"/>
            <color indexed="81"/>
            <rFont val="Tahoma"/>
            <family val="2"/>
          </rPr>
          <t xml:space="preserve">;
</t>
        </r>
        <r>
          <rPr>
            <b/>
            <sz val="9"/>
            <color indexed="81"/>
            <rFont val="Tahoma"/>
            <family val="2"/>
          </rPr>
          <t>North Shore/Coast Garibaldi</t>
        </r>
        <r>
          <rPr>
            <sz val="9"/>
            <color indexed="81"/>
            <rFont val="Tahoma"/>
            <family val="2"/>
          </rPr>
          <t>:
Bella Coola Valley (Anahim Lake, Hagensborg); Bowen Island; Central Coast; Howe Sound (Pemberton, Squamish, Whistler); North Vancouver; Powell River; Sunshine Coast (Gibsons, Sechelt); West Vancouver</t>
        </r>
      </text>
    </comment>
    <comment ref="A32" authorId="1" shapeId="0" xr:uid="{3F1F4B72-4133-408A-909B-2F41E7F24287}">
      <text>
        <r>
          <rPr>
            <b/>
            <sz val="9"/>
            <color indexed="81"/>
            <rFont val="Tahoma"/>
            <family val="2"/>
          </rPr>
          <t>South Vancouver Island</t>
        </r>
        <r>
          <rPr>
            <sz val="9"/>
            <color indexed="81"/>
            <rFont val="Tahoma"/>
            <family val="2"/>
          </rPr>
          <t xml:space="preserve">:
Greater Victoria (Esquimalt, Oak Bay, View Royal); Gulf Islands; Saanich (North Saanich; Sidney); Sooke (Colwood, Highlands, Langford, Metchosin);
</t>
        </r>
        <r>
          <rPr>
            <b/>
            <sz val="9"/>
            <color indexed="81"/>
            <rFont val="Tahoma"/>
            <family val="2"/>
          </rPr>
          <t>Central Vancouver Island</t>
        </r>
        <r>
          <rPr>
            <sz val="9"/>
            <color indexed="81"/>
            <rFont val="Tahoma"/>
            <family val="2"/>
          </rPr>
          <t xml:space="preserve">:
Alberni (Port Alberni, Tofino, Ucluelet); Cowichan (North Cowichan, Duncan); Ladysmith; Lake Cowichan; Nanaimo; Qualicum (Qualicum Beach, Parksville);
</t>
        </r>
        <r>
          <rPr>
            <b/>
            <sz val="9"/>
            <color indexed="81"/>
            <rFont val="Tahoma"/>
            <family val="2"/>
          </rPr>
          <t>North Vancouver Island</t>
        </r>
        <r>
          <rPr>
            <sz val="9"/>
            <color indexed="81"/>
            <rFont val="Tahoma"/>
            <family val="2"/>
          </rPr>
          <t>:
Campbell River (Sayward); Courtney (Comox, Courtney, Cumberland); Vancouver Island North (Alert Bay, Port Alice, Port Hardy, Port McNeil); Vancouver Island West (Gold River, Tahsis, Zeballos)</t>
        </r>
      </text>
    </comment>
    <comment ref="B38" authorId="0" shapeId="0" xr:uid="{F5E60F1B-7E3F-4969-B895-A3713973ADB7}">
      <text>
        <r>
          <rPr>
            <sz val="9"/>
            <color indexed="81"/>
            <rFont val="Tahoma"/>
            <family val="2"/>
          </rPr>
          <t>Red cells may indicate discrepancies in the Provincially Funded active Bargaining Unit totals, or a missing Union name (A39:A43).</t>
        </r>
      </text>
    </comment>
    <comment ref="E38" authorId="0" shapeId="0" xr:uid="{96ED1462-1470-4BD8-9303-8584968786EC}">
      <text>
        <r>
          <rPr>
            <sz val="9"/>
            <color indexed="81"/>
            <rFont val="Tahoma"/>
            <family val="2"/>
          </rPr>
          <t>Red cells may indicate discrepancies in the Provincially Funded active Bargaining Unit totals, or a missing Union name (A39:A43).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C12" authorId="0" shapeId="0" xr:uid="{6AA7D0EC-51E4-486E-B259-E336514A77B0}">
      <text>
        <r>
          <rPr>
            <sz val="9"/>
            <color indexed="81"/>
            <rFont val="Tahoma"/>
            <family val="2"/>
          </rPr>
          <t>Automatically calculated from the Home Schedule.</t>
        </r>
      </text>
    </comment>
    <comment ref="G12" authorId="0" shapeId="0" xr:uid="{D292932E-E914-4A65-9605-C98CD14F0656}">
      <text>
        <r>
          <rPr>
            <sz val="9"/>
            <color indexed="81"/>
            <rFont val="Tahoma"/>
            <family val="2"/>
          </rPr>
          <t>Automatically calculated from the Home Schedule.</t>
        </r>
      </text>
    </comment>
    <comment ref="C13" authorId="0" shapeId="0" xr:uid="{F12571FC-14D7-4317-B442-C4891FEF4D1D}">
      <text>
        <r>
          <rPr>
            <sz val="9"/>
            <color indexed="81"/>
            <rFont val="Tahoma"/>
            <family val="2"/>
          </rPr>
          <t>Automatically calculated from the Home Schedule.</t>
        </r>
      </text>
    </comment>
    <comment ref="G13" authorId="0" shapeId="0" xr:uid="{CB558F37-57B4-42B7-928C-B4D9235D7EC5}">
      <text>
        <r>
          <rPr>
            <sz val="9"/>
            <color indexed="81"/>
            <rFont val="Tahoma"/>
            <family val="2"/>
          </rPr>
          <t xml:space="preserve">Automatically calculated from Schedules D2 and C1.
</t>
        </r>
      </text>
    </comment>
    <comment ref="G14" authorId="1" shapeId="0" xr:uid="{F24E0205-411C-48C0-AED7-6F49D5F1A10B}">
      <text>
        <r>
          <rPr>
            <sz val="9"/>
            <color indexed="81"/>
            <rFont val="Tahoma"/>
            <family val="2"/>
          </rPr>
          <t>A red cell indicates compensation costs exceeding the funding reported on the Home Schedule.
If applicable, please verify all funding amounts have been captured on the Home Schedule.</t>
        </r>
      </text>
    </comment>
    <comment ref="C19" authorId="2" shapeId="0" xr:uid="{00000000-0006-0000-0E00-000001000000}">
      <text>
        <r>
          <rPr>
            <sz val="9"/>
            <color indexed="81"/>
            <rFont val="Tahoma"/>
            <family val="2"/>
          </rPr>
          <t>Automatically calculated from Schedules A1.</t>
        </r>
      </text>
    </comment>
    <comment ref="D19" authorId="2" shapeId="0" xr:uid="{00000000-0006-0000-0E00-000002000000}">
      <text>
        <r>
          <rPr>
            <sz val="9"/>
            <color indexed="81"/>
            <rFont val="Tahoma"/>
            <family val="2"/>
          </rPr>
          <t>Automatically calculated from Schedule C1.</t>
        </r>
      </text>
    </comment>
    <comment ref="E19" authorId="2" shapeId="0" xr:uid="{00000000-0006-0000-0E00-000003000000}">
      <text>
        <r>
          <rPr>
            <sz val="9"/>
            <color indexed="81"/>
            <rFont val="Tahoma"/>
            <family val="2"/>
          </rPr>
          <t>Automatically calculated from Schedule B1.</t>
        </r>
      </text>
    </comment>
    <comment ref="F19" authorId="2" shapeId="0" xr:uid="{00000000-0006-0000-0E00-000004000000}">
      <text>
        <r>
          <rPr>
            <sz val="9"/>
            <color indexed="81"/>
            <rFont val="Tahoma"/>
            <family val="2"/>
          </rPr>
          <t>Automatically calculated from Schedules A1.</t>
        </r>
      </text>
    </comment>
    <comment ref="G19" authorId="2" shapeId="0" xr:uid="{00000000-0006-0000-0E00-000005000000}">
      <text>
        <r>
          <rPr>
            <sz val="9"/>
            <color indexed="81"/>
            <rFont val="Tahoma"/>
            <family val="2"/>
          </rPr>
          <t>Automatically calculated from Schedule C1.</t>
        </r>
      </text>
    </comment>
    <comment ref="H19" authorId="2" shapeId="0" xr:uid="{00000000-0006-0000-0E00-000006000000}">
      <text>
        <r>
          <rPr>
            <sz val="9"/>
            <color indexed="81"/>
            <rFont val="Tahoma"/>
            <family val="2"/>
          </rPr>
          <t>Automatically calculated from Schedule B1.</t>
        </r>
      </text>
    </comment>
    <comment ref="C20" authorId="2" shapeId="0" xr:uid="{00000000-0006-0000-0E00-000007000000}">
      <text>
        <r>
          <rPr>
            <sz val="9"/>
            <color indexed="81"/>
            <rFont val="Tahoma"/>
            <family val="2"/>
          </rPr>
          <t>Automatically calculated from Schedules A1.</t>
        </r>
      </text>
    </comment>
    <comment ref="E20" authorId="2" shapeId="0" xr:uid="{00000000-0006-0000-0E00-000008000000}">
      <text>
        <r>
          <rPr>
            <sz val="9"/>
            <color indexed="81"/>
            <rFont val="Tahoma"/>
            <family val="2"/>
          </rPr>
          <t>Automatically calculated from Schedule B1.</t>
        </r>
      </text>
    </comment>
    <comment ref="F20" authorId="2" shapeId="0" xr:uid="{00000000-0006-0000-0E00-000009000000}">
      <text>
        <r>
          <rPr>
            <sz val="9"/>
            <color indexed="81"/>
            <rFont val="Tahoma"/>
            <family val="2"/>
          </rPr>
          <t>Automatically calculated from Schedules A1.</t>
        </r>
      </text>
    </comment>
    <comment ref="H20" authorId="2" shapeId="0" xr:uid="{00000000-0006-0000-0E00-00000A000000}">
      <text>
        <r>
          <rPr>
            <sz val="9"/>
            <color indexed="81"/>
            <rFont val="Tahoma"/>
            <family val="2"/>
          </rPr>
          <t>Automatically calculated from Schedule B1.</t>
        </r>
      </text>
    </comment>
    <comment ref="A23" authorId="1" shapeId="0" xr:uid="{74A1E5F9-772A-4D9C-AAFA-F474A65DAE58}">
      <text>
        <r>
          <rPr>
            <sz val="9"/>
            <color indexed="81"/>
            <rFont val="Tahoma"/>
            <family val="2"/>
          </rPr>
          <t>When an employee is compensated for vacation and statutory holiday pay, typically through a lump sum, instead of having paid vacation and statutory holiday days.</t>
        </r>
      </text>
    </comment>
    <comment ref="A24" authorId="1" shapeId="0" xr:uid="{D37D7710-001E-41FC-AA3C-80744FC14830}">
      <text>
        <r>
          <rPr>
            <u/>
            <sz val="9"/>
            <color indexed="81"/>
            <rFont val="Tahoma"/>
            <family val="2"/>
          </rPr>
          <t>Examples Include:</t>
        </r>
        <r>
          <rPr>
            <sz val="9"/>
            <color indexed="81"/>
            <rFont val="Tahoma"/>
            <family val="2"/>
          </rPr>
          <t xml:space="preserve">
Severance costs, retroactive payments, shift premiums, honoraria, one-time labour payments, etc.</t>
        </r>
      </text>
    </comment>
    <comment ref="A31" authorId="1" shapeId="0" xr:uid="{1CC616CD-35A0-4168-AE8C-63C4A85452E1}">
      <text>
        <r>
          <rPr>
            <sz val="9"/>
            <color indexed="81"/>
            <rFont val="Tahoma"/>
            <family val="2"/>
          </rPr>
          <t xml:space="preserve">Please </t>
        </r>
        <r>
          <rPr>
            <b/>
            <sz val="9"/>
            <color indexed="81"/>
            <rFont val="Tahoma"/>
            <family val="2"/>
          </rPr>
          <t>DO NOT</t>
        </r>
        <r>
          <rPr>
            <sz val="9"/>
            <color indexed="81"/>
            <rFont val="Tahoma"/>
            <family val="2"/>
          </rPr>
          <t xml:space="preserve"> include operational costs.
Examples of operational costs that </t>
        </r>
        <r>
          <rPr>
            <b/>
            <sz val="9"/>
            <color indexed="81"/>
            <rFont val="Tahoma"/>
            <family val="2"/>
          </rPr>
          <t>SHOULD NOT</t>
        </r>
        <r>
          <rPr>
            <sz val="9"/>
            <color indexed="81"/>
            <rFont val="Tahoma"/>
            <family val="2"/>
          </rPr>
          <t xml:space="preserve"> be included:
Client transportation, client meal plans, storage fees, stationary, etc.</t>
        </r>
      </text>
    </comment>
    <comment ref="A32" authorId="2" shapeId="0" xr:uid="{00000000-0006-0000-0E00-00000B000000}">
      <text>
        <r>
          <rPr>
            <sz val="9"/>
            <color indexed="81"/>
            <rFont val="Tahoma"/>
            <family val="2"/>
          </rPr>
          <t>Include only transportation allowances outlined in the Collective Agreement (26.9). Report all other car allowances in "Other Expenses and Allowances" below.</t>
        </r>
      </text>
    </comment>
    <comment ref="A33" authorId="2" shapeId="0" xr:uid="{00000000-0006-0000-0E00-00000C000000}">
      <text>
        <r>
          <rPr>
            <sz val="9"/>
            <color indexed="81"/>
            <rFont val="Tahoma"/>
            <family val="2"/>
          </rPr>
          <t>Include only reimbursed meal expenses on a per diem basis such as those outlined in the Collective Agreement (26.10).</t>
        </r>
      </text>
    </comment>
    <comment ref="A39" authorId="0" shapeId="0" xr:uid="{553A66C5-E355-47AE-93FD-A2BBCBB5AD52}">
      <text>
        <r>
          <rPr>
            <sz val="9"/>
            <color indexed="81"/>
            <rFont val="Tahoma"/>
            <family val="2"/>
          </rPr>
          <t>The split costs of health &amp; welfare benefits can be obtained by calling the agency's group benefit provider.</t>
        </r>
      </text>
    </comment>
    <comment ref="B48" authorId="0" shapeId="0" xr:uid="{B21B8599-08C5-4914-8723-FEB7000247EA}">
      <text>
        <r>
          <rPr>
            <sz val="9"/>
            <color indexed="81"/>
            <rFont val="Tahoma"/>
            <family val="2"/>
          </rPr>
          <t>RRSP -- Registered Retirement Savings Plan, United Way Pension Plan, etc.</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B16" authorId="0" shapeId="0" xr:uid="{FAB0FDC3-9D91-41DE-BFA6-CC9F8B3CA480}">
      <text>
        <r>
          <rPr>
            <b/>
            <sz val="9"/>
            <color indexed="81"/>
            <rFont val="Tahoma"/>
            <family val="2"/>
          </rPr>
          <t>Classification:</t>
        </r>
        <r>
          <rPr>
            <sz val="9"/>
            <color indexed="81"/>
            <rFont val="Tahoma"/>
            <family val="2"/>
          </rPr>
          <t xml:space="preserve">
Accountant</t>
        </r>
      </text>
    </comment>
    <comment ref="H16" authorId="0" shapeId="0" xr:uid="{0AC6F786-A7E6-46DD-8F9B-5FEBEA773160}">
      <text>
        <r>
          <rPr>
            <b/>
            <sz val="9"/>
            <color indexed="81"/>
            <rFont val="Tahoma"/>
            <family val="2"/>
          </rPr>
          <t>Classification:</t>
        </r>
        <r>
          <rPr>
            <sz val="9"/>
            <color indexed="81"/>
            <rFont val="Tahoma"/>
            <family val="2"/>
          </rPr>
          <t xml:space="preserve">
Accountant</t>
        </r>
      </text>
    </comment>
    <comment ref="B17" authorId="0" shapeId="0" xr:uid="{E89CD5F7-E3E2-457D-869B-21B5F03318DB}">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H17" authorId="0" shapeId="0" xr:uid="{3D672848-ABED-4E17-9A5D-EBC847A53FE2}">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B18" authorId="0" shapeId="0" xr:uid="{F9432B3B-7CE2-4465-AE8B-589D76C2E53E}">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H18" authorId="0" shapeId="0" xr:uid="{B3BE673C-54F3-49B3-BB62-9CF176C4688B}">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B19" authorId="0" shapeId="0" xr:uid="{B68E3F08-CE5E-4233-A53D-79EB18D693E4}">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H19" authorId="0" shapeId="0" xr:uid="{E6F81C74-96E5-4947-8B24-2F4ACACB32D2}">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B20" authorId="0" shapeId="0" xr:uid="{9C666F48-1FB8-4A5A-A1C5-EE8F456B9066}">
      <text>
        <r>
          <rPr>
            <b/>
            <sz val="9"/>
            <color indexed="81"/>
            <rFont val="Tahoma"/>
            <family val="2"/>
          </rPr>
          <t>Classifications:</t>
        </r>
        <r>
          <rPr>
            <sz val="9"/>
            <color indexed="81"/>
            <rFont val="Tahoma"/>
            <family val="2"/>
          </rPr>
          <t xml:space="preserve">
Employment Counsellor;
Vocational Counsellor</t>
        </r>
      </text>
    </comment>
    <comment ref="H20" authorId="0" shapeId="0" xr:uid="{F222D367-0A0C-4DA9-9D0F-FAE9110E7E43}">
      <text>
        <r>
          <rPr>
            <b/>
            <sz val="9"/>
            <color indexed="81"/>
            <rFont val="Tahoma"/>
            <family val="2"/>
          </rPr>
          <t>Classifications:</t>
        </r>
        <r>
          <rPr>
            <sz val="9"/>
            <color indexed="81"/>
            <rFont val="Tahoma"/>
            <family val="2"/>
          </rPr>
          <t xml:space="preserve">
Employment Counsellor;
Vocational Counsellor</t>
        </r>
      </text>
    </comment>
    <comment ref="B21" authorId="0" shapeId="0" xr:uid="{451A261F-79F2-471E-BF5F-AAB14A11D07E}">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H21" authorId="0" shapeId="0" xr:uid="{927EE432-51FF-4FC2-996A-01A14A7FD082}">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B22" authorId="0" shapeId="0" xr:uid="{B8CEA882-70FF-4771-A2C1-0ED2A5C3B1A5}">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H22" authorId="0" shapeId="0" xr:uid="{920A88CB-2DCA-4E61-B170-1F580C0D347D}">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B23" authorId="0" shapeId="0" xr:uid="{BE4ED0EB-22A2-48E7-912F-2B3309F29A97}">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H23" authorId="0" shapeId="0" xr:uid="{E91604D1-FF37-439C-B872-0CF37C4E9772}">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B27" authorId="0" shapeId="0" xr:uid="{3E3D588D-ACB4-4EC3-81A0-803BEC45A2F3}">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H27" authorId="0" shapeId="0" xr:uid="{06013F59-C0D0-4ED4-83CF-0E95749E5997}">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B29" authorId="0" shapeId="0" xr:uid="{3E27B023-1FEE-43C7-BCAD-0E5A0E4488CE}">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H29" authorId="0" shapeId="0" xr:uid="{89A5598F-D5F8-44C8-B5AD-47AEF21A2F05}">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A40" authorId="0" shapeId="0" xr:uid="{F870C229-2C9F-41B7-A8B5-BF365D61DABB}">
      <text>
        <r>
          <rPr>
            <b/>
            <sz val="9"/>
            <color indexed="81"/>
            <rFont val="Tahoma"/>
            <family val="2"/>
          </rPr>
          <t>Possible ROE code(s):</t>
        </r>
        <r>
          <rPr>
            <sz val="9"/>
            <color indexed="81"/>
            <rFont val="Tahoma"/>
            <family val="2"/>
          </rPr>
          <t xml:space="preserve">
E03 - Quit/Return to school</t>
        </r>
      </text>
    </comment>
    <comment ref="A42" authorId="0" shapeId="0" xr:uid="{427B87AF-0895-439D-A9EA-F18DB3149A66}">
      <text>
        <r>
          <rPr>
            <b/>
            <sz val="9"/>
            <color indexed="81"/>
            <rFont val="Tahoma"/>
            <family val="2"/>
          </rPr>
          <t>Possible ROE code(s):</t>
        </r>
        <r>
          <rPr>
            <sz val="9"/>
            <color indexed="81"/>
            <rFont val="Tahoma"/>
            <family val="2"/>
          </rPr>
          <t xml:space="preserve">
E00 - Quit
E02 - Quit/Follow spouse
E06 - Quit/Take another job</t>
        </r>
      </text>
    </comment>
    <comment ref="A44" authorId="0" shapeId="0" xr:uid="{42AE3863-D150-4950-972E-08D7F2D7AB3B}">
      <text>
        <r>
          <rPr>
            <b/>
            <sz val="9"/>
            <color indexed="81"/>
            <rFont val="Tahoma"/>
            <family val="2"/>
          </rPr>
          <t>Possible ROE code(s):</t>
        </r>
        <r>
          <rPr>
            <sz val="9"/>
            <color indexed="81"/>
            <rFont val="Tahoma"/>
            <family val="2"/>
          </rPr>
          <t xml:space="preserve">
M00 - Dismissal
M08 - Dismissal/Terminated within probationary period</t>
        </r>
      </text>
    </comment>
    <comment ref="A45" authorId="0" shapeId="0" xr:uid="{329F552D-31D2-4524-A145-77116D29DBF0}">
      <text>
        <r>
          <rPr>
            <b/>
            <sz val="9"/>
            <color indexed="81"/>
            <rFont val="Tahoma"/>
            <family val="2"/>
          </rPr>
          <t>Possible ROE code(s):</t>
        </r>
        <r>
          <rPr>
            <sz val="9"/>
            <color indexed="81"/>
            <rFont val="Tahoma"/>
            <family val="2"/>
          </rPr>
          <t xml:space="preserve">
E00 - Quit
E06 - Quit/Take another job
E11 - Quit/To become self-employed</t>
        </r>
      </text>
    </comment>
    <comment ref="A46" authorId="0" shapeId="0" xr:uid="{C5864D88-19A1-455E-AB79-670998667325}">
      <text>
        <r>
          <rPr>
            <b/>
            <sz val="9"/>
            <color indexed="81"/>
            <rFont val="Tahoma"/>
            <family val="2"/>
          </rPr>
          <t>Possible ROE code(s):</t>
        </r>
        <r>
          <rPr>
            <sz val="9"/>
            <color indexed="81"/>
            <rFont val="Tahoma"/>
            <family val="2"/>
          </rPr>
          <t xml:space="preserve">
E04 - Quit/Health reasons</t>
        </r>
      </text>
    </comment>
    <comment ref="A47" authorId="0" shapeId="0" xr:uid="{66A18316-DA67-4CC2-A0D5-963D14A37AF6}">
      <text>
        <r>
          <rPr>
            <b/>
            <sz val="9"/>
            <color indexed="81"/>
            <rFont val="Tahoma"/>
            <family val="2"/>
          </rPr>
          <t>Possible ROE code(s):</t>
        </r>
        <r>
          <rPr>
            <sz val="9"/>
            <color indexed="81"/>
            <rFont val="Tahoma"/>
            <family val="2"/>
          </rPr>
          <t xml:space="preserve">
E00 - Quit
E06 - Quit/Take another job
E11 - Quit/To become self-employed</t>
        </r>
      </text>
    </comment>
    <comment ref="A48" authorId="0" shapeId="0" xr:uid="{9986187B-C659-42B7-BE38-FC9844A8BDA9}">
      <text>
        <r>
          <rPr>
            <b/>
            <sz val="9"/>
            <color indexed="81"/>
            <rFont val="Tahoma"/>
            <family val="2"/>
          </rPr>
          <t>Possible ROE code(s):</t>
        </r>
        <r>
          <rPr>
            <sz val="9"/>
            <color indexed="81"/>
            <rFont val="Tahoma"/>
            <family val="2"/>
          </rPr>
          <t xml:space="preserve">
E02 - Quit/Follow spouse
E10 - Quit/Care for a dependent</t>
        </r>
      </text>
    </comment>
    <comment ref="A49" authorId="1" shapeId="0" xr:uid="{E9C80468-2BB6-4281-90A2-2214CDF51B1A}">
      <text>
        <r>
          <rPr>
            <b/>
            <sz val="9"/>
            <color indexed="81"/>
            <rFont val="Tahoma"/>
            <family val="2"/>
          </rPr>
          <t xml:space="preserve">Possible ROE code(s):
</t>
        </r>
        <r>
          <rPr>
            <sz val="9"/>
            <color indexed="81"/>
            <rFont val="Tahoma"/>
            <family val="2"/>
          </rPr>
          <t>E06 - Quit/Take another job</t>
        </r>
      </text>
    </comment>
    <comment ref="A50" authorId="0" shapeId="0" xr:uid="{315DA5B5-0006-42B6-BE95-3945D0443100}">
      <text>
        <r>
          <rPr>
            <b/>
            <sz val="9"/>
            <color indexed="81"/>
            <rFont val="Tahoma"/>
            <family val="2"/>
          </rPr>
          <t xml:space="preserve">Possible ROE code(s):
</t>
        </r>
        <r>
          <rPr>
            <sz val="9"/>
            <color indexed="81"/>
            <rFont val="Tahoma"/>
            <family val="2"/>
          </rPr>
          <t>E06 - Quit/Take another job</t>
        </r>
      </text>
    </comment>
    <comment ref="A51" authorId="0" shapeId="0" xr:uid="{691B9689-498B-4D35-96E9-64A25D98CA1F}">
      <text>
        <r>
          <rPr>
            <b/>
            <sz val="9"/>
            <color indexed="81"/>
            <rFont val="Tahoma"/>
            <family val="2"/>
          </rPr>
          <t>Possible ROE code(s):</t>
        </r>
        <r>
          <rPr>
            <sz val="9"/>
            <color indexed="81"/>
            <rFont val="Tahoma"/>
            <family val="2"/>
          </rPr>
          <t xml:space="preserve">
E06 - Quit/Take another job</t>
        </r>
      </text>
    </comment>
    <comment ref="A52" authorId="0" shapeId="0" xr:uid="{4000879D-18CD-4E8D-9E68-836CD79F6F90}">
      <text>
        <r>
          <rPr>
            <b/>
            <sz val="9"/>
            <color indexed="81"/>
            <rFont val="Tahoma"/>
            <family val="2"/>
          </rPr>
          <t>Possible ROE code(s):</t>
        </r>
        <r>
          <rPr>
            <sz val="9"/>
            <color indexed="81"/>
            <rFont val="Tahoma"/>
            <family val="2"/>
          </rPr>
          <t xml:space="preserve">
E06 - Quit/Take another job</t>
        </r>
      </text>
    </comment>
    <comment ref="A53" authorId="0" shapeId="0" xr:uid="{1F9ADAD2-FD25-4748-8632-413660879C01}">
      <text>
        <r>
          <rPr>
            <b/>
            <sz val="9"/>
            <color indexed="81"/>
            <rFont val="Tahoma"/>
            <family val="2"/>
          </rPr>
          <t xml:space="preserve">Possible ROE code(s):
</t>
        </r>
        <r>
          <rPr>
            <sz val="9"/>
            <color indexed="81"/>
            <rFont val="Tahoma"/>
            <family val="2"/>
          </rPr>
          <t>E06 - Quit/Take another job</t>
        </r>
      </text>
    </comment>
    <comment ref="A54" authorId="0" shapeId="0" xr:uid="{C371809F-E463-4C3E-9CB6-285FB0742267}">
      <text>
        <r>
          <rPr>
            <b/>
            <sz val="9"/>
            <color indexed="81"/>
            <rFont val="Tahoma"/>
            <family val="2"/>
          </rPr>
          <t>Possible ROE code(s):</t>
        </r>
        <r>
          <rPr>
            <sz val="9"/>
            <color indexed="81"/>
            <rFont val="Tahoma"/>
            <family val="2"/>
          </rPr>
          <t xml:space="preserve">
A00 - Shortage of work/End of Contract or Season</t>
        </r>
      </text>
    </comment>
    <comment ref="A55" authorId="0" shapeId="0" xr:uid="{FA762FDF-7A26-4234-80FA-5C98A25BF4C3}">
      <text>
        <r>
          <rPr>
            <b/>
            <sz val="9"/>
            <color indexed="81"/>
            <rFont val="Tahoma"/>
            <family val="2"/>
          </rPr>
          <t>Possible ROE code(s):</t>
        </r>
        <r>
          <rPr>
            <sz val="9"/>
            <color indexed="81"/>
            <rFont val="Tahoma"/>
            <family val="2"/>
          </rPr>
          <t xml:space="preserve">
A00 - Shortage of work/End of Contract or Season</t>
        </r>
      </text>
    </comment>
    <comment ref="A56" authorId="0" shapeId="0" xr:uid="{DC08E5F2-45E6-43CC-9DD5-EE5D70DDC02D}">
      <text>
        <r>
          <rPr>
            <b/>
            <sz val="9"/>
            <color indexed="81"/>
            <rFont val="Tahoma"/>
            <family val="2"/>
          </rPr>
          <t>Possible ROE code(s):</t>
        </r>
        <r>
          <rPr>
            <sz val="9"/>
            <color indexed="81"/>
            <rFont val="Tahoma"/>
            <family val="2"/>
          </rPr>
          <t xml:space="preserve">
A00 - Shortage of work/End of Contract or Season</t>
        </r>
      </text>
    </comment>
    <comment ref="A57" authorId="0" shapeId="0" xr:uid="{D770776A-17E3-4F40-B8AE-D3F416FBAAF9}">
      <text>
        <r>
          <rPr>
            <b/>
            <sz val="9"/>
            <color indexed="81"/>
            <rFont val="Tahoma"/>
            <family val="2"/>
          </rPr>
          <t>Possible ROE code(s):</t>
        </r>
        <r>
          <rPr>
            <sz val="9"/>
            <color indexed="81"/>
            <rFont val="Tahoma"/>
            <family val="2"/>
          </rPr>
          <t xml:space="preserve">
E05 - Quit/Voluntary retirement
G00 - Mandatory retirement
G7 - Retirement/Approved workforce reduction</t>
        </r>
      </text>
    </comment>
    <comment ref="A58" authorId="0" shapeId="0" xr:uid="{E09151CC-F8D8-40B9-ACFB-B6114C4A0123}">
      <text>
        <r>
          <rPr>
            <b/>
            <sz val="9"/>
            <color indexed="81"/>
            <rFont val="Tahoma"/>
            <family val="2"/>
          </rPr>
          <t>Possible ROE code(s):</t>
        </r>
        <r>
          <rPr>
            <sz val="9"/>
            <color indexed="81"/>
            <rFont val="Tahoma"/>
            <family val="2"/>
          </rPr>
          <t xml:space="preserve">
D00 - Illness or injury</t>
        </r>
      </text>
    </comment>
    <comment ref="A59" authorId="0" shapeId="0" xr:uid="{E6C5EDDF-D15C-4114-A8A3-2FC89966648A}">
      <text>
        <r>
          <rPr>
            <b/>
            <sz val="9"/>
            <color indexed="81"/>
            <rFont val="Tahoma"/>
            <family val="2"/>
          </rPr>
          <t>Possible ROE code(s):</t>
        </r>
        <r>
          <rPr>
            <sz val="9"/>
            <color indexed="81"/>
            <rFont val="Tahoma"/>
            <family val="2"/>
          </rPr>
          <t xml:space="preserve">
K00 - Other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0848079F-C69F-4773-8F47-13E0CBEBE097}">
      <text>
        <r>
          <rPr>
            <b/>
            <sz val="9"/>
            <color indexed="81"/>
            <rFont val="Tahoma"/>
            <family val="2"/>
          </rPr>
          <t xml:space="preserve">All </t>
        </r>
        <r>
          <rPr>
            <sz val="9"/>
            <color indexed="81"/>
            <rFont val="Tahoma"/>
            <family val="2"/>
          </rPr>
          <t xml:space="preserve">classifications (Active, Terminated) transfer from Schedule A1. Please only fill in the demographic information of those with red-highlighted cells here
</t>
        </r>
      </text>
    </comment>
    <comment ref="D12" authorId="1" shapeId="0" xr:uid="{00000000-0006-0000-1000-000001000000}">
      <text>
        <r>
          <rPr>
            <sz val="9"/>
            <color indexed="81"/>
            <rFont val="Tahoma"/>
            <family val="2"/>
          </rPr>
          <t>Total number of terminated employees is carried over from Schedule A2.</t>
        </r>
      </text>
    </comment>
    <comment ref="E13" authorId="1" shapeId="0" xr:uid="{00000000-0006-0000-1000-000002000000}">
      <text>
        <r>
          <rPr>
            <sz val="9"/>
            <color indexed="81"/>
            <rFont val="Tahoma"/>
            <family val="2"/>
          </rPr>
          <t>Cells are highlighted red if their sum is different from the total number of terminated employees in column C.</t>
        </r>
      </text>
    </comment>
    <comment ref="K13" authorId="1" shapeId="0" xr:uid="{00000000-0006-0000-1000-000003000000}">
      <text>
        <r>
          <rPr>
            <sz val="9"/>
            <color indexed="81"/>
            <rFont val="Tahoma"/>
            <family val="2"/>
          </rPr>
          <t>Cells are highlighted red if their sum is different from the total number of terminated employees in column C.</t>
        </r>
      </text>
    </comment>
    <comment ref="N13" authorId="1" shapeId="0" xr:uid="{00000000-0006-0000-1000-000004000000}">
      <text>
        <r>
          <rPr>
            <sz val="9"/>
            <color indexed="81"/>
            <rFont val="Tahoma"/>
            <family val="2"/>
          </rPr>
          <t>Cells are highlighted red if their sum is different from the total number of terminated employees in column C.</t>
        </r>
      </text>
    </comment>
    <comment ref="R13" authorId="1" shapeId="0" xr:uid="{00000000-0006-0000-1000-000005000000}">
      <text>
        <r>
          <rPr>
            <sz val="9"/>
            <color indexed="81"/>
            <rFont val="Tahoma"/>
            <family val="2"/>
          </rPr>
          <t>Cells are highlighted red if their sum is different from the total number of terminated employees in column 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9759C7D8-9CFB-465A-955C-38F544B83E17}">
      <text>
        <r>
          <rPr>
            <b/>
            <sz val="9"/>
            <color indexed="81"/>
            <rFont val="Tahoma"/>
            <family val="2"/>
          </rPr>
          <t xml:space="preserve">All </t>
        </r>
        <r>
          <rPr>
            <sz val="9"/>
            <color indexed="81"/>
            <rFont val="Tahoma"/>
            <family val="2"/>
          </rPr>
          <t>classifications (Active, Terminated) transfer from Schedule B1. Please only fill in the demographic information of those with red-highlighted cells here</t>
        </r>
      </text>
    </comment>
    <comment ref="D12" authorId="1" shapeId="0" xr:uid="{C2808D07-5B53-46C4-A692-568D2F8F14C4}">
      <text>
        <r>
          <rPr>
            <sz val="9"/>
            <color indexed="81"/>
            <rFont val="Tahoma"/>
            <family val="2"/>
          </rPr>
          <t>Total number of terminated employees is carried over from Schedule A2.</t>
        </r>
      </text>
    </comment>
    <comment ref="E13" authorId="1" shapeId="0" xr:uid="{00000000-0006-0000-1100-000002000000}">
      <text>
        <r>
          <rPr>
            <sz val="9"/>
            <color indexed="81"/>
            <rFont val="Tahoma"/>
            <family val="2"/>
          </rPr>
          <t>Cells are highlighted red if their sum is different from the total number of terminated employees in column C.</t>
        </r>
      </text>
    </comment>
    <comment ref="K13" authorId="1" shapeId="0" xr:uid="{00000000-0006-0000-1100-000003000000}">
      <text>
        <r>
          <rPr>
            <sz val="9"/>
            <color indexed="81"/>
            <rFont val="Tahoma"/>
            <family val="2"/>
          </rPr>
          <t>Cells are highlighted red if their sum is different from the total number of terminated employees in column C.</t>
        </r>
      </text>
    </comment>
    <comment ref="N13" authorId="1" shapeId="0" xr:uid="{00000000-0006-0000-1100-000004000000}">
      <text>
        <r>
          <rPr>
            <sz val="9"/>
            <color indexed="81"/>
            <rFont val="Tahoma"/>
            <family val="2"/>
          </rPr>
          <t>Cells are highlighted red if their sum is different from the total number of terminated employees in column C.</t>
        </r>
      </text>
    </comment>
    <comment ref="R13" authorId="1" shapeId="0" xr:uid="{00000000-0006-0000-1100-000005000000}">
      <text>
        <r>
          <rPr>
            <sz val="9"/>
            <color indexed="81"/>
            <rFont val="Tahoma"/>
            <family val="2"/>
          </rPr>
          <t>Cells are highlighted red if their sum is different from the total number of terminated employees in column C.</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74E8B975-8ECF-4E0E-AA8E-AA6035EEEAA1}">
      <text>
        <r>
          <rPr>
            <b/>
            <sz val="9"/>
            <color indexed="81"/>
            <rFont val="Tahoma"/>
            <family val="2"/>
          </rPr>
          <t xml:space="preserve">All </t>
        </r>
        <r>
          <rPr>
            <sz val="9"/>
            <color indexed="81"/>
            <rFont val="Tahoma"/>
            <family val="2"/>
          </rPr>
          <t>classifications (Active, Terminated) transfer from Schedule C1. Please only fill in the demographic information of those with red-highlighted cells here</t>
        </r>
      </text>
    </comment>
    <comment ref="C12" authorId="1" shapeId="0" xr:uid="{1FC9499E-F9BC-4946-99F8-72829E14611D}">
      <text>
        <r>
          <rPr>
            <sz val="9"/>
            <color indexed="81"/>
            <rFont val="Tahoma"/>
            <family val="2"/>
          </rPr>
          <t>Total number of terminated employees is carried over from Schedule A2.</t>
        </r>
      </text>
    </comment>
    <comment ref="D13" authorId="1" shapeId="0" xr:uid="{00000000-0006-0000-1200-000002000000}">
      <text>
        <r>
          <rPr>
            <sz val="9"/>
            <color indexed="81"/>
            <rFont val="Tahoma"/>
            <family val="2"/>
          </rPr>
          <t>Cells are highlighted red if their sum is different from the total number of terminated employees in column C.</t>
        </r>
      </text>
    </comment>
    <comment ref="J13" authorId="1" shapeId="0" xr:uid="{00000000-0006-0000-1200-000003000000}">
      <text>
        <r>
          <rPr>
            <sz val="9"/>
            <color indexed="81"/>
            <rFont val="Tahoma"/>
            <family val="2"/>
          </rPr>
          <t>Cells are highlighted red if their sum is different from the total number of terminated employees in column C.</t>
        </r>
      </text>
    </comment>
    <comment ref="M13" authorId="1" shapeId="0" xr:uid="{00000000-0006-0000-1200-000004000000}">
      <text>
        <r>
          <rPr>
            <sz val="9"/>
            <color indexed="81"/>
            <rFont val="Tahoma"/>
            <family val="2"/>
          </rPr>
          <t>Cells are highlighted red if their sum is different from the total number of terminated employees in column C.</t>
        </r>
      </text>
    </comment>
    <comment ref="Q13" authorId="1" shapeId="0" xr:uid="{00000000-0006-0000-1200-000005000000}">
      <text>
        <r>
          <rPr>
            <sz val="9"/>
            <color indexed="81"/>
            <rFont val="Tahoma"/>
            <family val="2"/>
          </rPr>
          <t>Cells are highlighted red if their sum is different from the total number of terminated employees in column C.</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D12" authorId="0" shapeId="0" xr:uid="{00000000-0006-0000-1300-000001000000}">
      <text>
        <r>
          <rPr>
            <sz val="9"/>
            <color indexed="81"/>
            <rFont val="Tahoma"/>
            <family val="2"/>
          </rPr>
          <t>Total number of terminated employees is carried over from Schedule A4.</t>
        </r>
      </text>
    </comment>
    <comment ref="E13" authorId="0" shapeId="0" xr:uid="{00000000-0006-0000-1300-000002000000}">
      <text>
        <r>
          <rPr>
            <sz val="9"/>
            <color indexed="81"/>
            <rFont val="Tahoma"/>
            <family val="2"/>
          </rPr>
          <t>Cells are highlighted red if their sum is different from the total number of terminated employees in column C.</t>
        </r>
      </text>
    </comment>
    <comment ref="K13" authorId="0" shapeId="0" xr:uid="{00000000-0006-0000-1300-000003000000}">
      <text>
        <r>
          <rPr>
            <sz val="9"/>
            <color indexed="81"/>
            <rFont val="Tahoma"/>
            <family val="2"/>
          </rPr>
          <t>Cells are highlighted red if their sum is different from the total number of terminated employees in column C.</t>
        </r>
      </text>
    </comment>
    <comment ref="N13" authorId="0" shapeId="0" xr:uid="{00000000-0006-0000-1300-000004000000}">
      <text>
        <r>
          <rPr>
            <sz val="9"/>
            <color indexed="81"/>
            <rFont val="Tahoma"/>
            <family val="2"/>
          </rPr>
          <t>Cells are highlighted red if their sum is different from the total number of terminated employees in column C.</t>
        </r>
      </text>
    </comment>
    <comment ref="R13" authorId="0" shapeId="0" xr:uid="{00000000-0006-0000-1300-000005000000}">
      <text>
        <r>
          <rPr>
            <sz val="9"/>
            <color indexed="81"/>
            <rFont val="Tahoma"/>
            <family val="2"/>
          </rPr>
          <t>Cells are highlighted red if their sum is different from the total number of terminated employees in column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A15" authorId="0" shapeId="0" xr:uid="{D6965F33-14BA-4722-BCFF-2BFFFF99C8E9}">
      <text>
        <r>
          <rPr>
            <sz val="9"/>
            <color indexed="81"/>
            <rFont val="Tahoma"/>
            <family val="2"/>
          </rPr>
          <t>If your agency received funding from another organization, please indicate the name of the funding organization, the total amount of funding received, and the number of related contracts.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C19" authorId="0" shapeId="0" xr:uid="{26A3144E-E99E-45A2-9161-0CCA2D47EE9F}">
      <text>
        <r>
          <rPr>
            <sz val="9"/>
            <color indexed="81"/>
            <rFont val="Tahoma"/>
            <family val="2"/>
          </rPr>
          <t xml:space="preserve">Automatically pulled from the Home Schedule
</t>
        </r>
      </text>
    </comment>
    <comment ref="C20" authorId="0" shapeId="0" xr:uid="{E0C4B820-D582-4297-8F76-618C8FA25C3C}">
      <text>
        <r>
          <rPr>
            <sz val="9"/>
            <color indexed="81"/>
            <rFont val="Tahoma"/>
            <family val="2"/>
          </rPr>
          <t>Automatically pulled from the Home Schedule</t>
        </r>
      </text>
    </comment>
    <comment ref="C21" authorId="0" shapeId="0" xr:uid="{EE52F256-7947-4DD3-A822-0C4481FADAC3}">
      <text>
        <r>
          <rPr>
            <sz val="9"/>
            <color indexed="81"/>
            <rFont val="Tahoma"/>
            <family val="2"/>
          </rPr>
          <t>Automatically pulled from the Home Schedule</t>
        </r>
      </text>
    </comment>
    <comment ref="C22" authorId="0" shapeId="0" xr:uid="{3F2A1BEB-3DEA-424F-AE78-A435E93F1A70}">
      <text>
        <r>
          <rPr>
            <sz val="9"/>
            <color indexed="81"/>
            <rFont val="Tahoma"/>
            <family val="2"/>
          </rPr>
          <t xml:space="preserve">Automatically pulled from the Home Schedule
</t>
        </r>
      </text>
    </comment>
    <comment ref="C23" authorId="0" shapeId="0" xr:uid="{0E2B886A-127F-4C6D-9DBF-5FB235BEA699}">
      <text>
        <r>
          <rPr>
            <sz val="9"/>
            <color indexed="81"/>
            <rFont val="Tahoma"/>
            <family val="2"/>
          </rPr>
          <t xml:space="preserve">Automatically pulled from the Home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B15" authorId="0" shapeId="0" xr:uid="{131944EF-612D-4BA8-910B-DC61567E6A36}">
      <text>
        <r>
          <rPr>
            <sz val="9"/>
            <color indexed="81"/>
            <rFont val="Tahoma"/>
            <family val="2"/>
          </rPr>
          <t xml:space="preserve">For municipalities, universities, colleges, and Indigenous Nations, please select </t>
        </r>
        <r>
          <rPr>
            <b/>
            <sz val="9"/>
            <color indexed="81"/>
            <rFont val="Tahoma"/>
            <family val="2"/>
          </rPr>
          <t>"Other"</t>
        </r>
      </text>
    </comment>
    <comment ref="A20" authorId="1" shapeId="0" xr:uid="{4B41B672-31DC-494F-8561-F1EE556A5F61}">
      <text>
        <r>
          <rPr>
            <sz val="9"/>
            <color indexed="81"/>
            <rFont val="Tahoma"/>
            <family val="2"/>
          </rPr>
          <t>Providing support and resources to children. Services are often funded by the Ministry of Education and Child Care.</t>
        </r>
      </text>
    </comment>
    <comment ref="A21" authorId="1" shapeId="0" xr:uid="{D877170E-90FE-4FBE-891C-8CCA0D443056}">
      <text>
        <r>
          <rPr>
            <sz val="9"/>
            <color indexed="81"/>
            <rFont val="Tahoma"/>
            <family val="2"/>
          </rPr>
          <t>Providing support and resources to children and families, including child welfare, parenting life skills, safety, and fostering family stability. These services are often funded by the Ministry of Children and Family Development.</t>
        </r>
      </text>
    </comment>
    <comment ref="A22" authorId="1" shapeId="0" xr:uid="{E9CB68DD-1A62-461D-AC06-2DCE565C8608}">
      <text>
        <r>
          <rPr>
            <sz val="9"/>
            <color indexed="81"/>
            <rFont val="Tahoma"/>
            <family val="2"/>
          </rPr>
          <t xml:space="preserve">Programs focused on promoting rehabilitation, community engagement &amp; education, and victim support services. </t>
        </r>
      </text>
    </comment>
    <comment ref="A23" authorId="1" shapeId="0" xr:uid="{10B18F24-252F-478A-86C8-FD43DA468688}">
      <text>
        <r>
          <rPr>
            <sz val="9"/>
            <color indexed="81"/>
            <rFont val="Tahoma"/>
            <family val="2"/>
          </rPr>
          <t xml:space="preserve">These services include all those tailored to the needs of people with diverse mental and physical abilities in order to support increased independence and accessibility.
</t>
        </r>
      </text>
    </comment>
    <comment ref="A24" authorId="1" shapeId="0" xr:uid="{2E7F20F9-C201-484F-BFCE-9FC41426CA03}">
      <text>
        <r>
          <rPr>
            <sz val="9"/>
            <color indexed="81"/>
            <rFont val="Tahoma"/>
            <family val="2"/>
          </rPr>
          <t>These services provide on-site supports and shelter for individuals who cannot live independently or are experiencing homelessness, and can include youth in care, foster housing programs, and other housing assistance initiatives.</t>
        </r>
      </text>
    </comment>
    <comment ref="A25" authorId="1" shapeId="0" xr:uid="{D283EE07-0B26-4BBB-8A16-11CC4AB78A06}">
      <text>
        <r>
          <rPr>
            <sz val="9"/>
            <color indexed="81"/>
            <rFont val="Tahoma"/>
            <family val="2"/>
          </rPr>
          <t xml:space="preserve">These services are designed to assist newcomers, including immigrants, refugees, and individuals seeking culturally specific programming.
</t>
        </r>
      </text>
    </comment>
    <comment ref="A26" authorId="1" shapeId="0" xr:uid="{4D85732C-E7A6-423C-8BC9-C34E0F9C11AC}">
      <text>
        <r>
          <rPr>
            <sz val="9"/>
            <color indexed="81"/>
            <rFont val="Tahoma"/>
            <family val="2"/>
          </rPr>
          <t>Programs and supports specifically designed for Indigenous, First Nations, Métis, and Inuit peoples, offering services such as cultural education, mental health care, peer support, and more.</t>
        </r>
      </text>
    </comment>
    <comment ref="A27" authorId="1" shapeId="0" xr:uid="{D9EB8CB2-6665-406A-AF79-FB2164E31241}">
      <text>
        <r>
          <rPr>
            <sz val="9"/>
            <color indexed="81"/>
            <rFont val="Tahoma"/>
            <family val="2"/>
          </rPr>
          <t xml:space="preserve">Programs can include supporting women in crisis, advocacy, education &amp; training, emergency shelter services, and more. </t>
        </r>
      </text>
    </comment>
    <comment ref="A28" authorId="0" shapeId="0" xr:uid="{38E6BFE6-8F8F-42CB-8B8C-DB72225EBC1B}">
      <text>
        <r>
          <rPr>
            <sz val="9"/>
            <color indexed="81"/>
            <rFont val="Tahoma"/>
            <family val="2"/>
          </rPr>
          <t>Programs that do not fit the descriptions of those listed above</t>
        </r>
      </text>
    </comment>
    <comment ref="E31" authorId="1" shapeId="0" xr:uid="{7768B780-C9D4-4F9F-97B9-469BE97B4721}">
      <text>
        <r>
          <rPr>
            <sz val="9"/>
            <color indexed="81"/>
            <rFont val="Tahoma"/>
            <family val="2"/>
          </rPr>
          <t>The Employer Health Tax (EHT) is a BC provincial tax on employers with annual payrolls above certain thresholds, used to fund healthcare services. Rates and exemptions vary based on payroll size, with special rules for non-profits and charities.</t>
        </r>
      </text>
    </comment>
    <comment ref="A35" authorId="0" shapeId="0" xr:uid="{94342A32-436B-47E7-A08D-3E7ACDDA672E}">
      <text>
        <r>
          <rPr>
            <sz val="9"/>
            <color indexed="81"/>
            <rFont val="Tahoma"/>
            <family val="2"/>
          </rPr>
          <t>Flow-through funding refers to funding that is passed from one agency to another.
If the agency has transferred funding to another agency in 2025, please indicate the original funding source, the recipient agency, and the amount of funding distributed in this table.</t>
        </r>
      </text>
    </comment>
    <comment ref="B57" authorId="1" shapeId="0" xr:uid="{791D49BC-DAAF-4BBE-9B2D-35A997C8550E}">
      <text>
        <r>
          <rPr>
            <sz val="9"/>
            <color indexed="81"/>
            <rFont val="Tahoma"/>
            <family val="2"/>
          </rPr>
          <t>Premium Reduction Programs (PRPs) allow employers with qualifying short-term disability plans to pay reduced Employment Insurance (EI) premiums.</t>
        </r>
      </text>
    </comment>
    <comment ref="B64" authorId="1" shapeId="0" xr:uid="{C67112E8-B7B8-4DCE-B27B-6D4C9B688644}">
      <text>
        <r>
          <rPr>
            <sz val="9"/>
            <color indexed="81"/>
            <rFont val="Tahoma"/>
            <family val="2"/>
          </rPr>
          <t>A red cell indicates BCH funding has been reported on the Home Schedule.</t>
        </r>
      </text>
    </comment>
    <comment ref="B69" authorId="1" shapeId="0" xr:uid="{63444EE9-0888-486A-9F91-B5CC5DB0F6A8}">
      <text>
        <r>
          <rPr>
            <sz val="9"/>
            <color indexed="81"/>
            <rFont val="Tahoma"/>
            <family val="2"/>
          </rPr>
          <t>A red cell indicates CLBC funding has been reported on the Home Schedule.</t>
        </r>
      </text>
    </comment>
    <comment ref="B74" authorId="1" shapeId="0" xr:uid="{DE2A2ED2-6D3E-4E4F-B4DB-8A21E307ABEA}">
      <text>
        <r>
          <rPr>
            <sz val="9"/>
            <color indexed="81"/>
            <rFont val="Tahoma"/>
            <family val="2"/>
          </rPr>
          <t>A red cell indicates CLBC funding has been reported on the Home Schedule.</t>
        </r>
      </text>
    </comment>
    <comment ref="B78" authorId="1" shapeId="0" xr:uid="{FD438130-5DDF-4F97-AD50-5F5FDFC95328}">
      <text>
        <r>
          <rPr>
            <sz val="9"/>
            <color indexed="81"/>
            <rFont val="Tahoma"/>
            <family val="2"/>
          </rPr>
          <t>A red cell indicates CLBC funding has been reported on the Home Schedule.</t>
        </r>
      </text>
    </comment>
    <comment ref="B82" authorId="1" shapeId="0" xr:uid="{2A1F8C0F-BD32-4F66-9ACC-C9A8EFEB663C}">
      <text>
        <r>
          <rPr>
            <sz val="9"/>
            <color indexed="81"/>
            <rFont val="Tahoma"/>
            <family val="2"/>
          </rPr>
          <t>A red cell indicates CLBC funding has been reported on the Home Schedule.</t>
        </r>
      </text>
    </comment>
    <comment ref="A109" authorId="2" shapeId="0" xr:uid="{00000000-0006-0000-0200-000001000000}">
      <text>
        <r>
          <rPr>
            <sz val="9"/>
            <color indexed="81"/>
            <rFont val="Tahoma"/>
            <family val="2"/>
          </rPr>
          <t>Select payroll vendor or system from the drop-down menu, or type in any name if it is not found in the list.</t>
        </r>
      </text>
    </comment>
    <comment ref="A116" authorId="2" shapeId="0" xr:uid="{00000000-0006-0000-0200-000002000000}">
      <text>
        <r>
          <rPr>
            <sz val="9"/>
            <color indexed="81"/>
            <rFont val="Tahoma"/>
            <family val="2"/>
          </rPr>
          <t>Select benefit provider from the drop-down menu, or type in any name if it is not found in the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Natalie Hoi</author>
  </authors>
  <commentList>
    <comment ref="A12" authorId="0" shapeId="0" xr:uid="{00000000-0006-0000-0400-000001000000}">
      <text>
        <r>
          <rPr>
            <b/>
            <u/>
            <sz val="9"/>
            <color indexed="81"/>
            <rFont val="Tahoma"/>
            <family val="2"/>
          </rPr>
          <t>Definitions:</t>
        </r>
        <r>
          <rPr>
            <sz val="9"/>
            <color indexed="81"/>
            <rFont val="Tahoma"/>
            <family val="2"/>
          </rPr>
          <t xml:space="preserve">
</t>
        </r>
        <r>
          <rPr>
            <b/>
            <sz val="9"/>
            <color indexed="81"/>
            <rFont val="Tahoma"/>
            <family val="2"/>
          </rPr>
          <t>Benchmark</t>
        </r>
        <r>
          <rPr>
            <sz val="9"/>
            <color indexed="81"/>
            <rFont val="Tahoma"/>
            <family val="2"/>
          </rPr>
          <t xml:space="preserve">: job matched to a benchmark and paid according to the set grid level.
</t>
        </r>
        <r>
          <rPr>
            <b/>
            <sz val="9"/>
            <color indexed="81"/>
            <rFont val="Tahoma"/>
            <family val="2"/>
          </rPr>
          <t>Integrated</t>
        </r>
        <r>
          <rPr>
            <sz val="9"/>
            <color indexed="81"/>
            <rFont val="Tahoma"/>
            <family val="2"/>
          </rPr>
          <t xml:space="preserve">: duties cover two benchmarks and paid at the higher rate of the two.
</t>
        </r>
        <r>
          <rPr>
            <b/>
            <sz val="9"/>
            <color indexed="81"/>
            <rFont val="Tahoma"/>
            <family val="2"/>
          </rPr>
          <t>Layered-Over</t>
        </r>
        <r>
          <rPr>
            <sz val="9"/>
            <color indexed="81"/>
            <rFont val="Tahoma"/>
            <family val="2"/>
          </rPr>
          <t xml:space="preserve">: with additional supervisory functions.
</t>
        </r>
        <r>
          <rPr>
            <b/>
            <sz val="9"/>
            <color indexed="81"/>
            <rFont val="Tahoma"/>
            <family val="2"/>
          </rPr>
          <t>Unique</t>
        </r>
        <r>
          <rPr>
            <sz val="9"/>
            <color indexed="81"/>
            <rFont val="Tahoma"/>
            <family val="2"/>
          </rPr>
          <t>: job not matched to a benchmark and/or not paid at the set grid level.</t>
        </r>
      </text>
    </comment>
    <comment ref="G12" authorId="1" shapeId="0" xr:uid="{E59C8E9D-1119-4542-8B4C-417966613BA5}">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H12" authorId="2" shapeId="0" xr:uid="{1B5999DA-02C0-40F5-81D3-6D2ADD3837DB}">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I12" authorId="0" shapeId="0" xr:uid="{00000000-0006-0000-0400-000002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 xml:space="preserve">1879.2 </t>
        </r>
        <r>
          <rPr>
            <sz val="9"/>
            <color indexed="81"/>
            <rFont val="Tahoma"/>
            <family val="2"/>
          </rPr>
          <t xml:space="preserve">=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13" authorId="0" shapeId="0" xr:uid="{00000000-0006-0000-0400-000003000000}">
      <text>
        <r>
          <rPr>
            <b/>
            <u/>
            <sz val="9"/>
            <color indexed="81"/>
            <rFont val="Tahoma"/>
            <family val="2"/>
          </rPr>
          <t>Day rate employees:</t>
        </r>
        <r>
          <rPr>
            <sz val="9"/>
            <color indexed="81"/>
            <rFont val="Tahoma"/>
            <family val="2"/>
          </rPr>
          <t xml:space="preserve">
Select one of the standard hours for day rate (see comment in column H).
Calculate the equivalent hourly rate (divide by 24).
Report the hours and hourly rate in columns I and J (non-provincially funded) or columns P and Q (provincially funded).</t>
        </r>
      </text>
    </comment>
    <comment ref="B13" authorId="2" shapeId="0" xr:uid="{65895F17-437F-4F71-8360-2CB93FEEF1E0}">
      <text>
        <r>
          <rPr>
            <sz val="9"/>
            <color indexed="81"/>
            <rFont val="Tahoma"/>
            <family val="2"/>
          </rPr>
          <t>Please review the job description to confirm the correct classification.</t>
        </r>
      </text>
    </comment>
    <comment ref="R14" authorId="0" shapeId="0" xr:uid="{00000000-0006-0000-0400-000004000000}">
      <text>
        <r>
          <rPr>
            <sz val="9"/>
            <color indexed="81"/>
            <rFont val="Tahoma"/>
            <family val="2"/>
          </rPr>
          <t>If any hours are paid at above the Step 4 rate (cell will turn red), report the average wage rate for those hours.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G12" authorId="0" shapeId="0" xr:uid="{A803C0A0-C901-46E1-9880-A962792A2D92}">
      <text>
        <r>
          <rPr>
            <sz val="9"/>
            <color indexed="81"/>
            <rFont val="Tahoma"/>
            <family val="2"/>
          </rPr>
          <t xml:space="preserve">If a position's/classification's hours are distrubuted evenly across funders, you may choose where to indicate the status.
Example
If there was an Activity Worker funded by both CLBC and MCFD, and their hours were 975 for each, we would indicate a status under either CLBC or MCFD. </t>
        </r>
      </text>
    </comment>
    <comment ref="P13" authorId="1" shapeId="0" xr:uid="{7FAA8539-04F5-4A02-8344-1D46C77BDB7F}">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U13" authorId="2" shapeId="0" xr:uid="{7233E5E7-AB3F-4DFE-99F6-078643F71AC1}">
      <text>
        <r>
          <rPr>
            <sz val="9"/>
            <color indexed="81"/>
            <rFont val="Tahoma"/>
            <family val="2"/>
          </rPr>
          <t>May not be applicable to all classifications.</t>
        </r>
      </text>
    </comment>
    <comment ref="H14" authorId="1" shapeId="0" xr:uid="{81D54790-63B9-4900-8F41-C3B68588D7E2}">
      <text>
        <r>
          <rPr>
            <sz val="9"/>
            <color indexed="81"/>
            <rFont val="Tahoma"/>
            <family val="2"/>
          </rPr>
          <t>This includes employees on leave who remain employed with the agency.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600-000001000000}">
      <text>
        <r>
          <rPr>
            <sz val="9"/>
            <color indexed="81"/>
            <rFont val="Tahoma"/>
            <family val="2"/>
          </rPr>
          <t>Please report the sum of couples and families under "Family Rate", since EHC rates are the same for both.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F4538565-D5C9-4BF2-A08C-1181AB030EB2}">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E12" authorId="1" shapeId="0" xr:uid="{00000000-0006-0000-07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A12" authorId="1" shapeId="0" xr:uid="{00000000-0006-0000-0700-000002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X13" authorId="2" shapeId="0" xr:uid="{D0729815-421C-4EAE-B426-CC3912203D67}">
      <text>
        <r>
          <rPr>
            <b/>
            <sz val="9"/>
            <color indexed="81"/>
            <rFont val="Tahoma"/>
            <family val="2"/>
          </rPr>
          <t>Terminated employees include:</t>
        </r>
        <r>
          <rPr>
            <sz val="9"/>
            <color indexed="81"/>
            <rFont val="Tahoma"/>
            <family val="2"/>
          </rPr>
          <t xml:space="preserve">
Resignation, retirement, discharge, layoff, employees who move to a different position – if it creates a vacancy in the original position.</t>
        </r>
      </text>
    </comment>
    <comment ref="AB13" authorId="1" shapeId="0" xr:uid="{00000000-0006-0000-0700-000004000000}">
      <text>
        <r>
          <rPr>
            <sz val="9"/>
            <color indexed="81"/>
            <rFont val="Tahoma"/>
            <family val="2"/>
          </rPr>
          <t>May not be applicable to all classifications.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800-000001000000}">
      <text>
        <r>
          <rPr>
            <sz val="9"/>
            <color indexed="81"/>
            <rFont val="Tahoma"/>
            <family val="2"/>
          </rPr>
          <t>Please report the sum of couples and families under "Family Rate", since EHC rates are the same for both.</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691E3474-909E-44C2-B7A4-3E71B6660039}">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474DB4EC-4995-446D-8099-77CBFA712B13}">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09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Q13" authorId="2" shapeId="0" xr:uid="{9CA4EF56-20CD-4507-997E-F4130B2E0E77}">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U13" authorId="1" shapeId="0" xr:uid="{00000000-0006-0000-0900-000004000000}">
      <text>
        <r>
          <rPr>
            <sz val="9"/>
            <color indexed="81"/>
            <rFont val="Tahoma"/>
            <family val="2"/>
          </rPr>
          <t>May not be applicable to all classifications.</t>
        </r>
      </text>
    </comment>
    <comment ref="J14" authorId="2" shapeId="0" xr:uid="{0F87F5FA-1681-407C-B16B-9FB7BA347D29}">
      <text>
        <r>
          <rPr>
            <sz val="9"/>
            <color indexed="81"/>
            <rFont val="Tahoma"/>
            <family val="2"/>
          </rPr>
          <t>This includes employees on leave who remain employed with the agency.</t>
        </r>
      </text>
    </comment>
  </commentList>
</comments>
</file>

<file path=xl/sharedStrings.xml><?xml version="1.0" encoding="utf-8"?>
<sst xmlns="http://schemas.openxmlformats.org/spreadsheetml/2006/main" count="2174" uniqueCount="972">
  <si>
    <t>Agency Information</t>
  </si>
  <si>
    <t>Prepared by:</t>
  </si>
  <si>
    <t>Agency name:</t>
  </si>
  <si>
    <t>Telephone:</t>
  </si>
  <si>
    <t>Email:</t>
  </si>
  <si>
    <t>Payroll vendor/system 2 (if applicable):</t>
  </si>
  <si>
    <t>Payroll vendor/system 3 (if applicable):</t>
  </si>
  <si>
    <t>Total funding received in the reporting period:</t>
  </si>
  <si>
    <t>Crown Corporations</t>
  </si>
  <si>
    <t>Community Living BC</t>
  </si>
  <si>
    <t>BC Housing</t>
  </si>
  <si>
    <t>BC Health Authorities</t>
  </si>
  <si>
    <t>Provincial Health Services Authority</t>
  </si>
  <si>
    <t>BC Provincial Ministries</t>
  </si>
  <si>
    <t>Children and Family Development</t>
  </si>
  <si>
    <t>Education</t>
  </si>
  <si>
    <t>Finance</t>
  </si>
  <si>
    <t>Health</t>
  </si>
  <si>
    <t>Federal Government</t>
  </si>
  <si>
    <t>Municipal Government(s)</t>
  </si>
  <si>
    <t>Schedule A1: Bargaining Unit</t>
  </si>
  <si>
    <t>Regular (Full-Time/Part-Time) and Casual Employee Information</t>
  </si>
  <si>
    <t>Standard
Hours
per Year</t>
  </si>
  <si>
    <t>Classification 2 (Integrated BU only)</t>
  </si>
  <si>
    <t>Effective
Grid Level</t>
  </si>
  <si>
    <t>Regular
(FT/PT)
or
Casual/
additional
hours</t>
  </si>
  <si>
    <t>Non-Provincially Funded</t>
  </si>
  <si>
    <t>Provincially Funded</t>
  </si>
  <si>
    <t>Hours</t>
  </si>
  <si>
    <t>$</t>
  </si>
  <si>
    <t>Step 1</t>
  </si>
  <si>
    <t>Weighted
Average
Hourly Pay</t>
  </si>
  <si>
    <t>Total Non-
Provincially
Funded</t>
  </si>
  <si>
    <t>Step 2</t>
  </si>
  <si>
    <t>Step 3</t>
  </si>
  <si>
    <t>Step 4</t>
  </si>
  <si>
    <t>Above
Step 4</t>
  </si>
  <si>
    <t>Total
Provincially
Funded</t>
  </si>
  <si>
    <t>Classification</t>
  </si>
  <si>
    <t>Grid Level</t>
  </si>
  <si>
    <t>Accountant</t>
  </si>
  <si>
    <t>14-P</t>
  </si>
  <si>
    <t>15-P</t>
  </si>
  <si>
    <t>Accounting Clerk</t>
  </si>
  <si>
    <t>Activity Worker</t>
  </si>
  <si>
    <t>Addictions Counsellor</t>
  </si>
  <si>
    <t>Administrative Assistant</t>
  </si>
  <si>
    <t>Adult, Youth and/or Child Counsellor</t>
  </si>
  <si>
    <t>Adult, Youth and/or Child Worker</t>
  </si>
  <si>
    <t>Asleep Residential Night Worker</t>
  </si>
  <si>
    <t>Awake Residential Night Worker</t>
  </si>
  <si>
    <t>16-P</t>
  </si>
  <si>
    <t>17-P</t>
  </si>
  <si>
    <t>Bookkeeper</t>
  </si>
  <si>
    <t>Building Maintenance Worker</t>
  </si>
  <si>
    <t>Child &amp; Youth Transition House Worker</t>
  </si>
  <si>
    <t>Child Care Resource and Referral Worker</t>
  </si>
  <si>
    <t>Children Who Witness Abuse Counsellor</t>
  </si>
  <si>
    <t>13-P</t>
  </si>
  <si>
    <t>Children Who Witness Abuse Counsellor - Art Specialist</t>
  </si>
  <si>
    <t>Clinical Counsellor</t>
  </si>
  <si>
    <t>Community Support Worker</t>
  </si>
  <si>
    <t>Computer Technical Support Specialist</t>
  </si>
  <si>
    <t>Cook</t>
  </si>
  <si>
    <t>Crisis Line Coordinator</t>
  </si>
  <si>
    <t>Database Clerk</t>
  </si>
  <si>
    <t>Early Childhood Educator</t>
  </si>
  <si>
    <t>Early Childhood Educator Assistant</t>
  </si>
  <si>
    <t>Early Childhood Educator Senior</t>
  </si>
  <si>
    <t>Employment Counsellor</t>
  </si>
  <si>
    <t>ESL Instructor</t>
  </si>
  <si>
    <t>Family Counsellor</t>
  </si>
  <si>
    <t>Family Support Worker</t>
  </si>
  <si>
    <t>Group Facilitator</t>
  </si>
  <si>
    <t>Housekeeper</t>
  </si>
  <si>
    <t>Infant Development Consultant</t>
  </si>
  <si>
    <t>Janitor</t>
  </si>
  <si>
    <t>Occupational Therapist</t>
  </si>
  <si>
    <t>Passenger Vehicle Driver</t>
  </si>
  <si>
    <t>Physiotherapist</t>
  </si>
  <si>
    <t>Program Coordinator 1</t>
  </si>
  <si>
    <t>Program Coordinator 2</t>
  </si>
  <si>
    <t>Reconnect Worker</t>
  </si>
  <si>
    <t>Residence Coordinator</t>
  </si>
  <si>
    <t>Residence Worker</t>
  </si>
  <si>
    <t>Residence Worker Senior</t>
  </si>
  <si>
    <t>Residential Child &amp; Youth Worker</t>
  </si>
  <si>
    <t>Retail Supervisor</t>
  </si>
  <si>
    <t>Retail Worker</t>
  </si>
  <si>
    <t>School Aged Child Worker</t>
  </si>
  <si>
    <t>School Based Prevention Worker</t>
  </si>
  <si>
    <t>Settlement &amp; Integration Worker</t>
  </si>
  <si>
    <t>Special Services Worker</t>
  </si>
  <si>
    <t>Speech Language Pathologist</t>
  </si>
  <si>
    <t>18-P</t>
  </si>
  <si>
    <t>Stopping the Violence Counsellor</t>
  </si>
  <si>
    <t>Supported Child Care Consultant</t>
  </si>
  <si>
    <t>Transition House Worker</t>
  </si>
  <si>
    <t>Truck Driver</t>
  </si>
  <si>
    <t>Victim Service Worker</t>
  </si>
  <si>
    <t>Vocational Counsellor</t>
  </si>
  <si>
    <t>Vocational Worker</t>
  </si>
  <si>
    <t>Volunteer Coordinator</t>
  </si>
  <si>
    <t>Layered-
Over Grid
Level</t>
  </si>
  <si>
    <t>Step 1
0-2000
hours</t>
  </si>
  <si>
    <t>Step 2
2001-4000
hours</t>
  </si>
  <si>
    <t>Step 3
4001-6000
hours</t>
  </si>
  <si>
    <t>Step 4
6001 hours
onwards</t>
  </si>
  <si>
    <t>19-P</t>
  </si>
  <si>
    <t>20-P</t>
  </si>
  <si>
    <t>JJEP Benchmark Classifications</t>
  </si>
  <si>
    <t>Front Line Workers</t>
  </si>
  <si>
    <t>Child and Youth Transition House Worker</t>
  </si>
  <si>
    <t>Childcare Resource and Referral Worker</t>
  </si>
  <si>
    <t>Early Childhood Educator, Senior</t>
  </si>
  <si>
    <t>Residence Worker, Senior</t>
  </si>
  <si>
    <t>Residential Child and/or Youth Care Worker</t>
  </si>
  <si>
    <t>Settlement and Integration Worker</t>
  </si>
  <si>
    <t>Supervisors &amp; Coordinators</t>
  </si>
  <si>
    <t>Operation Support</t>
  </si>
  <si>
    <t>Paraprofessional Classifications</t>
  </si>
  <si>
    <t>Counsellors &amp; Consultants</t>
  </si>
  <si>
    <t>Graduate Degrees &amp; Licensed Professionals</t>
  </si>
  <si>
    <t>Licensed Practical Nurse</t>
  </si>
  <si>
    <t>Communications Manager</t>
  </si>
  <si>
    <t>Home Share Coordinator</t>
  </si>
  <si>
    <t>Step 5</t>
  </si>
  <si>
    <t>Delegated-Accounting Clerk</t>
  </si>
  <si>
    <t>Delegated-Administrative Assistant</t>
  </si>
  <si>
    <t>Delegated-Administrative Supervisor</t>
  </si>
  <si>
    <t>Delegated-Child Protection Consultant</t>
  </si>
  <si>
    <t>Delegated-Child Protection Mentor</t>
  </si>
  <si>
    <t>Delegated-Child Protection R Accounting Clerk</t>
  </si>
  <si>
    <t>Delegated-Child Protection Social Worker</t>
  </si>
  <si>
    <t>Delegated-Child Protection Social Worker Growth</t>
  </si>
  <si>
    <t>SPO Growth</t>
  </si>
  <si>
    <t>Delegated-Child Protection SPO A</t>
  </si>
  <si>
    <t>Delegated-Child Protection Team Leader</t>
  </si>
  <si>
    <t>Delegated-Clerk 3</t>
  </si>
  <si>
    <t>Delegated-Clinical Resources Supervisor</t>
  </si>
  <si>
    <t>Delegated-Cultural Clinical Counselor</t>
  </si>
  <si>
    <t>Delegated-Delegated Supervisor</t>
  </si>
  <si>
    <t>Delegated-Family Development Response</t>
  </si>
  <si>
    <t>Delegated-Family Group Decision Making Coordinator</t>
  </si>
  <si>
    <t>Delegated-Family Preservation Worker</t>
  </si>
  <si>
    <t>Delegated-Family Preservation Worker Growth</t>
  </si>
  <si>
    <t>Delegated-Guardianship Administrative Assistant</t>
  </si>
  <si>
    <t>Delegated-Guardianship Consultant</t>
  </si>
  <si>
    <t>Delegated-Guardianship Social Worker</t>
  </si>
  <si>
    <t>Delegated-Guardianship Social Worker Growth</t>
  </si>
  <si>
    <t>Delegated-Guardianship Supervisor</t>
  </si>
  <si>
    <t>Delegated-IT Assistant</t>
  </si>
  <si>
    <t>Delegated-Lifelong Connection Consultant</t>
  </si>
  <si>
    <t>Delegated-Lifelong Connection Coordinator</t>
  </si>
  <si>
    <t>Delegated-Office Assistant</t>
  </si>
  <si>
    <t>Delegated-Program Assistant</t>
  </si>
  <si>
    <t>Delegated-Program Assistant (RAP)</t>
  </si>
  <si>
    <t>Delegated-Resources Accountant</t>
  </si>
  <si>
    <t>Delegated-Resources Administrative Assistant</t>
  </si>
  <si>
    <t>Delegated-Resources Social Worker</t>
  </si>
  <si>
    <t>Delegated-Resources Social Worker Growth</t>
  </si>
  <si>
    <t>Delegated-SPO 24 Working Step</t>
  </si>
  <si>
    <t>Position Type</t>
  </si>
  <si>
    <t>Benchmark</t>
  </si>
  <si>
    <t>Integrated</t>
  </si>
  <si>
    <t>Layered-Over</t>
  </si>
  <si>
    <t>Unique</t>
  </si>
  <si>
    <t>Regular</t>
  </si>
  <si>
    <t>Casual/add'l hours</t>
  </si>
  <si>
    <t>Gender</t>
  </si>
  <si>
    <t>Female</t>
  </si>
  <si>
    <t>Male</t>
  </si>
  <si>
    <t>Y/N</t>
  </si>
  <si>
    <t>Payroll Vendor/System</t>
  </si>
  <si>
    <t>Subtotals:</t>
  </si>
  <si>
    <t>Grid 1</t>
  </si>
  <si>
    <t>Grid 2</t>
  </si>
  <si>
    <t>Hourly Wage Rate</t>
  </si>
  <si>
    <t>#</t>
  </si>
  <si>
    <t>Active</t>
  </si>
  <si>
    <t>Maternity/
Parental
Leave</t>
  </si>
  <si>
    <t>Union
Leave</t>
  </si>
  <si>
    <t>Other
Leave</t>
  </si>
  <si>
    <t>Schedule A2: Bargaining Unit</t>
  </si>
  <si>
    <t xml:space="preserve"> </t>
  </si>
  <si>
    <t>Non-
Provincially
Funded</t>
  </si>
  <si>
    <t>Provincially
Funded</t>
  </si>
  <si>
    <t>Schedule C1: Management &amp; Excluded</t>
  </si>
  <si>
    <t>$/year</t>
  </si>
  <si>
    <t>Average
Annual
Salary per
Employee</t>
  </si>
  <si>
    <t>Gender of
Employee</t>
  </si>
  <si>
    <t>Position Type-Classification</t>
  </si>
  <si>
    <t>Wage Costs</t>
  </si>
  <si>
    <t>Schedule A3: Bargaining Unit</t>
  </si>
  <si>
    <t>Schedule D1: Summary</t>
  </si>
  <si>
    <t>ADP</t>
  </si>
  <si>
    <t>Payworks</t>
  </si>
  <si>
    <t>Quickbooks</t>
  </si>
  <si>
    <t>Avanti Software</t>
  </si>
  <si>
    <t>PayDirt</t>
  </si>
  <si>
    <t>Paymate</t>
  </si>
  <si>
    <t>Quadrant HR</t>
  </si>
  <si>
    <t>Adagio</t>
  </si>
  <si>
    <t>CanPay</t>
  </si>
  <si>
    <t>Telpay</t>
  </si>
  <si>
    <t>Easypay</t>
  </si>
  <si>
    <t>Altus Dynamics</t>
  </si>
  <si>
    <t>Microsoft Dynamics</t>
  </si>
  <si>
    <t>Non-Union</t>
  </si>
  <si>
    <t>Management
&amp; Excluded</t>
  </si>
  <si>
    <t>Bargaining
Unit</t>
  </si>
  <si>
    <t>Regular Full-Time</t>
  </si>
  <si>
    <t>Regular Part-Time</t>
  </si>
  <si>
    <t>Total Regular Hours</t>
  </si>
  <si>
    <t>Total Casual and Additional Hours</t>
  </si>
  <si>
    <t>Interior</t>
  </si>
  <si>
    <t>Fraser</t>
  </si>
  <si>
    <t>Vancouver Coastal</t>
  </si>
  <si>
    <t>Northern</t>
  </si>
  <si>
    <t>Vancouver Island</t>
  </si>
  <si>
    <t>hours</t>
  </si>
  <si>
    <t>Schedule D2: Summary</t>
  </si>
  <si>
    <t>Benefit Costs</t>
  </si>
  <si>
    <t>Pay at
Straight Time
Pay Rate</t>
  </si>
  <si>
    <t>Pay at
Premium
Pay Rate</t>
  </si>
  <si>
    <t>Working on Statutory Holiday</t>
  </si>
  <si>
    <t>All Other Overtime Pay</t>
  </si>
  <si>
    <t>Vacation &amp; Statutory Holiday In-Lieu Pay</t>
  </si>
  <si>
    <t>All Other Wage Costs</t>
  </si>
  <si>
    <t>Transportation Allowances</t>
  </si>
  <si>
    <t>Meal Allowances</t>
  </si>
  <si>
    <t>Other Expenses and Allowances</t>
  </si>
  <si>
    <t>CPP - Canada Pension Plan</t>
  </si>
  <si>
    <t>EI - Employment Insurance</t>
  </si>
  <si>
    <t>WCB - WorkSafeBC</t>
  </si>
  <si>
    <t>Statutory
Benefits</t>
  </si>
  <si>
    <t>EHC - Extended Health Care</t>
  </si>
  <si>
    <t>Dental</t>
  </si>
  <si>
    <t>Group Life</t>
  </si>
  <si>
    <t>AD&amp;D</t>
  </si>
  <si>
    <t>LTD - Long-Term Disability</t>
  </si>
  <si>
    <t>Other Health &amp; Welfare Benefits</t>
  </si>
  <si>
    <t>Health &amp;
Welfare
Benefits</t>
  </si>
  <si>
    <t>MPP - Municipal Pension Plan</t>
  </si>
  <si>
    <t>Other Superannuation Plan</t>
  </si>
  <si>
    <t>Super-
annuation</t>
  </si>
  <si>
    <t>All Regular Hours</t>
  </si>
  <si>
    <t>All Casual and Additional Hours</t>
  </si>
  <si>
    <t>Meal Allowance</t>
  </si>
  <si>
    <t>Vehicle Allowance</t>
  </si>
  <si>
    <t>On Call</t>
  </si>
  <si>
    <t>Pay In Lieu of Benefits</t>
  </si>
  <si>
    <t>Compassionate Leave</t>
  </si>
  <si>
    <t>Special Leave</t>
  </si>
  <si>
    <t>Sick Leave Payout</t>
  </si>
  <si>
    <t>Shift Premiums</t>
  </si>
  <si>
    <t>Callback</t>
  </si>
  <si>
    <t>Required Certification</t>
  </si>
  <si>
    <t>Vacation</t>
  </si>
  <si>
    <t>Long Service Retirement Allowance</t>
  </si>
  <si>
    <t>Cellphone and Pager Reimbursement</t>
  </si>
  <si>
    <t>Seasonal Closure</t>
  </si>
  <si>
    <t>Qualification Differential</t>
  </si>
  <si>
    <t>Schedule E2: Bargaining Unit</t>
  </si>
  <si>
    <t>&lt;26</t>
  </si>
  <si>
    <t>26-35</t>
  </si>
  <si>
    <t>36-45</t>
  </si>
  <si>
    <t>46-55</t>
  </si>
  <si>
    <t>56-65</t>
  </si>
  <si>
    <t>&gt;65</t>
  </si>
  <si>
    <t>&lt;1</t>
  </si>
  <si>
    <t>1-5</t>
  </si>
  <si>
    <t>6-10</t>
  </si>
  <si>
    <t>&gt;10</t>
  </si>
  <si>
    <t>Length of Service (Years)</t>
  </si>
  <si>
    <t>Age (Years)</t>
  </si>
  <si>
    <t>Region</t>
  </si>
  <si>
    <t>Vancouver
Coastal</t>
  </si>
  <si>
    <t>Vancouver
Island</t>
  </si>
  <si>
    <t>Demographic Information of Terminated Employees</t>
  </si>
  <si>
    <t>Sum Age</t>
  </si>
  <si>
    <t>Sum Gender</t>
  </si>
  <si>
    <t>Sum LOS</t>
  </si>
  <si>
    <t>Sum Region</t>
  </si>
  <si>
    <t>Diff Age</t>
  </si>
  <si>
    <t>Diff Gender</t>
  </si>
  <si>
    <t>Diff LOS</t>
  </si>
  <si>
    <t>Diff Region</t>
  </si>
  <si>
    <t>Schedule E3: Non-Union</t>
  </si>
  <si>
    <r>
      <t xml:space="preserve">Terminated
Employees
</t>
    </r>
    <r>
      <rPr>
        <sz val="10"/>
        <color rgb="FFFF0000"/>
        <rFont val="Calibri"/>
        <family val="2"/>
        <scheme val="minor"/>
      </rPr>
      <t>(Between Jan. 1
and Dec. 31)</t>
    </r>
  </si>
  <si>
    <r>
      <t xml:space="preserve">Vacant
Positions
</t>
    </r>
    <r>
      <rPr>
        <sz val="10"/>
        <color rgb="FFFF0000"/>
        <rFont val="Calibri"/>
        <family val="2"/>
        <scheme val="minor"/>
      </rPr>
      <t>(As of Dec. 31)</t>
    </r>
  </si>
  <si>
    <t>Schedule E4: Management &amp; Excluded</t>
  </si>
  <si>
    <t>SurveyId</t>
  </si>
  <si>
    <t>Version</t>
  </si>
  <si>
    <t>&lt; 1 year</t>
  </si>
  <si>
    <t>1 to &lt; 2 years</t>
  </si>
  <si>
    <t>2 to &lt; 3 years</t>
  </si>
  <si>
    <t>3 to &lt; 4 years</t>
  </si>
  <si>
    <t>4 to &lt; 5 years</t>
  </si>
  <si>
    <t>5 to &lt; 6 years</t>
  </si>
  <si>
    <t>6 to &lt; 7 years</t>
  </si>
  <si>
    <t>7 to &lt; 8 years</t>
  </si>
  <si>
    <t>8 to &lt; 9 years</t>
  </si>
  <si>
    <t>9 to &lt; 10 years</t>
  </si>
  <si>
    <t>10 to &lt; 11 years</t>
  </si>
  <si>
    <t>11 to &lt; 12 years</t>
  </si>
  <si>
    <t>12 to &lt; 13 years</t>
  </si>
  <si>
    <t>13 to &lt; 14 years</t>
  </si>
  <si>
    <t>14 to &lt; 15 years</t>
  </si>
  <si>
    <t>15 to &lt; 16 years</t>
  </si>
  <si>
    <t>16 to &lt; 17 years</t>
  </si>
  <si>
    <t>17 to &lt; 18 years</t>
  </si>
  <si>
    <t>18 to &lt; 19 years</t>
  </si>
  <si>
    <t>19 to &lt; 20 years</t>
  </si>
  <si>
    <t>20 to &lt; 21 years</t>
  </si>
  <si>
    <t>21 to &lt; 22 years</t>
  </si>
  <si>
    <t>22 to &lt; 23 years</t>
  </si>
  <si>
    <t>23 to &lt; 24 years</t>
  </si>
  <si>
    <t>24 to &lt; 25 years</t>
  </si>
  <si>
    <t>25 to &lt; 26 years</t>
  </si>
  <si>
    <t>Total</t>
  </si>
  <si>
    <t>&lt; 20</t>
  </si>
  <si>
    <t>≥ 70</t>
  </si>
  <si>
    <t>Single Rate</t>
  </si>
  <si>
    <t>Couple Rate</t>
  </si>
  <si>
    <t>Family Rate</t>
  </si>
  <si>
    <t>Extended Health Care (EHC)</t>
  </si>
  <si>
    <t>Ineligible</t>
  </si>
  <si>
    <t>Participating Employees</t>
  </si>
  <si>
    <t>Non-Participating</t>
  </si>
  <si>
    <t>Casual</t>
  </si>
  <si>
    <t>ComVida</t>
  </si>
  <si>
    <t>Schedule E1: Summary</t>
  </si>
  <si>
    <t>Bargaining Unit</t>
  </si>
  <si>
    <t>Financial &amp; Technical</t>
  </si>
  <si>
    <t>Graduate Degrees &amp;
Licensed Professional(s)</t>
  </si>
  <si>
    <t>Counsellor &amp; Consultants
(Employment &amp; Vocational)</t>
  </si>
  <si>
    <t>Total Straight-
Time Payroll
Amount</t>
  </si>
  <si>
    <t>Total Number of Active Employees</t>
  </si>
  <si>
    <t>Paraprofessional
Classification</t>
  </si>
  <si>
    <t>Benchmark
Classification</t>
  </si>
  <si>
    <r>
      <t>Days</t>
    </r>
    <r>
      <rPr>
        <sz val="11"/>
        <color rgb="FFFF0000"/>
        <rFont val="Calibri"/>
        <family val="2"/>
        <scheme val="minor"/>
      </rPr>
      <t>*</t>
    </r>
  </si>
  <si>
    <t>Management &amp; Excluded:</t>
  </si>
  <si>
    <t>Education (return to school)</t>
  </si>
  <si>
    <t>Transfer/move to new community</t>
  </si>
  <si>
    <t>Retirement</t>
  </si>
  <si>
    <t>Other</t>
  </si>
  <si>
    <t>Paraprofessional
Classifications</t>
  </si>
  <si>
    <t>Benchmark
Classifications</t>
  </si>
  <si>
    <t>Please indicate the number of employees terminated for each reason that applied.</t>
  </si>
  <si>
    <t>BCGEU - B.C. Government and Service Employees' Union</t>
  </si>
  <si>
    <t>CUPE - Canadian Union of Public Employees</t>
  </si>
  <si>
    <t>CLAC - Christian Labour Association of Canada</t>
  </si>
  <si>
    <t>CSWU - Construction and Specialized Workers' Union</t>
  </si>
  <si>
    <t>UFCW - United Food and Commercial Workers Canada</t>
  </si>
  <si>
    <t>SEIU - Service Employees International Union</t>
  </si>
  <si>
    <t>HSA - Health Sciences Association of BC</t>
  </si>
  <si>
    <t>HEU - Hospital Employees' Union</t>
  </si>
  <si>
    <t>BCNU - BC Nurses' Union</t>
  </si>
  <si>
    <t>USWA - United Steelworkers of America</t>
  </si>
  <si>
    <t>Schedule B2: Non-Union</t>
  </si>
  <si>
    <t>Schedule C2: Management &amp; Excluded</t>
  </si>
  <si>
    <r>
      <t xml:space="preserve">Total
</t>
    </r>
    <r>
      <rPr>
        <sz val="10"/>
        <color rgb="FFFF0000"/>
        <rFont val="Calibri"/>
        <family val="2"/>
        <scheme val="minor"/>
      </rPr>
      <t>(Including
ED/CEO)</t>
    </r>
  </si>
  <si>
    <r>
      <t xml:space="preserve">Eligible
</t>
    </r>
    <r>
      <rPr>
        <sz val="10"/>
        <color rgb="FFFF0000"/>
        <rFont val="Calibri"/>
        <family val="2"/>
        <scheme val="minor"/>
      </rPr>
      <t>(Opted out)</t>
    </r>
  </si>
  <si>
    <t>Grid Level 2
(Integrated)</t>
  </si>
  <si>
    <t>Delegated-Cultural Coordinator</t>
  </si>
  <si>
    <t>Delegated-Special Projects Officer</t>
  </si>
  <si>
    <t>Time to Fill Vacancies &amp; Reasons for Termination</t>
  </si>
  <si>
    <t>Other Provincial and Territorial Government(s)</t>
  </si>
  <si>
    <t>First Nations Health Authority</t>
  </si>
  <si>
    <t>26 to &lt; 27 years</t>
  </si>
  <si>
    <t>27 to &lt; 28 years</t>
  </si>
  <si>
    <t>28 to &lt; 29 years</t>
  </si>
  <si>
    <t>29 to &lt; 30 years</t>
  </si>
  <si>
    <t>30 to &lt; 31 years</t>
  </si>
  <si>
    <t>31 to &lt; 32 years</t>
  </si>
  <si>
    <t>32 to &lt; 33 years</t>
  </si>
  <si>
    <t>33 to &lt; 34 years</t>
  </si>
  <si>
    <t>34 to &lt; 35 years</t>
  </si>
  <si>
    <t>35 to &lt; 36 years</t>
  </si>
  <si>
    <t>36 to &lt; 37 years</t>
  </si>
  <si>
    <t>37 to &lt; 38 years</t>
  </si>
  <si>
    <t>38 to &lt; 39 years</t>
  </si>
  <si>
    <t>39 to &lt; 40 years</t>
  </si>
  <si>
    <t>40 to &lt; 41 years</t>
  </si>
  <si>
    <t>41 to &lt; 42 years</t>
  </si>
  <si>
    <t>42 to &lt; 43 years</t>
  </si>
  <si>
    <t>43 to &lt; 44 years</t>
  </si>
  <si>
    <t>44 to &lt; 45 years</t>
  </si>
  <si>
    <t>45 to &lt; 46 years</t>
  </si>
  <si>
    <t>46 to &lt; 47 years</t>
  </si>
  <si>
    <t>47 to &lt; 48 years</t>
  </si>
  <si>
    <t>48 to &lt; 49 years</t>
  </si>
  <si>
    <t>49 to &lt; 50 years</t>
  </si>
  <si>
    <t>50 to &lt; 51 years</t>
  </si>
  <si>
    <t>≥ 51 years</t>
  </si>
  <si>
    <t xml:space="preserve">
Regular
(FT/PT)
or
Casual/
additional
hours
</t>
  </si>
  <si>
    <t xml:space="preserve">
Standard
Hours
per Year
</t>
  </si>
  <si>
    <t xml:space="preserve">
Subtotals:
</t>
  </si>
  <si>
    <t xml:space="preserve">
Gender of
Employee
</t>
  </si>
  <si>
    <t>ED/CEO
Only</t>
  </si>
  <si>
    <t>Finance Manager</t>
  </si>
  <si>
    <t>Schedule E5: Bargaining Unit - Delegated</t>
  </si>
  <si>
    <t>Schedule A4: Bargaining Unit - Delegated</t>
  </si>
  <si>
    <t>Schedule A5: Bargaining Unit - Delegated</t>
  </si>
  <si>
    <r>
      <t xml:space="preserve">Backfill
</t>
    </r>
    <r>
      <rPr>
        <sz val="10"/>
        <color rgb="FFFF0000"/>
        <rFont val="Calibri"/>
        <family val="2"/>
        <scheme val="minor"/>
      </rPr>
      <t>(Between Jan. 1 and Dec. 31)</t>
    </r>
  </si>
  <si>
    <t>Weighted Average Wage Rate Calculator</t>
  </si>
  <si>
    <t>Total Paid Straight Time Hours</t>
  </si>
  <si>
    <t>Weighted Average Wage Rate</t>
  </si>
  <si>
    <t>Paid Straight Time Hours</t>
  </si>
  <si>
    <t>Subtotal Wages</t>
  </si>
  <si>
    <t>Subtotal Hours</t>
  </si>
  <si>
    <t>Weighted Average</t>
  </si>
  <si>
    <t>Straight Time Wages</t>
  </si>
  <si>
    <t>Star Garden</t>
  </si>
  <si>
    <t>Paysavvy</t>
  </si>
  <si>
    <t>Accpac / Sage 300</t>
  </si>
  <si>
    <t>Simply Accounting / Sage 50</t>
  </si>
  <si>
    <t>All Other Paid Leave Hours</t>
  </si>
  <si>
    <t>Unpaid Sick Leave Hours</t>
  </si>
  <si>
    <t>Paid Education, Training, and Orientation Hours</t>
  </si>
  <si>
    <t>Management</t>
  </si>
  <si>
    <t>Excluded</t>
  </si>
  <si>
    <t>CSBT (Community Services Benefit Trust)</t>
  </si>
  <si>
    <t>FABP (Federation Association Benefit Plan)</t>
  </si>
  <si>
    <t>HBT (Health Benefit Trust)</t>
  </si>
  <si>
    <t>Total number of contracts:</t>
  </si>
  <si>
    <t>BC Gaming Grant</t>
  </si>
  <si>
    <t>Schedule Q1: Questions</t>
  </si>
  <si>
    <t>Group benefit provider 1:</t>
  </si>
  <si>
    <t>Group benefit provider 2 (if applicable):</t>
  </si>
  <si>
    <t>Group benefit provider 3 (if applicable):</t>
  </si>
  <si>
    <t>Short Term Illness and Injury Plan</t>
  </si>
  <si>
    <t>Superior Benefits</t>
  </si>
  <si>
    <t>Don't know</t>
  </si>
  <si>
    <t>Stay in the social services sector</t>
  </si>
  <si>
    <t>PSPP - Public Sector Pension Plan</t>
  </si>
  <si>
    <t>Participation Status</t>
  </si>
  <si>
    <t>Benefit Type</t>
  </si>
  <si>
    <t>Long Term Disability (LTD)</t>
  </si>
  <si>
    <t>Pension or Retirement Plan</t>
  </si>
  <si>
    <t>Management &amp; Excluded Classifications</t>
  </si>
  <si>
    <t>Day Rate</t>
  </si>
  <si>
    <t>RRSP - Registered Retirement Savings Plan</t>
  </si>
  <si>
    <t>United Way Pension Plan</t>
  </si>
  <si>
    <t>Benchmark/
Integrated/
Layered-Over/
Unique/
Day Rate</t>
  </si>
  <si>
    <t>Bargaining Unit:</t>
  </si>
  <si>
    <t>Non-Union:</t>
  </si>
  <si>
    <t>Portability</t>
  </si>
  <si>
    <t>Behaviour Consultant</t>
  </si>
  <si>
    <t>Community Connector</t>
  </si>
  <si>
    <t>Emergency Shelter Worker</t>
  </si>
  <si>
    <t>Nurse</t>
  </si>
  <si>
    <t>Supervised Access Worker</t>
  </si>
  <si>
    <t>Administrative Assistant 3</t>
  </si>
  <si>
    <t>Administrative Assistant 4</t>
  </si>
  <si>
    <t>Administrative Assistant 2</t>
  </si>
  <si>
    <t>Administrative Assistant 1</t>
  </si>
  <si>
    <t>Indigenous Relations and Reconciliation</t>
  </si>
  <si>
    <t>Citizens' Services</t>
  </si>
  <si>
    <t>Social Development and Poverty Reduction</t>
  </si>
  <si>
    <t>Labour</t>
  </si>
  <si>
    <t>Public Safety and Solicitor General</t>
  </si>
  <si>
    <t>EFAP - Employee &amp; Family Assistance Program</t>
  </si>
  <si>
    <t>Employee &amp; Family Assistance Program (EFAP)</t>
  </si>
  <si>
    <t>Paid Vacation Hours</t>
  </si>
  <si>
    <r>
      <t xml:space="preserve">Total Casual Hours </t>
    </r>
    <r>
      <rPr>
        <sz val="9"/>
        <color rgb="FFFF0000"/>
        <rFont val="Calibri"/>
        <family val="2"/>
        <scheme val="minor"/>
      </rPr>
      <t>(Casual hours worked by casual employees)</t>
    </r>
  </si>
  <si>
    <t>%</t>
  </si>
  <si>
    <t>Payroll vendor/system 1:</t>
  </si>
  <si>
    <t>BC Transit</t>
  </si>
  <si>
    <t>Columbia Basin Trust</t>
  </si>
  <si>
    <t>Additional Hours</t>
  </si>
  <si>
    <t>Gender Diverse</t>
  </si>
  <si>
    <t>Gender
Diverse</t>
  </si>
  <si>
    <t>Legal Status</t>
  </si>
  <si>
    <t>Live-In Home Support Workers</t>
  </si>
  <si>
    <t>Incorporated Society</t>
  </si>
  <si>
    <t>Registered Company</t>
  </si>
  <si>
    <t>Sole Proprietor</t>
  </si>
  <si>
    <t>Non-Incorporated Partnership</t>
  </si>
  <si>
    <t>Employer Health Tax (EHT)</t>
  </si>
  <si>
    <t>EI Premium Reduction Program</t>
  </si>
  <si>
    <t>Professional, scientific and technical services</t>
  </si>
  <si>
    <t>Retail trade, accommodation and food services</t>
  </si>
  <si>
    <t>Finance, insurance and real estate</t>
  </si>
  <si>
    <t>Information, culture and recreation</t>
  </si>
  <si>
    <t>Transportation, warehousing and wholesale trade</t>
  </si>
  <si>
    <t>Manufacturing and construction</t>
  </si>
  <si>
    <t>Business, building and other support services</t>
  </si>
  <si>
    <t>Agriculture and natural resource development</t>
  </si>
  <si>
    <t>Indigenous Services</t>
  </si>
  <si>
    <t>CLBC Funding - Supplementary Question (If Applicable)</t>
  </si>
  <si>
    <t>BC Housing Funding - Supplementary Question (If Applicable)</t>
  </si>
  <si>
    <t>Public administration and other public sector</t>
  </si>
  <si>
    <t>Delegated-Family Preservation Coordinator</t>
  </si>
  <si>
    <t>Dietitian</t>
  </si>
  <si>
    <t>13-P-LPN</t>
  </si>
  <si>
    <t>16-P-RN</t>
  </si>
  <si>
    <t>16-P-OT</t>
  </si>
  <si>
    <t>16-P-PT</t>
  </si>
  <si>
    <t>Vacancy, Termination, and New Hires</t>
  </si>
  <si>
    <t>Attorney General</t>
  </si>
  <si>
    <t>Funding for
Union
Programs</t>
  </si>
  <si>
    <t>Funding for
Non-Union
Programs</t>
  </si>
  <si>
    <t>Total
Funding Amount</t>
  </si>
  <si>
    <t>Percentage of
Union
Funding</t>
  </si>
  <si>
    <t>Percentage of
Non-Union
Funding</t>
  </si>
  <si>
    <t>Percentage of
Total
Funding</t>
  </si>
  <si>
    <t>Number of
Union
Contracts</t>
  </si>
  <si>
    <t>Number of
Non-Union
Contracts</t>
  </si>
  <si>
    <t>Total Number
of Contracts</t>
  </si>
  <si>
    <t>Tourism, Arts, Culture and Sport</t>
  </si>
  <si>
    <t>14-P-LPN</t>
  </si>
  <si>
    <t>17-P-RN</t>
  </si>
  <si>
    <t>17-P-SLP</t>
  </si>
  <si>
    <t>18-P-SLP</t>
  </si>
  <si>
    <t>17-P-OT</t>
  </si>
  <si>
    <t>17-P-PT</t>
  </si>
  <si>
    <t>Provincial Funding as % of Total Funding</t>
  </si>
  <si>
    <t>Non-Provincial Funding as % of Total Funding</t>
  </si>
  <si>
    <t>Provincial Funding</t>
  </si>
  <si>
    <t>Non-Provincial Funding</t>
  </si>
  <si>
    <t>Community Justice</t>
  </si>
  <si>
    <t>Community Living Services</t>
  </si>
  <si>
    <t>Housing Services</t>
  </si>
  <si>
    <t>Immigrant Services</t>
  </si>
  <si>
    <t>Women's Services</t>
  </si>
  <si>
    <t>Child &amp; Family Services</t>
  </si>
  <si>
    <t>Service Subdivision</t>
  </si>
  <si>
    <t>Total Overtime Hours</t>
  </si>
  <si>
    <t>(Automatically calculated from the Home Schedule)</t>
  </si>
  <si>
    <t>Discharged for cause - Unspecified reason</t>
  </si>
  <si>
    <t>Resigned - Unspecified reason</t>
  </si>
  <si>
    <t>Resigned - Personal and/or family issues</t>
  </si>
  <si>
    <t>New Employer - Increase in hours of work</t>
  </si>
  <si>
    <t>New Employer - Better working conditions with new employer</t>
  </si>
  <si>
    <t>New Employer - Increase in wages/benefits with new employer</t>
  </si>
  <si>
    <t>New Employer - Unspecified reason</t>
  </si>
  <si>
    <t>Layoff - Program closure</t>
  </si>
  <si>
    <t>Layoff - Limited availability</t>
  </si>
  <si>
    <t>Layoff - Shortage of work</t>
  </si>
  <si>
    <t>Resigned - Health reasons</t>
  </si>
  <si>
    <t>Disability</t>
  </si>
  <si>
    <t>Death of the employee</t>
  </si>
  <si>
    <t>Agriculture and Food</t>
  </si>
  <si>
    <t>Education and Child Care</t>
  </si>
  <si>
    <t>Emergency Management and Climate Readiness</t>
  </si>
  <si>
    <t>Forests</t>
  </si>
  <si>
    <t>Post Secondary Education and Future Skills</t>
  </si>
  <si>
    <t>Water, Land and Resource Stewardship</t>
  </si>
  <si>
    <r>
      <t xml:space="preserve">New Hires External
</t>
    </r>
    <r>
      <rPr>
        <sz val="10"/>
        <color rgb="FFFF0000"/>
        <rFont val="Calibri"/>
        <family val="2"/>
        <scheme val="minor"/>
      </rPr>
      <t>(Between Jan. 1
and Dec. 31)</t>
    </r>
  </si>
  <si>
    <r>
      <t xml:space="preserve">New Hires Internal
</t>
    </r>
    <r>
      <rPr>
        <sz val="10"/>
        <color rgb="FFFF0000"/>
        <rFont val="Calibri"/>
        <family val="2"/>
        <scheme val="minor"/>
      </rPr>
      <t>(Between Jan. 1
and Dec. 31)</t>
    </r>
  </si>
  <si>
    <r>
      <t xml:space="preserve">Paid Sick Leave Hours </t>
    </r>
    <r>
      <rPr>
        <sz val="11"/>
        <color rgb="FFFF0000"/>
        <rFont val="Calibri"/>
        <family val="2"/>
        <scheme val="minor"/>
      </rPr>
      <t>(Regular)</t>
    </r>
  </si>
  <si>
    <r>
      <t xml:space="preserve">Paid Sick Leave Hours </t>
    </r>
    <r>
      <rPr>
        <sz val="11"/>
        <color rgb="FFFF0000"/>
        <rFont val="Calibri"/>
        <family val="2"/>
        <scheme val="minor"/>
      </rPr>
      <t>(Casual)</t>
    </r>
  </si>
  <si>
    <t>Regular Employees</t>
  </si>
  <si>
    <t>Casual Employees</t>
  </si>
  <si>
    <t>Recruitment Situation in the Past 2 Years</t>
  </si>
  <si>
    <t>likertAgree</t>
  </si>
  <si>
    <t>Strongly Agree</t>
  </si>
  <si>
    <t>Agree</t>
  </si>
  <si>
    <t>Neither Agree nor Disagree</t>
  </si>
  <si>
    <t>Disagree</t>
  </si>
  <si>
    <t>Strongly Disagree</t>
  </si>
  <si>
    <t>Special Projects Coordinator</t>
  </si>
  <si>
    <t>Home Share Manager</t>
  </si>
  <si>
    <t>Quality Manager</t>
  </si>
  <si>
    <t>Communications Specialist</t>
  </si>
  <si>
    <t>Property/Facility Manager</t>
  </si>
  <si>
    <t>Controller</t>
  </si>
  <si>
    <t>Finance/Accounting Assistant</t>
  </si>
  <si>
    <t>Payroll Manager</t>
  </si>
  <si>
    <t>Payroll Assistant</t>
  </si>
  <si>
    <t>Executive Assistant</t>
  </si>
  <si>
    <t>Fraser Health Authority</t>
  </si>
  <si>
    <t>Interior Health Authority</t>
  </si>
  <si>
    <t>Northern Health Authority</t>
  </si>
  <si>
    <t>Vancouver Coastal Health Authority</t>
  </si>
  <si>
    <t>Vancouver Island Health Authority</t>
  </si>
  <si>
    <t>Other Provincial Funding</t>
  </si>
  <si>
    <t>Retention Situation in the Past 2 Years</t>
  </si>
  <si>
    <t>ARE AUTOMATICALLY CALCULATED</t>
  </si>
  <si>
    <t xml:space="preserve">IMPORTANT: </t>
  </si>
  <si>
    <t>← (Automatically calculated) →</t>
  </si>
  <si>
    <t>listServiceSubdivision</t>
  </si>
  <si>
    <t>listLegalStatus</t>
  </si>
  <si>
    <t>listPensionPlan</t>
  </si>
  <si>
    <t>listEmployeeGroup</t>
  </si>
  <si>
    <t>listBenefitProvider</t>
  </si>
  <si>
    <t>listManagementClassification</t>
  </si>
  <si>
    <t>listNonUnionClassification</t>
  </si>
  <si>
    <t>listPayrollVendorSystem</t>
  </si>
  <si>
    <t>listUnion</t>
  </si>
  <si>
    <t>listGender</t>
  </si>
  <si>
    <t>listStandardHoursPerYear</t>
  </si>
  <si>
    <t>listPositionType</t>
  </si>
  <si>
    <t>listEmploymentType</t>
  </si>
  <si>
    <t>Y</t>
  </si>
  <si>
    <t>listYN</t>
  </si>
  <si>
    <t>N</t>
  </si>
  <si>
    <t>Recruitment Situation in the Past Year</t>
  </si>
  <si>
    <t>Retention Situation in the Past Year</t>
  </si>
  <si>
    <t>Paid Cultural, Ceremonial, and Spiritual Leave Hours</t>
  </si>
  <si>
    <t>16-P-RD</t>
  </si>
  <si>
    <r>
      <t xml:space="preserve">ENTER INFORMATION IN THE </t>
    </r>
    <r>
      <rPr>
        <b/>
        <sz val="11"/>
        <color theme="4"/>
        <rFont val="Calibri"/>
        <family val="2"/>
        <scheme val="minor"/>
      </rPr>
      <t>BLUE</t>
    </r>
    <r>
      <rPr>
        <b/>
        <sz val="11"/>
        <color theme="1"/>
        <rFont val="Calibri"/>
        <family val="2"/>
        <scheme val="minor"/>
      </rPr>
      <t xml:space="preserve">, </t>
    </r>
    <r>
      <rPr>
        <b/>
        <sz val="11"/>
        <color theme="6"/>
        <rFont val="Calibri"/>
        <family val="2"/>
        <scheme val="minor"/>
      </rPr>
      <t>GREEN</t>
    </r>
    <r>
      <rPr>
        <b/>
        <sz val="11"/>
        <color theme="1"/>
        <rFont val="Calibri"/>
        <family val="2"/>
        <scheme val="minor"/>
      </rPr>
      <t xml:space="preserve"> AND </t>
    </r>
    <r>
      <rPr>
        <b/>
        <sz val="11"/>
        <color rgb="FFFF0000"/>
        <rFont val="Calibri"/>
        <family val="2"/>
        <scheme val="minor"/>
      </rPr>
      <t>RED</t>
    </r>
    <r>
      <rPr>
        <b/>
        <sz val="11"/>
        <color theme="1"/>
        <rFont val="Calibri"/>
        <family val="2"/>
        <scheme val="minor"/>
      </rPr>
      <t xml:space="preserve"> CELLS ONLY</t>
    </r>
  </si>
  <si>
    <r>
      <t xml:space="preserve">BC School Districts </t>
    </r>
    <r>
      <rPr>
        <i/>
        <sz val="11"/>
        <color theme="1"/>
        <rFont val="Calibri"/>
        <family val="2"/>
        <scheme val="minor"/>
      </rPr>
      <t>(Calculated from Schedule H2)</t>
    </r>
  </si>
  <si>
    <t>Schedule R1: Recruitment and Retention</t>
  </si>
  <si>
    <r>
      <t xml:space="preserve">Demographic Information of </t>
    </r>
    <r>
      <rPr>
        <b/>
        <u/>
        <sz val="14"/>
        <color rgb="FFFF0000"/>
        <rFont val="Calibri"/>
        <family val="2"/>
        <scheme val="minor"/>
      </rPr>
      <t>Provincially Funded, Active Employees ONLY</t>
    </r>
  </si>
  <si>
    <t>Fundraising Manager</t>
  </si>
  <si>
    <t>Fundraising Specialist</t>
  </si>
  <si>
    <t>Maintenance Manager</t>
  </si>
  <si>
    <t>Top Operations Position</t>
  </si>
  <si>
    <t>Quality Specialist</t>
  </si>
  <si>
    <t>Contract Specialist/Administrator</t>
  </si>
  <si>
    <t>Finance Officer/Bookkeeper</t>
  </si>
  <si>
    <t>Human Resources Manager</t>
  </si>
  <si>
    <t>Human Resources Generalist</t>
  </si>
  <si>
    <t>Human Resources Specialist</t>
  </si>
  <si>
    <t>Human Resources Assistant</t>
  </si>
  <si>
    <t>Payroll Administrator/Specialist</t>
  </si>
  <si>
    <t>Office Manager/Administrative Supervisor</t>
  </si>
  <si>
    <t>Eff. Grid</t>
  </si>
  <si>
    <t>NPF STW</t>
  </si>
  <si>
    <t>PF STW</t>
  </si>
  <si>
    <t>5 Southeast Kootenay</t>
  </si>
  <si>
    <t>6 Rocky Mountain</t>
  </si>
  <si>
    <t>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</si>
  <si>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</si>
  <si>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</si>
  <si>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</si>
  <si>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</si>
  <si>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</si>
  <si>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</si>
  <si>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</si>
  <si>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</si>
  <si>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</si>
  <si>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</si>
  <si>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</si>
  <si>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</si>
  <si>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</si>
  <si>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</si>
  <si>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</si>
  <si>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</si>
  <si>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</si>
  <si>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</si>
  <si>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</si>
  <si>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</si>
  <si>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</si>
  <si>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Powell River</t>
  </si>
  <si>
    <t>49 Central Coast</t>
  </si>
  <si>
    <t>50 Haida Gwaii/Queen Charlotte</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</si>
  <si>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</si>
  <si>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</si>
  <si>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</si>
  <si>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</si>
  <si>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</si>
  <si>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</si>
  <si>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</si>
  <si>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</si>
  <si>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</si>
  <si>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</si>
  <si>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</si>
  <si>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</si>
  <si>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</si>
  <si>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</si>
  <si>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</si>
  <si>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71 Comox Valley</t>
  </si>
  <si>
    <t>72 Campbell River</t>
  </si>
  <si>
    <t>74 Gold Trail</t>
  </si>
  <si>
    <t>75 Mission</t>
  </si>
  <si>
    <t>78 Fraser-Cascade</t>
  </si>
  <si>
    <t>79 Cowichan Valley</t>
  </si>
  <si>
    <t>81 Fort Nelson</t>
  </si>
  <si>
    <t>82 Coast Mountains</t>
  </si>
  <si>
    <t>83 North Okanagan-Shuswap</t>
  </si>
  <si>
    <t>84 Vancouver Island West</t>
  </si>
  <si>
    <t>85 Vancouver Island North</t>
  </si>
  <si>
    <t>87 Stikine</t>
  </si>
  <si>
    <t>91 Nechako Lakes</t>
  </si>
  <si>
    <t>92 Nisga'a</t>
  </si>
  <si>
    <t>Agency Name(s) (Please type):</t>
  </si>
  <si>
    <t>14-P-IDC</t>
  </si>
  <si>
    <t>Non-Union - Delegated</t>
  </si>
  <si>
    <t>Executive</t>
  </si>
  <si>
    <t>Professional</t>
  </si>
  <si>
    <t>Administrative</t>
  </si>
  <si>
    <t>Executive Director/Chief Executive Officer</t>
  </si>
  <si>
    <t>Director of Finance/Chief Financial Officer</t>
  </si>
  <si>
    <t>Director of Human Resources/Chief Human Resources Officer</t>
  </si>
  <si>
    <t>Top Paraprofessional Position</t>
  </si>
  <si>
    <t>Program Director (Paraprofessional)</t>
  </si>
  <si>
    <t>Program Director (Non-Paraprofessional)</t>
  </si>
  <si>
    <t>Program Manager (Paraprofessional)</t>
  </si>
  <si>
    <t>Program Manager (Non-Paraprofessional)</t>
  </si>
  <si>
    <t>Program Supervisor/Team Leader (Non-Paraprofessional)</t>
  </si>
  <si>
    <t>Information Technology Manager</t>
  </si>
  <si>
    <t>Information Technology Specialist</t>
  </si>
  <si>
    <t>Other Non-Provincial Funding</t>
  </si>
  <si>
    <t>Title of person completing report:</t>
  </si>
  <si>
    <t>Inclusion System</t>
  </si>
  <si>
    <t>Unique Grid Level</t>
  </si>
  <si>
    <t>LTD 
Leave</t>
  </si>
  <si>
    <t>WCB
Leave</t>
  </si>
  <si>
    <t xml:space="preserve">Total Funding Received </t>
  </si>
  <si>
    <t>Total Compensation Costs</t>
  </si>
  <si>
    <t>Compensation exceeds funding by:</t>
  </si>
  <si>
    <t>Energy and Climate Solutions</t>
  </si>
  <si>
    <t>Environment and Parks</t>
  </si>
  <si>
    <t>Housing and Municipal Affairs</t>
  </si>
  <si>
    <t>Infrastructure</t>
  </si>
  <si>
    <t>Mining and Critical Minerals</t>
  </si>
  <si>
    <t>Transportation and Transit</t>
  </si>
  <si>
    <t>LTD
Leave</t>
  </si>
  <si>
    <t>Weighted
Average
Hourly Pay
(Above step 4 Only)</t>
  </si>
  <si>
    <t>Report all monies received from any and all sources.</t>
  </si>
  <si>
    <r>
      <t xml:space="preserve">WHITE, </t>
    </r>
    <r>
      <rPr>
        <b/>
        <sz val="11"/>
        <color theme="7"/>
        <rFont val="Calibri"/>
        <family val="2"/>
        <scheme val="minor"/>
      </rPr>
      <t>PURPLE</t>
    </r>
    <r>
      <rPr>
        <b/>
        <sz val="11"/>
        <color theme="1"/>
        <rFont val="Calibri"/>
        <family val="2"/>
        <scheme val="minor"/>
      </rPr>
      <t xml:space="preserve"> AND </t>
    </r>
    <r>
      <rPr>
        <b/>
        <sz val="11"/>
        <color theme="9"/>
        <rFont val="Calibri"/>
        <family val="2"/>
        <scheme val="minor"/>
      </rPr>
      <t>ORANGE</t>
    </r>
    <r>
      <rPr>
        <b/>
        <sz val="11"/>
        <color theme="1"/>
        <rFont val="Calibri"/>
        <family val="2"/>
        <scheme val="minor"/>
      </rPr>
      <t xml:space="preserve"> CELLS</t>
    </r>
  </si>
  <si>
    <t>93 Conseil Scolaire Francophone</t>
  </si>
  <si>
    <t>48 Sea To Sky</t>
  </si>
  <si>
    <t>70 Pacific Rim-Port Alberni</t>
  </si>
  <si>
    <t>73 Kamloops-Thompson</t>
  </si>
  <si>
    <t>Funding Sources</t>
  </si>
  <si>
    <t>Specify the legal status of the agency (Incorporated Society, Registered Company, Non-Incorporated Partnership, Sole Proprietor, or Other).</t>
  </si>
  <si>
    <t>Indicate services provided by the agency.</t>
  </si>
  <si>
    <t>See parameters here</t>
  </si>
  <si>
    <t>Does the agency utilize the employer EI Premium Reduction Program?</t>
  </si>
  <si>
    <t>Does the agency employ any live-in home support workers at a flat daily rate? Indicate Yes or No.</t>
  </si>
  <si>
    <t>Is the agency a licensed child care program provider in BC? Indicate Yes or No.</t>
  </si>
  <si>
    <t>Select or enter the payroll vendor(s) and/or system(s). Choose multiple if applicable.</t>
  </si>
  <si>
    <t>Immix Group</t>
  </si>
  <si>
    <t>Ceridian / Dayforce</t>
  </si>
  <si>
    <t>Select or enter the agency's accredited group benefit provider(s). Choose multiple if applicable.</t>
  </si>
  <si>
    <t>Rate each statement from "Strongly Agree" to "Strongly Disagree.</t>
  </si>
  <si>
    <r>
      <t xml:space="preserve">There is a problem in </t>
    </r>
    <r>
      <rPr>
        <b/>
        <u/>
        <sz val="11"/>
        <color theme="1"/>
        <rFont val="Calibri"/>
        <family val="2"/>
        <scheme val="minor"/>
      </rPr>
      <t>recruiting</t>
    </r>
    <r>
      <rPr>
        <sz val="11"/>
        <color theme="1"/>
        <rFont val="Calibri"/>
        <family val="2"/>
        <scheme val="minor"/>
      </rPr>
      <t xml:space="preserve"> Full-Time employees.</t>
    </r>
  </si>
  <si>
    <r>
      <t xml:space="preserve">There is a problem in </t>
    </r>
    <r>
      <rPr>
        <b/>
        <u/>
        <sz val="11"/>
        <color theme="1"/>
        <rFont val="Calibri"/>
        <family val="2"/>
        <scheme val="minor"/>
      </rPr>
      <t>recruiting</t>
    </r>
    <r>
      <rPr>
        <sz val="11"/>
        <color theme="1"/>
        <rFont val="Calibri"/>
        <family val="2"/>
        <scheme val="minor"/>
      </rPr>
      <t xml:space="preserve"> Part-Time employees.</t>
    </r>
  </si>
  <si>
    <r>
      <t xml:space="preserve">There is a problem in </t>
    </r>
    <r>
      <rPr>
        <b/>
        <u/>
        <sz val="11"/>
        <color theme="1"/>
        <rFont val="Calibri"/>
        <family val="2"/>
        <scheme val="minor"/>
      </rPr>
      <t>recruiting</t>
    </r>
    <r>
      <rPr>
        <sz val="11"/>
        <color theme="1"/>
        <rFont val="Calibri"/>
        <family val="2"/>
        <scheme val="minor"/>
      </rPr>
      <t xml:space="preserve"> Casual employees.</t>
    </r>
  </si>
  <si>
    <r>
      <rPr>
        <b/>
        <u/>
        <sz val="11"/>
        <color theme="1"/>
        <rFont val="Calibri"/>
        <family val="2"/>
        <scheme val="minor"/>
      </rPr>
      <t>Recruiting</t>
    </r>
    <r>
      <rPr>
        <sz val="11"/>
        <color theme="1"/>
        <rFont val="Calibri"/>
        <family val="2"/>
        <scheme val="minor"/>
      </rPr>
      <t xml:space="preserve"> Full-Time employees in the past 2 years has been difficult.</t>
    </r>
  </si>
  <si>
    <r>
      <rPr>
        <b/>
        <u/>
        <sz val="11"/>
        <color theme="1"/>
        <rFont val="Calibri"/>
        <family val="2"/>
        <scheme val="minor"/>
      </rPr>
      <t>Recruiting</t>
    </r>
    <r>
      <rPr>
        <sz val="11"/>
        <color theme="1"/>
        <rFont val="Calibri"/>
        <family val="2"/>
        <scheme val="minor"/>
      </rPr>
      <t xml:space="preserve"> Part-Time employees in the past 2 years has been difficult.</t>
    </r>
  </si>
  <si>
    <r>
      <rPr>
        <b/>
        <u/>
        <sz val="11"/>
        <color theme="1"/>
        <rFont val="Calibri"/>
        <family val="2"/>
        <scheme val="minor"/>
      </rPr>
      <t>Recruiting</t>
    </r>
    <r>
      <rPr>
        <sz val="11"/>
        <color theme="1"/>
        <rFont val="Calibri"/>
        <family val="2"/>
        <scheme val="minor"/>
      </rPr>
      <t xml:space="preserve"> Casual employees in the past 2 years has been difficult.</t>
    </r>
  </si>
  <si>
    <r>
      <t xml:space="preserve">There is a problem in </t>
    </r>
    <r>
      <rPr>
        <b/>
        <u/>
        <sz val="11"/>
        <color theme="1"/>
        <rFont val="Calibri"/>
        <family val="2"/>
        <scheme val="minor"/>
      </rPr>
      <t>retaining</t>
    </r>
    <r>
      <rPr>
        <sz val="11"/>
        <color theme="1"/>
        <rFont val="Calibri"/>
        <family val="2"/>
        <scheme val="minor"/>
      </rPr>
      <t xml:space="preserve"> Full-Time employees.</t>
    </r>
  </si>
  <si>
    <r>
      <t xml:space="preserve">There is a problem in </t>
    </r>
    <r>
      <rPr>
        <b/>
        <u/>
        <sz val="11"/>
        <color theme="1"/>
        <rFont val="Calibri"/>
        <family val="2"/>
        <scheme val="minor"/>
      </rPr>
      <t>retaining</t>
    </r>
    <r>
      <rPr>
        <sz val="11"/>
        <color theme="1"/>
        <rFont val="Calibri"/>
        <family val="2"/>
        <scheme val="minor"/>
      </rPr>
      <t xml:space="preserve"> Part-Time employees.</t>
    </r>
  </si>
  <si>
    <r>
      <t xml:space="preserve">There is a problem in </t>
    </r>
    <r>
      <rPr>
        <b/>
        <u/>
        <sz val="11"/>
        <color theme="1"/>
        <rFont val="Calibri"/>
        <family val="2"/>
        <scheme val="minor"/>
      </rPr>
      <t>retaining</t>
    </r>
    <r>
      <rPr>
        <sz val="11"/>
        <color theme="1"/>
        <rFont val="Calibri"/>
        <family val="2"/>
        <scheme val="minor"/>
      </rPr>
      <t xml:space="preserve"> Casual employees.</t>
    </r>
  </si>
  <si>
    <r>
      <rPr>
        <b/>
        <u/>
        <sz val="11"/>
        <color theme="1"/>
        <rFont val="Calibri"/>
        <family val="2"/>
        <scheme val="minor"/>
      </rPr>
      <t>Retaining</t>
    </r>
    <r>
      <rPr>
        <sz val="11"/>
        <color theme="1"/>
        <rFont val="Calibri"/>
        <family val="2"/>
        <scheme val="minor"/>
      </rPr>
      <t xml:space="preserve"> Full-Time employees in the past 2 years has been difficult.</t>
    </r>
  </si>
  <si>
    <r>
      <rPr>
        <b/>
        <u/>
        <sz val="11"/>
        <color theme="1"/>
        <rFont val="Calibri"/>
        <family val="2"/>
        <scheme val="minor"/>
      </rPr>
      <t>Retaining</t>
    </r>
    <r>
      <rPr>
        <sz val="11"/>
        <color theme="1"/>
        <rFont val="Calibri"/>
        <family val="2"/>
        <scheme val="minor"/>
      </rPr>
      <t xml:space="preserve"> Part-Time employees in the past 2 years has been difficult.</t>
    </r>
  </si>
  <si>
    <r>
      <rPr>
        <b/>
        <u/>
        <sz val="11"/>
        <color theme="1"/>
        <rFont val="Calibri"/>
        <family val="2"/>
        <scheme val="minor"/>
      </rPr>
      <t>Retaining</t>
    </r>
    <r>
      <rPr>
        <sz val="11"/>
        <color theme="1"/>
        <rFont val="Calibri"/>
        <family val="2"/>
        <scheme val="minor"/>
      </rPr>
      <t xml:space="preserve"> Casual employees in the past 2 years has been difficult.</t>
    </r>
  </si>
  <si>
    <t>Inactive</t>
  </si>
  <si>
    <t>Classification / Classification 1</t>
  </si>
  <si>
    <t>Immigrant &amp; Settlement Services</t>
  </si>
  <si>
    <r>
      <t xml:space="preserve">Classification
</t>
    </r>
    <r>
      <rPr>
        <sz val="10"/>
        <color rgb="FFFF0000"/>
        <rFont val="Calibri"/>
        <family val="2"/>
        <scheme val="minor"/>
      </rPr>
      <t>(Enter the job title manually if it is not listed in the drop-down menu)</t>
    </r>
  </si>
  <si>
    <r>
      <rPr>
        <b/>
        <u/>
        <sz val="10"/>
        <color theme="1"/>
        <rFont val="Calibri"/>
        <family val="2"/>
        <scheme val="minor"/>
      </rPr>
      <t>Hours</t>
    </r>
    <r>
      <rPr>
        <sz val="10"/>
        <color theme="1"/>
        <rFont val="Calibri"/>
        <family val="2"/>
        <scheme val="minor"/>
      </rPr>
      <t xml:space="preserve"> Paid at Straight Time</t>
    </r>
  </si>
  <si>
    <r>
      <t xml:space="preserve">Weighted Average </t>
    </r>
    <r>
      <rPr>
        <b/>
        <u/>
        <sz val="10"/>
        <color theme="1"/>
        <rFont val="Calibri"/>
        <family val="2"/>
        <scheme val="minor"/>
      </rPr>
      <t>Hourly Pay</t>
    </r>
  </si>
  <si>
    <t xml:space="preserve">
Regular
(FT/PT)
or
Casual/
Additional
hours
</t>
  </si>
  <si>
    <t>Salary Information, Total Straight Time Pay, and Total Hours Paid at Straight Time Pay Rate</t>
  </si>
  <si>
    <t xml:space="preserve">Casual </t>
  </si>
  <si>
    <r>
      <t xml:space="preserve">Total Additional Hours </t>
    </r>
    <r>
      <rPr>
        <sz val="9"/>
        <color rgb="FFFF0000"/>
        <rFont val="Calibri"/>
        <family val="2"/>
        <scheme val="minor"/>
      </rPr>
      <t>(Additional hours worked by regular part-time employees)</t>
    </r>
  </si>
  <si>
    <t>Total Expenses &amp; Allowances Paid</t>
  </si>
  <si>
    <t>Out of Province</t>
  </si>
  <si>
    <r>
      <t>This schedule is required for the completion of the report. Please capture the</t>
    </r>
    <r>
      <rPr>
        <b/>
        <sz val="11"/>
        <color rgb="FFFF0000"/>
        <rFont val="Calibri"/>
        <family val="2"/>
        <scheme val="minor"/>
      </rPr>
      <t xml:space="preserve"> </t>
    </r>
    <r>
      <rPr>
        <b/>
        <u/>
        <sz val="11"/>
        <color rgb="FFFF0000"/>
        <rFont val="Calibri"/>
        <family val="2"/>
        <scheme val="minor"/>
      </rPr>
      <t>employer's costs.</t>
    </r>
    <r>
      <rPr>
        <sz val="11"/>
        <color rgb="FFFF0000"/>
        <rFont val="Calibri"/>
        <family val="2"/>
        <scheme val="minor"/>
      </rPr>
      <t xml:space="preserve"> If the value is 0, please enter 0.</t>
    </r>
  </si>
  <si>
    <t>Provincial/Non-Provincial Funding and Compensation Calculator</t>
  </si>
  <si>
    <r>
      <t xml:space="preserve">Total Provincial </t>
    </r>
    <r>
      <rPr>
        <b/>
        <sz val="12"/>
        <color theme="1"/>
        <rFont val="Calibri"/>
        <family val="2"/>
        <scheme val="minor"/>
      </rPr>
      <t>Funding</t>
    </r>
    <r>
      <rPr>
        <sz val="12"/>
        <color theme="1"/>
        <rFont val="Calibri"/>
        <family val="2"/>
        <scheme val="minor"/>
      </rPr>
      <t>:</t>
    </r>
  </si>
  <si>
    <r>
      <t xml:space="preserve">Total Non-Provincial </t>
    </r>
    <r>
      <rPr>
        <b/>
        <sz val="12"/>
        <color theme="1"/>
        <rFont val="Calibri"/>
        <family val="2"/>
        <scheme val="minor"/>
      </rPr>
      <t>Funding</t>
    </r>
    <r>
      <rPr>
        <sz val="12"/>
        <color theme="1"/>
        <rFont val="Calibri"/>
        <family val="2"/>
        <scheme val="minor"/>
      </rPr>
      <t>:</t>
    </r>
  </si>
  <si>
    <r>
      <t xml:space="preserve">Total Provincial </t>
    </r>
    <r>
      <rPr>
        <b/>
        <sz val="12"/>
        <color theme="1"/>
        <rFont val="Calibri"/>
        <family val="2"/>
        <scheme val="minor"/>
      </rPr>
      <t>Compensation Costs</t>
    </r>
    <r>
      <rPr>
        <sz val="12"/>
        <color theme="1"/>
        <rFont val="Calibri"/>
        <family val="2"/>
        <scheme val="minor"/>
      </rPr>
      <t>:</t>
    </r>
  </si>
  <si>
    <r>
      <t xml:space="preserve">Total Non-Provincial </t>
    </r>
    <r>
      <rPr>
        <b/>
        <sz val="12"/>
        <color theme="1"/>
        <rFont val="Calibri"/>
        <family val="2"/>
        <scheme val="minor"/>
      </rPr>
      <t>Compensation Costs</t>
    </r>
    <r>
      <rPr>
        <sz val="12"/>
        <color theme="1"/>
        <rFont val="Calibri"/>
        <family val="2"/>
        <scheme val="minor"/>
      </rPr>
      <t>:</t>
    </r>
  </si>
  <si>
    <r>
      <t>Provincial Compensation</t>
    </r>
    <r>
      <rPr>
        <b/>
        <sz val="12"/>
        <color theme="1"/>
        <rFont val="Calibri"/>
        <family val="2"/>
        <scheme val="minor"/>
      </rPr>
      <t xml:space="preserve"> Exceeds by:</t>
    </r>
  </si>
  <si>
    <r>
      <t xml:space="preserve">Non-Provincial Compensation </t>
    </r>
    <r>
      <rPr>
        <b/>
        <sz val="12"/>
        <color theme="1"/>
        <rFont val="Calibri"/>
        <family val="2"/>
        <scheme val="minor"/>
      </rPr>
      <t>Exceeds by</t>
    </r>
    <r>
      <rPr>
        <sz val="12"/>
        <color theme="1"/>
        <rFont val="Calibri"/>
        <family val="2"/>
        <scheme val="minor"/>
      </rPr>
      <t>:</t>
    </r>
  </si>
  <si>
    <t>Employee Expenses and Allowances</t>
  </si>
  <si>
    <t>Red-highlighted cells must be filled in.</t>
  </si>
  <si>
    <t xml:space="preserve">Terminated
Employees
</t>
  </si>
  <si>
    <t>Indicate how many of the CLBC funded new hires came from outside of the social services sector (leave blank if unable to answer or if not applicable).</t>
  </si>
  <si>
    <t>Classification 2 (Integrated Only)</t>
  </si>
  <si>
    <r>
      <t xml:space="preserve">Hours, Employee Count, and Additional Information
</t>
    </r>
    <r>
      <rPr>
        <sz val="11"/>
        <color rgb="FFFF0000"/>
        <rFont val="Calibri"/>
        <family val="2"/>
        <scheme val="minor"/>
      </rPr>
      <t xml:space="preserve">If an employee is funded through both Provincial and Non-Provincial sources, count as Provincially Funded. </t>
    </r>
    <r>
      <rPr>
        <b/>
        <u/>
        <sz val="11"/>
        <color rgb="FFFF0000"/>
        <rFont val="Calibri"/>
        <family val="2"/>
        <scheme val="minor"/>
      </rPr>
      <t>This schedule is required for the completion of the report.</t>
    </r>
  </si>
  <si>
    <r>
      <t xml:space="preserve">Classification
</t>
    </r>
    <r>
      <rPr>
        <sz val="10"/>
        <color rgb="FFFF0000"/>
        <rFont val="Calibri"/>
        <family val="2"/>
        <scheme val="minor"/>
      </rPr>
      <t>(For unique positions, if none of the benchmark classifications in the drop-down menu apply, please enter the position title in "Classification / Classification 1" and report the corresponding grid level)</t>
    </r>
  </si>
  <si>
    <r>
      <t xml:space="preserve">JJEP and Paraprofessional Grid Level by Classification (Effective </t>
    </r>
    <r>
      <rPr>
        <b/>
        <sz val="12"/>
        <color theme="1"/>
        <rFont val="Calibri"/>
        <family val="2"/>
        <scheme val="minor"/>
      </rPr>
      <t>April 1, 2024</t>
    </r>
    <r>
      <rPr>
        <sz val="12"/>
        <color theme="1"/>
        <rFont val="Calibri"/>
        <family val="2"/>
        <scheme val="minor"/>
      </rPr>
      <t>)</t>
    </r>
  </si>
  <si>
    <r>
      <t xml:space="preserve">JJEP and Paraprofessional Wage Grid (Effective </t>
    </r>
    <r>
      <rPr>
        <b/>
        <sz val="12"/>
        <color theme="1"/>
        <rFont val="Calibri"/>
        <family val="2"/>
        <scheme val="minor"/>
      </rPr>
      <t>April 1, 2024</t>
    </r>
    <r>
      <rPr>
        <sz val="12"/>
        <color theme="1"/>
        <rFont val="Calibri"/>
        <family val="2"/>
        <scheme val="minor"/>
      </rPr>
      <t>)</t>
    </r>
  </si>
  <si>
    <t>BC School District 5 Southeast Kootenay</t>
  </si>
  <si>
    <t>BC School District 8 Kootenay Lake</t>
  </si>
  <si>
    <t>BC School District 10 Arrow Lakes</t>
  </si>
  <si>
    <t>BC School District 19 Revelstoke</t>
  </si>
  <si>
    <t>BC School District 20 Kootenay-Columbia</t>
  </si>
  <si>
    <t>BC School District 6 Rocky Mountain</t>
  </si>
  <si>
    <t>Ministry of Agriculture and Food</t>
  </si>
  <si>
    <t>Ministry of Attorney General</t>
  </si>
  <si>
    <t>Ministry of Children and Family Development</t>
  </si>
  <si>
    <t>Ministry of Citizens' Services</t>
  </si>
  <si>
    <t>Ministry of Education and Child Care</t>
  </si>
  <si>
    <t>Ministry of Emergency Management and Climate Readiness</t>
  </si>
  <si>
    <t>Ministry of Energy and Climate Solutions</t>
  </si>
  <si>
    <t>Ministry of Environment and Parks</t>
  </si>
  <si>
    <t>Ministry of Finance</t>
  </si>
  <si>
    <t>Ministry of Forests</t>
  </si>
  <si>
    <t>Ministry of Health</t>
  </si>
  <si>
    <t>Ministry of Housing and Municipal Affairs</t>
  </si>
  <si>
    <t>Ministry of Indigenous Relations and Reconciliation</t>
  </si>
  <si>
    <t>Ministry of Infrastructure</t>
  </si>
  <si>
    <t>Ministry of Labour</t>
  </si>
  <si>
    <t>Ministry of Mining and Critical Minerals</t>
  </si>
  <si>
    <t>Ministry of Post Secondary Education and Future Skills</t>
  </si>
  <si>
    <t>Ministry of Public Safety and Solicitor General</t>
  </si>
  <si>
    <t>Ministry of Social Development and Poverty Reduction</t>
  </si>
  <si>
    <t>Ministry of Tourism, Arts, Culture and Sport</t>
  </si>
  <si>
    <t>Ministry of Transportation and Transit</t>
  </si>
  <si>
    <t>Ministry of Water, Land and Resource Stewardship</t>
  </si>
  <si>
    <t>BC School District 22 Vernon</t>
  </si>
  <si>
    <t>BC School District 23 Central Okanagan</t>
  </si>
  <si>
    <t>BC School District 27 Cariboo-Chilcotin</t>
  </si>
  <si>
    <t>BC School District 28 Quesnel</t>
  </si>
  <si>
    <t>BC School District 33 Chilliwack</t>
  </si>
  <si>
    <t>BC School District 34 Abbotsford</t>
  </si>
  <si>
    <t>BC School District 35 Langley</t>
  </si>
  <si>
    <t>BC School District 36 Surrey</t>
  </si>
  <si>
    <t>BC School District 37 Delta</t>
  </si>
  <si>
    <t>BC School District 38 Richmond</t>
  </si>
  <si>
    <t>BC School District 39 Vancouver</t>
  </si>
  <si>
    <t>BC School District 40 New Westminster</t>
  </si>
  <si>
    <t>BC School District 41 Burnaby</t>
  </si>
  <si>
    <t>BC School District 42 Maple Ridge-Pitt Meadows</t>
  </si>
  <si>
    <t>BC School District 43 Coquitlam</t>
  </si>
  <si>
    <t>BC School District 44 North Vancouver</t>
  </si>
  <si>
    <t>BC School District 45 West Vancouver</t>
  </si>
  <si>
    <t>BC School District 46 Sunshine Coast</t>
  </si>
  <si>
    <t>BC School District 47 Powell River</t>
  </si>
  <si>
    <t>BC School District 48 Sea To Sky</t>
  </si>
  <si>
    <t>BC School District 49 Central Coast</t>
  </si>
  <si>
    <t>BC School District 50 Haida Gwaii/Queen Charlotte</t>
  </si>
  <si>
    <t>BC School District 51 Boundary</t>
  </si>
  <si>
    <t>BC School District 52 Prince Rupert</t>
  </si>
  <si>
    <t>BC School District 53 Okanagan Similkameen</t>
  </si>
  <si>
    <t>BC School District 54 Bulkley Valley</t>
  </si>
  <si>
    <t>BC School District 57 Prince George</t>
  </si>
  <si>
    <t>BC School District 58 Nicola-Similkameen</t>
  </si>
  <si>
    <t>BC School District 59 Peace River South</t>
  </si>
  <si>
    <t>BC School District 60 Peace River North</t>
  </si>
  <si>
    <t>BC School District 61 Greater Victoria</t>
  </si>
  <si>
    <t>BC School District 62 Sooke</t>
  </si>
  <si>
    <t>BC School District 63 Saanich</t>
  </si>
  <si>
    <t>BC School District 64 Gulf Islands</t>
  </si>
  <si>
    <t>BC School District 67 Okanagan Skaha</t>
  </si>
  <si>
    <t>BC School District 68 Nanaimo-Ladysmith</t>
  </si>
  <si>
    <t>BC School District 69 Qualicum</t>
  </si>
  <si>
    <t>BC School District 70 Pacific Rim-Port Alberni</t>
  </si>
  <si>
    <t>BC School District 71 Comox Valley</t>
  </si>
  <si>
    <t>BC School District 72 Campbell River</t>
  </si>
  <si>
    <t>BC School District 73 Kamloops-Thompson</t>
  </si>
  <si>
    <t>BC School District 74 Gold Trail</t>
  </si>
  <si>
    <t>BC School District 75 Mission</t>
  </si>
  <si>
    <t>BC School District 78 Fraser-Cascade</t>
  </si>
  <si>
    <t>BC School District 79 Cowichan Valley</t>
  </si>
  <si>
    <t>BC School District 81 Fort Nelson</t>
  </si>
  <si>
    <t>BC School District 82 Coast Mountains</t>
  </si>
  <si>
    <t>BC School District 83 North Okanagan-Shuswap</t>
  </si>
  <si>
    <t>BC School District 84 Vancouver Island West</t>
  </si>
  <si>
    <t>BC School District 85 Vancouver Island North</t>
  </si>
  <si>
    <t>BC School District 87 Stikine</t>
  </si>
  <si>
    <t>BC School District 91 Nechako Lakes</t>
  </si>
  <si>
    <t>BC School District 92 Nisga'a</t>
  </si>
  <si>
    <t>BC School District 93 Conseil Scolaire Francophone</t>
  </si>
  <si>
    <t>listFunders</t>
  </si>
  <si>
    <t xml:space="preserve">Total Distribution of Flow Through Funding   </t>
  </si>
  <si>
    <r>
      <t xml:space="preserve">Indigenous Services Delegated Programs Wage Grid (Effective </t>
    </r>
    <r>
      <rPr>
        <b/>
        <sz val="12"/>
        <color theme="1"/>
        <rFont val="Calibri"/>
        <family val="2"/>
        <scheme val="minor"/>
      </rPr>
      <t>April 1, 2024</t>
    </r>
    <r>
      <rPr>
        <sz val="12"/>
        <color theme="1"/>
        <rFont val="Calibri"/>
        <family val="2"/>
        <scheme val="minor"/>
      </rPr>
      <t>)</t>
    </r>
  </si>
  <si>
    <r>
      <t xml:space="preserve">Summary of PCPSA BCGEU Salary Grid (Effective </t>
    </r>
    <r>
      <rPr>
        <b/>
        <sz val="12"/>
        <color theme="1"/>
        <rFont val="Calibri"/>
        <family val="2"/>
        <scheme val="minor"/>
      </rPr>
      <t>April 1, 2024</t>
    </r>
    <r>
      <rPr>
        <sz val="12"/>
        <color theme="1"/>
        <rFont val="Calibri"/>
        <family val="2"/>
        <scheme val="minor"/>
      </rPr>
      <t>)</t>
    </r>
  </si>
  <si>
    <t>Distribution of Flow-Through Funding</t>
  </si>
  <si>
    <t>14-P-SCDC</t>
  </si>
  <si>
    <t>15-P-IDC</t>
  </si>
  <si>
    <t>15-P-SCDC</t>
  </si>
  <si>
    <r>
      <t xml:space="preserve">Paraprofessional Layered Over Wage Grid (Effective </t>
    </r>
    <r>
      <rPr>
        <b/>
        <sz val="12"/>
        <color theme="1"/>
        <rFont val="Calibri"/>
        <family val="2"/>
        <scheme val="minor"/>
      </rPr>
      <t>April 1, 2024</t>
    </r>
    <r>
      <rPr>
        <sz val="12"/>
        <color theme="1"/>
        <rFont val="Calibri"/>
        <family val="2"/>
        <scheme val="minor"/>
      </rPr>
      <t>)</t>
    </r>
  </si>
  <si>
    <t>Flow-Through Funding from Other Provincially-Funded Agencies</t>
  </si>
  <si>
    <t>Layered Over
Grid Level</t>
  </si>
  <si>
    <t>2026 Compensation and Employee Turnover Report</t>
  </si>
  <si>
    <t>For the period of January 1, 2025 - December 31, 2025</t>
  </si>
  <si>
    <t>January 1, 2025 - December 31, 2025</t>
  </si>
  <si>
    <t>Jobs and Economic Growth</t>
  </si>
  <si>
    <r>
      <rPr>
        <sz val="11"/>
        <color theme="1"/>
        <rFont val="Calibri"/>
        <family val="2"/>
        <scheme val="minor"/>
      </rPr>
      <t>Total Hours Paid at Straight Time Pay Rate</t>
    </r>
    <r>
      <rPr>
        <sz val="10"/>
        <color theme="1"/>
        <rFont val="Calibri"/>
        <family val="2"/>
        <scheme val="minor"/>
      </rPr>
      <t xml:space="preserve">
</t>
    </r>
    <r>
      <rPr>
        <sz val="10"/>
        <color rgb="FFFF0000"/>
        <rFont val="Calibri"/>
        <family val="2"/>
        <scheme val="minor"/>
      </rPr>
      <t xml:space="preserve">	Include all worked and non-worked hours paid at the regular rate 
	(including sick/vacation hours; excluding overtime hours)
(Jan. 1, 2025 - Dec. 31, 2025)</t>
    </r>
  </si>
  <si>
    <r>
      <t xml:space="preserve">Backfill
</t>
    </r>
    <r>
      <rPr>
        <sz val="10"/>
        <color rgb="FFFF0000"/>
        <rFont val="Calibri"/>
        <family val="2"/>
        <scheme val="minor"/>
      </rPr>
      <t>(Jan. 1 - Dec. 31, 2025)</t>
    </r>
  </si>
  <si>
    <r>
      <t xml:space="preserve">Terminated
Employees
</t>
    </r>
    <r>
      <rPr>
        <sz val="10"/>
        <color rgb="FFFF0000"/>
        <rFont val="Calibri"/>
        <family val="2"/>
        <scheme val="minor"/>
      </rPr>
      <t>(Jan. 1 - Dec. 31, 2025)</t>
    </r>
  </si>
  <si>
    <r>
      <t xml:space="preserve">New Hires External
</t>
    </r>
    <r>
      <rPr>
        <sz val="10"/>
        <color rgb="FFFF0000"/>
        <rFont val="Calibri"/>
        <family val="2"/>
        <scheme val="minor"/>
      </rPr>
      <t>(Jan. 1 - Dec. 31, 2025)</t>
    </r>
  </si>
  <si>
    <r>
      <t xml:space="preserve">New Hires Internal
</t>
    </r>
    <r>
      <rPr>
        <sz val="10"/>
        <color rgb="FFFF0000"/>
        <rFont val="Calibri"/>
        <family val="2"/>
        <scheme val="minor"/>
      </rPr>
      <t>(Jan. 1 - Dec. 31, 2025)</t>
    </r>
  </si>
  <si>
    <r>
      <rPr>
        <sz val="14"/>
        <color theme="1"/>
        <rFont val="Calibri"/>
        <family val="2"/>
        <scheme val="minor"/>
      </rPr>
      <t>Seniority (Length of Service)</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</si>
  <si>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Age &amp; Gender</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</si>
  <si>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</si>
  <si>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r>
      <t xml:space="preserve">Total Hours Paid at Straight Time Pay Rate
</t>
    </r>
    <r>
      <rPr>
        <sz val="10"/>
        <color rgb="FFFF0000"/>
        <rFont val="Calibri"/>
        <family val="2"/>
        <scheme val="minor"/>
      </rPr>
      <t>Include all worked and non-worked hours paid at the regular rate (including sick/vacation hours; excluding overtime hours)</t>
    </r>
    <r>
      <rPr>
        <sz val="11"/>
        <color theme="1"/>
        <rFont val="Calibri"/>
        <family val="2"/>
        <scheme val="minor"/>
      </rPr>
      <t xml:space="preserve">
</t>
    </r>
    <r>
      <rPr>
        <sz val="10"/>
        <color rgb="FFFF0000"/>
        <rFont val="Calibri"/>
        <family val="2"/>
        <scheme val="minor"/>
      </rPr>
      <t>(Jan. 1, 2025 - Dec. 31, 2025)</t>
    </r>
  </si>
  <si>
    <r>
      <rPr>
        <sz val="14"/>
        <color theme="1"/>
        <rFont val="Calibri"/>
        <family val="2"/>
        <scheme val="minor"/>
      </rPr>
      <t>Group Benefit Participation Status (Headcount Only)</t>
    </r>
    <r>
      <rPr>
        <sz val="11"/>
        <color theme="1"/>
        <rFont val="Calibri"/>
        <family val="2"/>
        <scheme val="minor"/>
      </rPr>
      <t xml:space="preserve">
</t>
    </r>
    <r>
      <rPr>
        <sz val="11"/>
        <color rgb="FFFF0000"/>
        <rFont val="Calibri"/>
        <family val="2"/>
        <scheme val="minor"/>
      </rPr>
      <t>(As of December 31, 2025)</t>
    </r>
  </si>
  <si>
    <r>
      <t xml:space="preserve">Salary Information, Total Straight Time Pay, and Total Hours Paid at Straight Time Pay Rate
</t>
    </r>
    <r>
      <rPr>
        <sz val="10"/>
        <color rgb="FFFF0000"/>
        <rFont val="Calibri"/>
        <family val="2"/>
        <scheme val="minor"/>
      </rPr>
      <t>Include all worked and non-worked hours paid at the regular rate 
(including sick/vacation hours; excluding overtime hours)</t>
    </r>
    <r>
      <rPr>
        <sz val="11"/>
        <color theme="1"/>
        <rFont val="Calibri"/>
        <family val="2"/>
        <scheme val="minor"/>
      </rPr>
      <t xml:space="preserve">
</t>
    </r>
    <r>
      <rPr>
        <sz val="10"/>
        <color rgb="FFFF0000"/>
        <rFont val="Calibri"/>
        <family val="2"/>
        <scheme val="minor"/>
      </rPr>
      <t>(Jan. 1 - Dec. 31, 2025)</t>
    </r>
  </si>
  <si>
    <r>
      <t xml:space="preserve">Sick Leave and Paid Leave Hours
</t>
    </r>
    <r>
      <rPr>
        <sz val="11"/>
        <color rgb="FFFF0000"/>
        <rFont val="Calibri"/>
        <family val="2"/>
        <scheme val="minor"/>
      </rPr>
      <t>(Jan. 1 - Dec. 31, 2025)</t>
    </r>
  </si>
  <si>
    <r>
      <t xml:space="preserve">Total Regular and Casual Hours
</t>
    </r>
    <r>
      <rPr>
        <sz val="11"/>
        <color rgb="FFFF0000"/>
        <rFont val="Calibri"/>
        <family val="2"/>
        <scheme val="minor"/>
      </rPr>
      <t>(Jan. 1 - Dec. 31, 2025)</t>
    </r>
  </si>
  <si>
    <r>
      <t xml:space="preserve">Total Paid Sick Leave Wage Costs
</t>
    </r>
    <r>
      <rPr>
        <sz val="11"/>
        <color rgb="FFFF0000"/>
        <rFont val="Calibri"/>
        <family val="2"/>
        <scheme val="minor"/>
      </rPr>
      <t>(Jan. 1 - Dec. 31, 2025)</t>
    </r>
  </si>
  <si>
    <r>
      <t xml:space="preserve">Number of Active Employees
</t>
    </r>
    <r>
      <rPr>
        <sz val="11"/>
        <color rgb="FFFF0000"/>
        <rFont val="Calibri"/>
        <family val="2"/>
        <scheme val="minor"/>
      </rPr>
      <t>(As of December 31, 2025)</t>
    </r>
  </si>
  <si>
    <r>
      <t xml:space="preserve">Number of Active Employees by Region
</t>
    </r>
    <r>
      <rPr>
        <sz val="11"/>
        <color rgb="FFFF0000"/>
        <rFont val="Calibri"/>
        <family val="2"/>
        <scheme val="minor"/>
      </rPr>
      <t>(As of December 31, 2025)</t>
    </r>
  </si>
  <si>
    <r>
      <t xml:space="preserve">Number of Active Employees by Union
</t>
    </r>
    <r>
      <rPr>
        <sz val="11"/>
        <color rgb="FFFF0000"/>
        <rFont val="Calibri"/>
        <family val="2"/>
        <scheme val="minor"/>
      </rPr>
      <t>(As of December 31, 2025)</t>
    </r>
  </si>
  <si>
    <t>Total Compensation Costs between January 1st, 2025 - December 31st, 2025</t>
  </si>
  <si>
    <t>Other Services</t>
  </si>
  <si>
    <t>As of December 31, 2025</t>
  </si>
  <si>
    <t>Amount payable for the period of January 1 - December 31, 2025.  If inapplicable, please confirm via email upon submission.</t>
  </si>
  <si>
    <t>For agencies that distributed flow-through funding to other agencies in 2025, indicate the following:</t>
  </si>
  <si>
    <t>For agencies funded by BC Housing in 2025: Enter the percentage of the BC Housing funding for employee compensation.</t>
  </si>
  <si>
    <t>For agencies funded by Community Living BC in 2025: Enter the total amount paid in 2025 to home share providers (not including user fees and oversight).</t>
  </si>
  <si>
    <t>For agencies funded by Community Living BC in 2025: Indicate the number of new hires in 2025 that are in whole or in part funded by CLBC monies.</t>
  </si>
  <si>
    <t>Indicate how many of the agency's new hires in 2025, both internal and external, provide services for CLBC programs.</t>
  </si>
  <si>
    <t>If the answer is yes, how many eligible employees have been credited with portable benefits between January 1 - December 31, 2025?</t>
  </si>
  <si>
    <t>CLBC Funded Employees (If Applicable)</t>
  </si>
  <si>
    <t>Group Benefit Provider/Broker</t>
  </si>
  <si>
    <t>BC School Districts</t>
  </si>
  <si>
    <t>Schedule H2: Flow-Through Funding and BC School Districts</t>
  </si>
  <si>
    <t>When regular employees transfer directly from another CSSEA-member employer, does the agency recognize the employee’s prior service and hours worked in the same or a comparable classification for the purposes of determining vacation entitlement and the appropriate salary increment step? Please refer to Memorandum of Agreement (MOA) 19 in the Collective Agreement.</t>
  </si>
  <si>
    <t>Select or enter the pension or retirement plan provided to each employee group.</t>
  </si>
  <si>
    <t>Does the agency provide to each employee group benefits that exceed those in the collective agreement (ie. MOA #2 Re: Superior Benefits and Provisions)? Indicate Yes or No.</t>
  </si>
  <si>
    <t>Please fill in all of the tables</t>
  </si>
  <si>
    <t>Backfill Rate</t>
  </si>
  <si>
    <r>
      <t xml:space="preserve">Number of Employees as of December 31, 2025
</t>
    </r>
    <r>
      <rPr>
        <sz val="10"/>
        <color rgb="FFFF0000"/>
        <rFont val="Calibri"/>
        <family val="2"/>
        <scheme val="minor"/>
      </rPr>
      <t>(For employees who are funded through both provincial and non-provincial sources, count the number of employees once as provincially funded)</t>
    </r>
  </si>
  <si>
    <t xml:space="preserve">  Wage Adjustments and Enhacements</t>
  </si>
  <si>
    <t>Ministry of Jobs and Economic Growth</t>
  </si>
  <si>
    <t>Program Supervisor (Non-Paraprofessional)</t>
  </si>
  <si>
    <t>Child Care Workers</t>
  </si>
  <si>
    <t>Total Hours Worked</t>
  </si>
  <si>
    <t>Funder Drop Down</t>
  </si>
  <si>
    <t>Funding Amount</t>
  </si>
  <si>
    <t>Ratio %</t>
  </si>
  <si>
    <t>Split Hours</t>
  </si>
  <si>
    <t>listFundersHome</t>
  </si>
  <si>
    <t>BC Housing Tenant Fees</t>
  </si>
  <si>
    <t>EXAMPLE</t>
  </si>
  <si>
    <t/>
  </si>
  <si>
    <t>White cells are automatically calculated based on funding values from the Home Schedule</t>
  </si>
  <si>
    <t>Please indicate the sources of funding for the employee or employees working this classification'</t>
  </si>
  <si>
    <r>
      <t xml:space="preserve">Please indicate the </t>
    </r>
    <r>
      <rPr>
        <b/>
        <i/>
        <u/>
        <sz val="11"/>
        <color theme="9" tint="-0.249977111117893"/>
        <rFont val="Calibri"/>
        <family val="2"/>
        <scheme val="minor"/>
      </rPr>
      <t>total</t>
    </r>
    <r>
      <rPr>
        <b/>
        <i/>
        <sz val="11"/>
        <color theme="9" tint="-0.249977111117893"/>
        <rFont val="Calibri"/>
        <family val="2"/>
        <scheme val="minor"/>
      </rPr>
      <t xml:space="preserve"> number of hours worked by the employee or employees working this classification</t>
    </r>
  </si>
  <si>
    <r>
      <t xml:space="preserve">Classification
</t>
    </r>
    <r>
      <rPr>
        <b/>
        <sz val="10"/>
        <color rgb="FFFF0000"/>
        <rFont val="Calibri"/>
        <family val="2"/>
        <scheme val="minor"/>
      </rPr>
      <t>(Classifications auto-populate from Schedule A1)</t>
    </r>
  </si>
  <si>
    <r>
      <t xml:space="preserve">Classification
</t>
    </r>
    <r>
      <rPr>
        <b/>
        <sz val="10"/>
        <color rgb="FFFF0000"/>
        <rFont val="Calibri"/>
        <family val="2"/>
        <scheme val="minor"/>
      </rPr>
      <t>(Classifications auto-populate from Schedule B1)</t>
    </r>
  </si>
  <si>
    <r>
      <t xml:space="preserve">Classification
</t>
    </r>
    <r>
      <rPr>
        <b/>
        <sz val="10"/>
        <color rgb="FFFF0000"/>
        <rFont val="Calibri"/>
        <family val="2"/>
        <scheme val="minor"/>
      </rPr>
      <t>(Classifications auto-populate from Schedule C1)</t>
    </r>
  </si>
  <si>
    <t>Bargaining Unit - Delegated</t>
  </si>
  <si>
    <t>Delegated
Classifications</t>
  </si>
  <si>
    <t>Resigned - Low job satisfaction</t>
  </si>
  <si>
    <t>New Employer - Promotion with new employer</t>
  </si>
  <si>
    <r>
      <t xml:space="preserve">Please fill in the demographic information of the </t>
    </r>
    <r>
      <rPr>
        <b/>
        <sz val="12"/>
        <color rgb="FFFF0000"/>
        <rFont val="Calibri"/>
        <family val="2"/>
        <scheme val="minor"/>
      </rPr>
      <t>Provincially Funded, Active Non-Union employees only</t>
    </r>
    <r>
      <rPr>
        <sz val="12"/>
        <rFont val="Calibri"/>
        <family val="2"/>
        <scheme val="minor"/>
      </rPr>
      <t>. Do not include Non-Provincially Funded, Active Non-Union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</si>
  <si>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Bargaining Unit employees only</t>
    </r>
    <r>
      <rPr>
        <sz val="12"/>
        <rFont val="Calibri"/>
        <family val="2"/>
        <scheme val="minor"/>
      </rPr>
      <t>. Do not include Non-Provincially Funded, Active Bargaining Unit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</si>
  <si>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Management employees only.</t>
    </r>
    <r>
      <rPr>
        <sz val="12"/>
        <rFont val="Calibri"/>
        <family val="2"/>
        <scheme val="minor"/>
      </rPr>
      <t xml:space="preserve">
Exclude Active Management employees who were fully non-provincially funded. 
</t>
    </r>
    <r>
      <rPr>
        <b/>
        <sz val="12"/>
        <rFont val="Calibri"/>
        <family val="2"/>
        <scheme val="minor"/>
      </rPr>
      <t>If a Management employee was funded by both provincial and non-provincial sources, they must be included on this schedule.</t>
    </r>
    <r>
      <rPr>
        <sz val="12"/>
        <rFont val="Calibri"/>
        <family val="2"/>
        <scheme val="minor"/>
      </rPr>
      <t xml:space="preserve">
Please complete all tables. Seniority and Age &amp; Gender must be completed by all agencies. Group Benefit Participation must also be completed, unless the agency does not provide group benefits.</t>
    </r>
  </si>
  <si>
    <r>
      <rPr>
        <b/>
        <sz val="12"/>
        <color rgb="FFFF0000"/>
        <rFont val="Calibri"/>
        <family val="2"/>
        <scheme val="minor"/>
      </rPr>
      <t>Total cells will light up red if headcounts are misaligned.</t>
    </r>
    <r>
      <rPr>
        <sz val="12"/>
        <rFont val="Calibri"/>
        <family val="2"/>
        <scheme val="minor"/>
      </rPr>
      <t xml:space="preserve"> </t>
    </r>
    <r>
      <rPr>
        <b/>
        <sz val="12"/>
        <rFont val="Calibri"/>
        <family val="2"/>
        <scheme val="minor"/>
      </rPr>
      <t>Please ensure all headcounts align across the schedule to prevent this</t>
    </r>
    <r>
      <rPr>
        <sz val="12"/>
        <rFont val="Calibri"/>
        <family val="2"/>
        <scheme val="minor"/>
      </rPr>
      <t xml:space="preserve">. </t>
    </r>
    <r>
      <rPr>
        <b/>
        <sz val="12"/>
        <color rgb="FFFF0000"/>
        <rFont val="Calibri"/>
        <family val="2"/>
        <scheme val="minor"/>
      </rPr>
      <t xml:space="preserve">Reports with red cells will be sent back for corrections. </t>
    </r>
  </si>
  <si>
    <t>Funder Hours Calculator</t>
  </si>
  <si>
    <t>Number of Employees as of December 31, 2025</t>
  </si>
  <si>
    <t>Recipient Agency</t>
  </si>
  <si>
    <t>Does the agency have a STIIP (Short Term Illness and Injury Plan) for each employee group? Please indicate Yes or No.</t>
  </si>
  <si>
    <t>Backfill Rate by Classification</t>
  </si>
  <si>
    <t>Expired work permit/change of status in Canada</t>
  </si>
  <si>
    <t>Backfill by Classiifcation</t>
  </si>
  <si>
    <r>
      <t xml:space="preserve">Total Hours Paid at Straight Time Pay Rate
</t>
    </r>
    <r>
      <rPr>
        <sz val="10"/>
        <color rgb="FFFF0000"/>
        <rFont val="Calibri"/>
        <family val="2"/>
        <scheme val="minor"/>
      </rPr>
      <t>(Include both worked and non-worked hours; exclude overtime hours.)
Between January 1, 2025 and December 31, 2025</t>
    </r>
  </si>
  <si>
    <r>
      <t xml:space="preserve">Number of Terminated Employees by Age, Gender, Length of Service, and Region
</t>
    </r>
    <r>
      <rPr>
        <sz val="11"/>
        <color rgb="FFFF0000"/>
        <rFont val="Calibri"/>
        <family val="2"/>
        <scheme val="minor"/>
      </rPr>
      <t xml:space="preserve">(Jan. 1 - Dec. 31, 2025) </t>
    </r>
  </si>
  <si>
    <t>Recruitment and Retention Incentive</t>
  </si>
  <si>
    <t>Delegated Classifications</t>
  </si>
  <si>
    <r>
      <t xml:space="preserve">Average Time to Fill Vacancies
</t>
    </r>
    <r>
      <rPr>
        <sz val="12"/>
        <color rgb="FFFF0000"/>
        <rFont val="Calibri"/>
        <family val="2"/>
        <scheme val="minor"/>
      </rPr>
      <t>(Between January 1, 2025 - December 31, 2025)</t>
    </r>
  </si>
  <si>
    <r>
      <t>*</t>
    </r>
    <r>
      <rPr>
        <sz val="11"/>
        <rFont val="Calibri"/>
        <family val="2"/>
        <scheme val="minor"/>
      </rPr>
      <t>Days defined as calendar days (i.e., 7 days a week)</t>
    </r>
  </si>
  <si>
    <r>
      <t xml:space="preserve">Reasons for Termination
</t>
    </r>
    <r>
      <rPr>
        <sz val="12"/>
        <color rgb="FFFF0000"/>
        <rFont val="Calibri"/>
        <family val="2"/>
        <scheme val="minor"/>
      </rPr>
      <t>(Between January 1 - December 31, 2025)</t>
    </r>
  </si>
  <si>
    <r>
      <t xml:space="preserve">Where Do Terminated Employees Go to Work, as Far as You are Aware?
</t>
    </r>
    <r>
      <rPr>
        <sz val="12"/>
        <color rgb="FFFF0000"/>
        <rFont val="Calibri"/>
        <family val="2"/>
        <scheme val="minor"/>
      </rPr>
      <t>(Of all employees terminated between January 1 - December 31, 2025)</t>
    </r>
  </si>
  <si>
    <t xml:space="preserve">Classification
</t>
  </si>
  <si>
    <t>Amount Distributed ($)</t>
  </si>
  <si>
    <t>Please fill in all the tables</t>
  </si>
  <si>
    <r>
      <rPr>
        <sz val="12"/>
        <rFont val="Calibri"/>
        <family val="2"/>
        <scheme val="minor"/>
      </rPr>
      <t>Please submit the completed report to</t>
    </r>
    <r>
      <rPr>
        <sz val="12"/>
        <color rgb="FFFF0000"/>
        <rFont val="Calibri"/>
        <family val="2"/>
        <scheme val="minor"/>
      </rPr>
      <t xml:space="preserve"> </t>
    </r>
    <r>
      <rPr>
        <u/>
        <sz val="12"/>
        <color rgb="FFFF0000"/>
        <rFont val="Calibri"/>
        <family val="2"/>
        <scheme val="minor"/>
      </rPr>
      <t>research@cssea.bc.ca</t>
    </r>
  </si>
  <si>
    <r>
      <rPr>
        <sz val="11"/>
        <rFont val="Calibri"/>
        <family val="2"/>
        <scheme val="minor"/>
      </rPr>
      <t>Totals must be aligned with the headcounts of Terminated employees on Schedules E2, E3, E4, and E5.</t>
    </r>
    <r>
      <rPr>
        <sz val="11"/>
        <color rgb="FFFF0000"/>
        <rFont val="Calibri"/>
        <family val="2"/>
        <scheme val="minor"/>
      </rPr>
      <t xml:space="preserve"> Red cells indicate misaligned headcounts.</t>
    </r>
  </si>
  <si>
    <t>Funding Source</t>
  </si>
  <si>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r>
      <rPr>
        <sz val="10"/>
        <color rgb="FFFF0000"/>
        <rFont val="Calibri"/>
        <family val="2"/>
        <scheme val="minor"/>
      </rPr>
      <t>)</t>
    </r>
  </si>
  <si>
    <r>
      <t xml:space="preserve">Position Type - Classification
</t>
    </r>
    <r>
      <rPr>
        <sz val="10"/>
        <color rgb="FFFF0000"/>
        <rFont val="Calibri"/>
        <family val="2"/>
        <scheme val="minor"/>
      </rPr>
      <t>(Classifications auto-populate from Schedule A4)</t>
    </r>
  </si>
  <si>
    <t>Classification change with same employer</t>
  </si>
  <si>
    <t>Schedule B1: Non-Union</t>
  </si>
  <si>
    <t>Does the agency provide extra staffing to other child care program providers? Indicate Yes or No.</t>
  </si>
  <si>
    <t xml:space="preserve">Does the agency employ any out-of-school care workers? Indicate Yes or No. </t>
  </si>
  <si>
    <t xml:space="preserve">If yes, how many out-of-school care workers were employed with the agency between January 1st – December 31st, 2025?  </t>
  </si>
  <si>
    <t>Position Type-Classification 1/Classification 2</t>
  </si>
  <si>
    <t>Remove Duplicates</t>
  </si>
  <si>
    <t>Child Care Services</t>
  </si>
  <si>
    <t xml:space="preserve">  Supportive Housing Temporary Market Adjustments</t>
  </si>
  <si>
    <t xml:space="preserve">  Supportive Housing Shift Premiums</t>
  </si>
  <si>
    <t xml:space="preserve">  Childcare Temporary Market Adjustments</t>
  </si>
  <si>
    <t xml:space="preserve">  Early Childhood Educator Wage Enhancements</t>
  </si>
  <si>
    <t>PLEASE AVOID DOUBLE COUNTING if a position/classification is funded by multiple funders. Report the status under the funder that funds the majority of hours.</t>
  </si>
  <si>
    <r>
      <t xml:space="preserve">Number of Employees as of December 31, 2025
</t>
    </r>
    <r>
      <rPr>
        <b/>
        <sz val="11"/>
        <color rgb="FFFF0000"/>
        <rFont val="Calibri"/>
        <family val="2"/>
        <scheme val="minor"/>
      </rPr>
      <t>(</t>
    </r>
    <r>
      <rPr>
        <b/>
        <u/>
        <sz val="11"/>
        <color rgb="FFFF0000"/>
        <rFont val="Calibri"/>
        <family val="2"/>
        <scheme val="minor"/>
      </rPr>
      <t>PLEASE AVOID DOUBLE COUNTING</t>
    </r>
    <r>
      <rPr>
        <b/>
        <sz val="11"/>
        <color rgb="FFFF0000"/>
        <rFont val="Calibri"/>
        <family val="2"/>
        <scheme val="minor"/>
      </rPr>
      <t xml:space="preserve"> if a position/classification is funded by multiple funders. </t>
    </r>
    <r>
      <rPr>
        <b/>
        <u/>
        <sz val="11"/>
        <color rgb="FFFF0000"/>
        <rFont val="Calibri"/>
        <family val="2"/>
        <scheme val="minor"/>
      </rPr>
      <t>Report the status under the funder that funds the majority of hours.</t>
    </r>
    <r>
      <rPr>
        <b/>
        <sz val="11"/>
        <color rgb="FFFF0000"/>
        <rFont val="Calibri"/>
        <family val="2"/>
        <scheme val="minor"/>
      </rPr>
      <t>)</t>
    </r>
  </si>
  <si>
    <r>
      <t xml:space="preserve">Number of Employees as of December 31, 2025
</t>
    </r>
    <r>
      <rPr>
        <b/>
        <sz val="11"/>
        <color rgb="FFFF0000"/>
        <rFont val="Calibri"/>
        <family val="2"/>
        <scheme val="minor"/>
      </rPr>
      <t>(</t>
    </r>
    <r>
      <rPr>
        <b/>
        <u/>
        <sz val="11"/>
        <color rgb="FFFF0000"/>
        <rFont val="Calibri"/>
        <family val="2"/>
        <scheme val="minor"/>
      </rPr>
      <t>PLEASE AVOID DOUBLE COUNTING</t>
    </r>
    <r>
      <rPr>
        <b/>
        <sz val="11"/>
        <color rgb="FFFF0000"/>
        <rFont val="Calibri"/>
        <family val="2"/>
        <scheme val="minor"/>
      </rPr>
      <t xml:space="preserve"> if a position/classification is funded by multiple funders. </t>
    </r>
    <r>
      <rPr>
        <b/>
        <u/>
        <sz val="11"/>
        <color rgb="FFFF0000"/>
        <rFont val="Calibri"/>
        <family val="2"/>
        <scheme val="minor"/>
      </rPr>
      <t>Report the status under the funder that funds the majority of hours</t>
    </r>
    <r>
      <rPr>
        <b/>
        <sz val="11"/>
        <color rgb="FFFF0000"/>
        <rFont val="Calibri"/>
        <family val="2"/>
        <scheme val="minor"/>
      </rPr>
      <t>.)</t>
    </r>
  </si>
  <si>
    <t>listDelegatedGridLevel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</si>
</sst>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quot;$&quot;#,##0.00_);[Red]\(&quot;$&quot;#,##0.00\)"/>
    <numFmt numFmtId="165" formatCode="_(&quot;$&quot;* #,##0.00_);_(&quot;$&quot;* \(#,##0.00\);_(&quot;$&quot;* &quot;-&quot;??_);_(@_)"/>
    <numFmt numFmtId="166" formatCode="0.0%"/>
    <numFmt numFmtId="167" formatCode="0.0"/>
    <numFmt numFmtId="168" formatCode="#,##0.0"/>
    <numFmt numFmtId="169" formatCode="0.0000"/>
    <numFmt numFmtId="170" formatCode="&quot;$&quot;#,##0.00"/>
    <numFmt numFmtId="171" formatCode="_-* #,##0.0_-;\-* #,##0.0_-;_-* &quot;-&quot;??_-;_-@_-"/>
  </numFmts>
  <fonts count="55" x14ac:knownFonts="1">
    <font>
      <sz val="11"/>
      <color theme="1"/>
      <name val="Calibri"/>
      <family val="2"/>
      <scheme val="minor"/>
    </font>
    <font>
      <sz val="14"/>
      <color theme="1"/>
      <name val="Calibri"/>
      <family val="2"/>
      <scheme val="minor"/>
    </font>
    <font>
      <sz val="12"/>
      <color theme="1"/>
      <name val="Calibri"/>
      <family val="2"/>
      <scheme val="minor"/>
    </font>
    <font>
      <sz val="11"/>
      <color theme="0"/>
      <name val="Calibri"/>
      <family val="2"/>
      <scheme val="minor"/>
    </font>
    <font>
      <i/>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2"/>
      <color theme="1"/>
      <name val="Calibri"/>
      <family val="2"/>
      <scheme val="minor"/>
    </font>
    <font>
      <b/>
      <sz val="10"/>
      <color theme="1"/>
      <name val="Calibri"/>
      <family val="2"/>
      <scheme val="minor"/>
    </font>
    <font>
      <b/>
      <sz val="11"/>
      <color rgb="FFFA7D00"/>
      <name val="Calibri"/>
      <family val="2"/>
      <scheme val="minor"/>
    </font>
    <font>
      <i/>
      <sz val="10"/>
      <color theme="1"/>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b/>
      <u/>
      <sz val="11"/>
      <color theme="1"/>
      <name val="Calibri"/>
      <family val="2"/>
      <scheme val="minor"/>
    </font>
    <font>
      <u/>
      <sz val="11"/>
      <color theme="10"/>
      <name val="Calibri"/>
      <family val="2"/>
      <scheme val="minor"/>
    </font>
    <font>
      <sz val="11"/>
      <color theme="1"/>
      <name val="Calibri"/>
      <family val="2"/>
    </font>
    <font>
      <b/>
      <sz val="11"/>
      <color rgb="FFFF0000"/>
      <name val="Calibri"/>
      <family val="2"/>
      <scheme val="minor"/>
    </font>
    <font>
      <b/>
      <u/>
      <sz val="11"/>
      <color rgb="FFFF0000"/>
      <name val="Calibri"/>
      <family val="2"/>
      <scheme val="minor"/>
    </font>
    <font>
      <b/>
      <sz val="11"/>
      <color theme="1"/>
      <name val="Calibri"/>
      <family val="2"/>
      <scheme val="minor"/>
    </font>
    <font>
      <b/>
      <sz val="11"/>
      <color theme="7"/>
      <name val="Calibri"/>
      <family val="2"/>
      <scheme val="minor"/>
    </font>
    <font>
      <b/>
      <sz val="11"/>
      <color theme="4"/>
      <name val="Calibri"/>
      <family val="2"/>
      <scheme val="minor"/>
    </font>
    <font>
      <b/>
      <sz val="11"/>
      <color theme="6"/>
      <name val="Calibri"/>
      <family val="2"/>
      <scheme val="minor"/>
    </font>
    <font>
      <b/>
      <sz val="11"/>
      <color theme="9"/>
      <name val="Calibri"/>
      <family val="2"/>
      <scheme val="minor"/>
    </font>
    <font>
      <i/>
      <sz val="11"/>
      <color theme="1"/>
      <name val="Calibri"/>
      <family val="2"/>
      <scheme val="minor"/>
    </font>
    <font>
      <b/>
      <u/>
      <sz val="14"/>
      <color rgb="FFFF0000"/>
      <name val="Calibri"/>
      <family val="2"/>
      <scheme val="minor"/>
    </font>
    <font>
      <sz val="11"/>
      <color theme="1"/>
      <name val="Calibri"/>
      <family val="2"/>
      <scheme val="minor"/>
    </font>
    <font>
      <u/>
      <sz val="9"/>
      <color indexed="81"/>
      <name val="Tahoma"/>
      <family val="2"/>
    </font>
    <font>
      <sz val="16"/>
      <color theme="1"/>
      <name val="Calibri"/>
      <family val="2"/>
      <scheme val="minor"/>
    </font>
    <font>
      <b/>
      <u/>
      <sz val="9"/>
      <color indexed="81"/>
      <name val="Tahoma"/>
      <family val="2"/>
    </font>
    <font>
      <b/>
      <u/>
      <sz val="10"/>
      <color theme="1"/>
      <name val="Calibri"/>
      <family val="2"/>
      <scheme val="minor"/>
    </font>
    <font>
      <b/>
      <sz val="12"/>
      <name val="Calibri"/>
      <family val="2"/>
      <scheme val="minor"/>
    </font>
    <font>
      <u/>
      <sz val="11"/>
      <color rgb="FFFF0000"/>
      <name val="Calibri"/>
      <family val="2"/>
      <scheme val="minor"/>
    </font>
    <font>
      <u/>
      <sz val="16"/>
      <color theme="1"/>
      <name val="Calibri"/>
      <family val="2"/>
      <scheme val="minor"/>
    </font>
    <font>
      <sz val="14.5"/>
      <color theme="1"/>
      <name val="Calibri"/>
      <family val="2"/>
      <scheme val="minor"/>
    </font>
    <font>
      <b/>
      <sz val="14"/>
      <color rgb="FFFF0000"/>
      <name val="Calibri"/>
      <family val="2"/>
      <scheme val="minor"/>
    </font>
    <font>
      <sz val="10.85"/>
      <name val="Calibri"/>
      <family val="2"/>
      <scheme val="minor"/>
    </font>
    <font>
      <b/>
      <i/>
      <sz val="11"/>
      <color theme="9" tint="-0.249977111117893"/>
      <name val="Calibri"/>
      <family val="2"/>
      <scheme val="minor"/>
    </font>
    <font>
      <b/>
      <sz val="11"/>
      <color theme="9" tint="-0.249977111117893"/>
      <name val="Calibri"/>
      <family val="2"/>
      <scheme val="minor"/>
    </font>
    <font>
      <b/>
      <i/>
      <u/>
      <sz val="14"/>
      <color theme="9" tint="-0.249977111117893"/>
      <name val="Calibri"/>
      <family val="2"/>
      <scheme val="minor"/>
    </font>
    <font>
      <u/>
      <sz val="14"/>
      <name val="Calibri"/>
      <family val="2"/>
      <scheme val="minor"/>
    </font>
    <font>
      <b/>
      <i/>
      <u/>
      <sz val="11"/>
      <color theme="9" tint="-0.249977111117893"/>
      <name val="Calibri"/>
      <family val="2"/>
      <scheme val="minor"/>
    </font>
    <font>
      <b/>
      <sz val="10"/>
      <color rgb="FFFF0000"/>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u/>
      <sz val="12"/>
      <color rgb="FFFF0000"/>
      <name val="Calibri"/>
      <family val="2"/>
      <scheme val="minor"/>
    </font>
    <font>
      <b/>
      <sz val="14.5"/>
      <color rgb="FFFF0000"/>
      <name val="Calibri"/>
      <family val="2"/>
      <scheme val="minor"/>
    </font>
  </fonts>
  <fills count="21">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2F2F2"/>
      </patternFill>
    </fill>
    <fill>
      <patternFill patternType="solid">
        <fgColor theme="6"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B8CCE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rgb="FFE4E4E4"/>
        <bgColor indexed="64"/>
      </patternFill>
    </fill>
    <fill>
      <patternFill patternType="solid">
        <fgColor theme="0" tint="-4.9989318521683403E-2"/>
        <bgColor indexed="64"/>
      </patternFill>
    </fill>
    <fill>
      <patternFill patternType="solid">
        <fgColor rgb="FFFFFFFF"/>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6" fillId="10" borderId="79" applyNumberFormat="0" applyAlignment="0" applyProtection="0"/>
    <xf numFmtId="0" fontId="22" fillId="0" borderId="0" applyNumberFormat="0" applyFill="0" applyBorder="0" applyAlignment="0" applyProtection="0"/>
    <xf numFmtId="165"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1396">
    <xf numFmtId="0" fontId="0" fillId="0" borderId="0" xfId="0"/>
    <xf numFmtId="0" fontId="0" fillId="2" borderId="0" xfId="0" applyFill="1" applyProtection="1"/>
    <xf numFmtId="0" fontId="0" fillId="3" borderId="0" xfId="0" applyFill="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4" xfId="0" applyFill="1" applyBorder="1" applyProtection="1"/>
    <xf numFmtId="0" fontId="0" fillId="4" borderId="0" xfId="0" applyFill="1" applyProtection="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left" vertical="center"/>
    </xf>
    <xf numFmtId="0" fontId="3" fillId="8" borderId="0" xfId="0" applyFont="1" applyFill="1" applyAlignment="1">
      <alignment horizontal="center"/>
    </xf>
    <xf numFmtId="0" fontId="5" fillId="4" borderId="0" xfId="0" applyFont="1" applyFill="1" applyProtection="1"/>
    <xf numFmtId="0" fontId="6" fillId="3" borderId="40"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51" xfId="0" applyFont="1" applyFill="1" applyBorder="1" applyAlignment="1">
      <alignment horizontal="left" vertical="center" wrapText="1"/>
    </xf>
    <xf numFmtId="0" fontId="0" fillId="2" borderId="0" xfId="0" applyFont="1" applyFill="1" applyAlignment="1">
      <alignment vertical="center"/>
    </xf>
    <xf numFmtId="0" fontId="0" fillId="3" borderId="0" xfId="0" applyFont="1" applyFill="1" applyAlignment="1">
      <alignment vertical="center"/>
    </xf>
    <xf numFmtId="0" fontId="0" fillId="4" borderId="0" xfId="0" applyFont="1" applyFill="1" applyAlignment="1">
      <alignment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3" borderId="0"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49" xfId="0" applyFont="1" applyFill="1" applyBorder="1" applyAlignment="1">
      <alignment horizontal="center" vertical="center"/>
    </xf>
    <xf numFmtId="0" fontId="6" fillId="3" borderId="30" xfId="0" applyFont="1" applyFill="1" applyBorder="1" applyAlignment="1">
      <alignment horizontal="center" vertical="center"/>
    </xf>
    <xf numFmtId="0" fontId="0" fillId="5" borderId="61" xfId="0" applyFont="1" applyFill="1" applyBorder="1" applyAlignment="1" applyProtection="1">
      <alignment vertical="center" shrinkToFit="1"/>
      <protection locked="0"/>
    </xf>
    <xf numFmtId="8" fontId="0" fillId="6" borderId="61" xfId="0" applyNumberFormat="1" applyFont="1" applyFill="1" applyBorder="1" applyAlignment="1" applyProtection="1">
      <alignment horizontal="center" vertical="center" shrinkToFit="1"/>
      <protection locked="0"/>
    </xf>
    <xf numFmtId="8" fontId="0" fillId="6" borderId="56" xfId="0" applyNumberFormat="1" applyFont="1" applyFill="1" applyBorder="1" applyAlignment="1" applyProtection="1">
      <alignment horizontal="center" vertical="center" shrinkToFit="1"/>
      <protection locked="0"/>
    </xf>
    <xf numFmtId="0" fontId="0" fillId="5" borderId="62" xfId="0" applyFont="1" applyFill="1" applyBorder="1" applyAlignment="1" applyProtection="1">
      <alignment vertical="center" shrinkToFit="1"/>
      <protection locked="0"/>
    </xf>
    <xf numFmtId="8" fontId="0" fillId="6" borderId="62" xfId="0" applyNumberFormat="1" applyFont="1" applyFill="1" applyBorder="1" applyAlignment="1" applyProtection="1">
      <alignment horizontal="center" vertical="center" shrinkToFit="1"/>
      <protection locked="0"/>
    </xf>
    <xf numFmtId="8" fontId="0" fillId="6" borderId="57" xfId="0" applyNumberFormat="1" applyFont="1" applyFill="1" applyBorder="1" applyAlignment="1" applyProtection="1">
      <alignment horizontal="center" vertical="center" shrinkToFit="1"/>
      <protection locked="0"/>
    </xf>
    <xf numFmtId="0" fontId="0" fillId="5" borderId="63" xfId="0" applyFont="1" applyFill="1" applyBorder="1" applyAlignment="1" applyProtection="1">
      <alignment vertical="center" shrinkToFit="1"/>
      <protection locked="0"/>
    </xf>
    <xf numFmtId="8" fontId="0" fillId="6" borderId="63" xfId="0" applyNumberFormat="1" applyFont="1" applyFill="1" applyBorder="1" applyAlignment="1" applyProtection="1">
      <alignment horizontal="center" vertical="center" shrinkToFit="1"/>
      <protection locked="0"/>
    </xf>
    <xf numFmtId="8" fontId="0" fillId="6" borderId="58" xfId="0" applyNumberFormat="1" applyFont="1" applyFill="1" applyBorder="1" applyAlignment="1" applyProtection="1">
      <alignment horizontal="center" vertical="center" shrinkToFit="1"/>
      <protection locked="0"/>
    </xf>
    <xf numFmtId="0" fontId="0" fillId="5" borderId="21" xfId="0" applyFont="1" applyFill="1" applyBorder="1" applyAlignment="1" applyProtection="1">
      <alignment vertical="center" shrinkToFit="1"/>
      <protection locked="0"/>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3" xfId="0"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4" borderId="0" xfId="0" applyFont="1" applyFill="1" applyBorder="1" applyAlignment="1">
      <alignment vertical="center"/>
    </xf>
    <xf numFmtId="0" fontId="0" fillId="5" borderId="19"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20"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xf>
    <xf numFmtId="0" fontId="6" fillId="3" borderId="40"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0" fillId="4" borderId="0" xfId="0" applyFont="1" applyFill="1" applyAlignment="1" applyProtection="1">
      <alignment vertical="center"/>
    </xf>
    <xf numFmtId="0" fontId="0" fillId="5" borderId="9" xfId="0" applyFont="1" applyFill="1" applyBorder="1" applyAlignment="1" applyProtection="1">
      <alignment vertical="center" shrinkToFit="1"/>
      <protection locked="0"/>
    </xf>
    <xf numFmtId="0" fontId="0" fillId="5" borderId="11" xfId="0"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2" borderId="0" xfId="0" applyFont="1" applyFill="1" applyAlignment="1" applyProtection="1">
      <alignment vertical="center"/>
    </xf>
    <xf numFmtId="0" fontId="0" fillId="3" borderId="0" xfId="0" applyFont="1" applyFill="1" applyAlignment="1" applyProtection="1">
      <alignment vertical="center"/>
    </xf>
    <xf numFmtId="0" fontId="0" fillId="4" borderId="0" xfId="0" applyFont="1" applyFill="1" applyBorder="1" applyAlignment="1" applyProtection="1">
      <alignment vertical="center"/>
    </xf>
    <xf numFmtId="1" fontId="9" fillId="3" borderId="0" xfId="0" applyNumberFormat="1" applyFont="1" applyFill="1" applyBorder="1" applyAlignment="1" applyProtection="1">
      <alignment horizontal="center" vertical="center" shrinkToFit="1"/>
    </xf>
    <xf numFmtId="0" fontId="0" fillId="3" borderId="4" xfId="0" applyFill="1" applyBorder="1" applyAlignment="1">
      <alignment vertical="center"/>
    </xf>
    <xf numFmtId="0" fontId="0" fillId="3" borderId="5" xfId="0" applyFill="1" applyBorder="1" applyAlignment="1">
      <alignment vertical="center"/>
    </xf>
    <xf numFmtId="0" fontId="6" fillId="9" borderId="21"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56" xfId="0" applyFont="1" applyFill="1" applyBorder="1" applyAlignment="1">
      <alignment horizontal="center" vertical="center"/>
    </xf>
    <xf numFmtId="0" fontId="0" fillId="3" borderId="48" xfId="0" applyFill="1" applyBorder="1" applyAlignment="1">
      <alignment vertical="center" wrapText="1"/>
    </xf>
    <xf numFmtId="0" fontId="0" fillId="3" borderId="50" xfId="0" applyFill="1" applyBorder="1" applyAlignment="1">
      <alignment vertical="center" wrapText="1"/>
    </xf>
    <xf numFmtId="0" fontId="6" fillId="3" borderId="28" xfId="0" applyFont="1" applyFill="1" applyBorder="1" applyAlignment="1">
      <alignment horizontal="left" vertical="center"/>
    </xf>
    <xf numFmtId="0" fontId="6" fillId="3" borderId="37" xfId="0" applyFont="1" applyFill="1" applyBorder="1" applyAlignment="1">
      <alignment horizontal="left" vertical="center"/>
    </xf>
    <xf numFmtId="0" fontId="6" fillId="3" borderId="29" xfId="0" applyFont="1" applyFill="1" applyBorder="1" applyAlignment="1">
      <alignment horizontal="left" vertical="center"/>
    </xf>
    <xf numFmtId="8" fontId="0" fillId="3" borderId="73" xfId="0" applyNumberFormat="1" applyFill="1" applyBorder="1" applyAlignment="1">
      <alignment horizontal="center" vertical="center" shrinkToFit="1"/>
    </xf>
    <xf numFmtId="8" fontId="0" fillId="3" borderId="74" xfId="0" applyNumberFormat="1" applyFill="1" applyBorder="1" applyAlignment="1">
      <alignment horizontal="center" vertical="center" shrinkToFit="1"/>
    </xf>
    <xf numFmtId="8" fontId="0" fillId="3" borderId="75" xfId="0" applyNumberFormat="1" applyFill="1" applyBorder="1" applyAlignment="1">
      <alignment horizontal="center" vertical="center" shrinkToFit="1"/>
    </xf>
    <xf numFmtId="8" fontId="0" fillId="3" borderId="31" xfId="0" applyNumberFormat="1" applyFill="1" applyBorder="1" applyAlignment="1">
      <alignment horizontal="center" vertical="center" shrinkToFit="1"/>
    </xf>
    <xf numFmtId="8" fontId="0" fillId="3" borderId="32" xfId="0" applyNumberFormat="1" applyFill="1" applyBorder="1" applyAlignment="1">
      <alignment horizontal="center" vertical="center" shrinkToFit="1"/>
    </xf>
    <xf numFmtId="8" fontId="0" fillId="3" borderId="22" xfId="0" applyNumberFormat="1" applyFill="1" applyBorder="1" applyAlignment="1">
      <alignment horizontal="center" vertical="center" shrinkToFit="1"/>
    </xf>
    <xf numFmtId="8" fontId="0" fillId="3" borderId="8" xfId="0" applyNumberFormat="1" applyFill="1" applyBorder="1" applyAlignment="1">
      <alignment horizontal="center" vertical="center" shrinkToFit="1"/>
    </xf>
    <xf numFmtId="8" fontId="0" fillId="3" borderId="11" xfId="0" applyNumberFormat="1" applyFill="1" applyBorder="1" applyAlignment="1">
      <alignment horizontal="center" vertical="center" shrinkToFit="1"/>
    </xf>
    <xf numFmtId="8" fontId="0" fillId="3" borderId="12" xfId="0" applyNumberFormat="1" applyFill="1" applyBorder="1" applyAlignment="1">
      <alignment horizontal="center" vertical="center" shrinkToFit="1"/>
    </xf>
    <xf numFmtId="0" fontId="6" fillId="9" borderId="72" xfId="0" applyFont="1" applyFill="1" applyBorder="1" applyAlignment="1">
      <alignment horizontal="center" vertical="center" shrinkToFit="1"/>
    </xf>
    <xf numFmtId="0" fontId="6" fillId="9" borderId="69" xfId="0" applyFont="1" applyFill="1" applyBorder="1" applyAlignment="1">
      <alignment horizontal="center" vertical="center" shrinkToFit="1"/>
    </xf>
    <xf numFmtId="0" fontId="6" fillId="9" borderId="70" xfId="0" applyFont="1" applyFill="1" applyBorder="1" applyAlignment="1">
      <alignment horizontal="center" vertical="center" shrinkToFit="1"/>
    </xf>
    <xf numFmtId="0" fontId="6" fillId="9" borderId="35" xfId="0" applyFont="1" applyFill="1" applyBorder="1" applyAlignment="1">
      <alignment horizontal="center" vertical="center" shrinkToFit="1"/>
    </xf>
    <xf numFmtId="0" fontId="6" fillId="9" borderId="36" xfId="0" applyFont="1" applyFill="1" applyBorder="1" applyAlignment="1">
      <alignment horizontal="center" vertical="center" shrinkToFit="1"/>
    </xf>
    <xf numFmtId="0" fontId="6" fillId="9" borderId="76" xfId="0" applyFont="1" applyFill="1" applyBorder="1" applyAlignment="1">
      <alignment horizontal="center" vertical="center" shrinkToFit="1"/>
    </xf>
    <xf numFmtId="0" fontId="6" fillId="9" borderId="77" xfId="0" applyFont="1" applyFill="1" applyBorder="1" applyAlignment="1">
      <alignment horizontal="center" vertical="center" shrinkToFit="1"/>
    </xf>
    <xf numFmtId="0" fontId="6" fillId="9" borderId="78" xfId="0" applyFont="1" applyFill="1" applyBorder="1" applyAlignment="1">
      <alignment horizontal="center" vertical="center" shrinkToFit="1"/>
    </xf>
    <xf numFmtId="0" fontId="6" fillId="9" borderId="27" xfId="0" applyFont="1" applyFill="1" applyBorder="1" applyAlignment="1">
      <alignment horizontal="center" vertical="center" shrinkToFit="1"/>
    </xf>
    <xf numFmtId="0" fontId="6" fillId="9" borderId="44" xfId="0" applyFont="1" applyFill="1" applyBorder="1" applyAlignment="1">
      <alignment horizontal="center" vertical="center" shrinkToFit="1"/>
    </xf>
    <xf numFmtId="8" fontId="0" fillId="6" borderId="72" xfId="0" applyNumberFormat="1" applyFill="1" applyBorder="1" applyAlignment="1" applyProtection="1">
      <alignment horizontal="center" vertical="center" shrinkToFit="1"/>
      <protection locked="0"/>
    </xf>
    <xf numFmtId="8" fontId="0" fillId="6" borderId="69" xfId="0" applyNumberFormat="1" applyFill="1" applyBorder="1" applyAlignment="1" applyProtection="1">
      <alignment horizontal="center" vertical="center" shrinkToFit="1"/>
      <protection locked="0"/>
    </xf>
    <xf numFmtId="8" fontId="0" fillId="6" borderId="70" xfId="0" applyNumberFormat="1" applyFill="1" applyBorder="1" applyAlignment="1" applyProtection="1">
      <alignment horizontal="center" vertical="center" shrinkToFit="1"/>
      <protection locked="0"/>
    </xf>
    <xf numFmtId="8" fontId="0" fillId="6" borderId="35" xfId="0" applyNumberFormat="1" applyFill="1" applyBorder="1" applyAlignment="1" applyProtection="1">
      <alignment horizontal="center" vertical="center" shrinkToFit="1"/>
      <protection locked="0"/>
    </xf>
    <xf numFmtId="8" fontId="0" fillId="6" borderId="36" xfId="0" applyNumberFormat="1" applyFill="1" applyBorder="1" applyAlignment="1" applyProtection="1">
      <alignment horizontal="center" vertical="center" shrinkToFit="1"/>
      <protection locked="0"/>
    </xf>
    <xf numFmtId="8" fontId="0" fillId="6" borderId="23" xfId="0" applyNumberFormat="1" applyFill="1" applyBorder="1" applyAlignment="1" applyProtection="1">
      <alignment horizontal="center" vertical="center" shrinkToFit="1"/>
      <protection locked="0"/>
    </xf>
    <xf numFmtId="8" fontId="0" fillId="6" borderId="20" xfId="0" applyNumberFormat="1" applyFill="1" applyBorder="1" applyAlignment="1" applyProtection="1">
      <alignment horizontal="center" vertical="center" shrinkToFit="1"/>
      <protection locked="0"/>
    </xf>
    <xf numFmtId="8" fontId="0" fillId="6" borderId="58" xfId="0" applyNumberFormat="1" applyFill="1" applyBorder="1" applyAlignment="1" applyProtection="1">
      <alignment horizontal="center" vertical="center" shrinkToFit="1"/>
      <protection locked="0"/>
    </xf>
    <xf numFmtId="8" fontId="0" fillId="6" borderId="13" xfId="0" applyNumberFormat="1" applyFill="1" applyBorder="1" applyAlignment="1" applyProtection="1">
      <alignment horizontal="center" vertical="center" shrinkToFit="1"/>
      <protection locked="0"/>
    </xf>
    <xf numFmtId="8" fontId="0" fillId="6" borderId="14" xfId="0" applyNumberFormat="1" applyFill="1" applyBorder="1" applyAlignment="1" applyProtection="1">
      <alignment horizontal="center" vertical="center" shrinkToFit="1"/>
      <protection locked="0"/>
    </xf>
    <xf numFmtId="8" fontId="0" fillId="6" borderId="22" xfId="0" applyNumberFormat="1" applyFill="1" applyBorder="1" applyAlignment="1" applyProtection="1">
      <alignment horizontal="center" vertical="center" shrinkToFit="1"/>
      <protection locked="0"/>
    </xf>
    <xf numFmtId="8" fontId="0" fillId="6" borderId="8" xfId="0" applyNumberFormat="1" applyFill="1" applyBorder="1" applyAlignment="1" applyProtection="1">
      <alignment horizontal="center" vertical="center" shrinkToFit="1"/>
      <protection locked="0"/>
    </xf>
    <xf numFmtId="8" fontId="0" fillId="6" borderId="57" xfId="0" applyNumberFormat="1" applyFill="1" applyBorder="1" applyAlignment="1" applyProtection="1">
      <alignment horizontal="center" vertical="center" shrinkToFit="1"/>
      <protection locked="0"/>
    </xf>
    <xf numFmtId="8" fontId="0" fillId="6" borderId="11" xfId="0" applyNumberFormat="1" applyFill="1" applyBorder="1" applyAlignment="1" applyProtection="1">
      <alignment horizontal="center" vertical="center" shrinkToFit="1"/>
      <protection locked="0"/>
    </xf>
    <xf numFmtId="8" fontId="0" fillId="6" borderId="12" xfId="0" applyNumberFormat="1" applyFill="1" applyBorder="1" applyAlignment="1" applyProtection="1">
      <alignment horizontal="center" vertical="center" shrinkToFit="1"/>
      <protection locked="0"/>
    </xf>
    <xf numFmtId="8" fontId="0" fillId="6" borderId="24" xfId="0" applyNumberFormat="1" applyFont="1" applyFill="1" applyBorder="1" applyAlignment="1" applyProtection="1">
      <alignment horizontal="center" vertical="center" shrinkToFit="1"/>
      <protection locked="0"/>
    </xf>
    <xf numFmtId="8" fontId="0" fillId="6" borderId="25" xfId="0" applyNumberFormat="1" applyFont="1" applyFill="1" applyBorder="1" applyAlignment="1" applyProtection="1">
      <alignment horizontal="center" vertical="center" shrinkToFit="1"/>
      <protection locked="0"/>
    </xf>
    <xf numFmtId="8" fontId="0" fillId="6" borderId="26" xfId="0" applyNumberFormat="1"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wrapText="1"/>
    </xf>
    <xf numFmtId="49" fontId="6" fillId="3" borderId="35" xfId="0" applyNumberFormat="1" applyFont="1" applyFill="1" applyBorder="1" applyAlignment="1" applyProtection="1">
      <alignment horizontal="center" vertical="center" wrapText="1"/>
    </xf>
    <xf numFmtId="49" fontId="6" fillId="3" borderId="69" xfId="0" applyNumberFormat="1" applyFont="1" applyFill="1" applyBorder="1" applyAlignment="1" applyProtection="1">
      <alignment horizontal="center" vertical="center" wrapText="1"/>
    </xf>
    <xf numFmtId="49" fontId="6" fillId="3" borderId="36" xfId="0" applyNumberFormat="1" applyFont="1" applyFill="1" applyBorder="1" applyAlignment="1" applyProtection="1">
      <alignment horizontal="center" vertical="center" wrapText="1"/>
    </xf>
    <xf numFmtId="0" fontId="6" fillId="3" borderId="69" xfId="0" applyFont="1" applyFill="1" applyBorder="1" applyAlignment="1" applyProtection="1">
      <alignment horizontal="center" vertical="center" wrapText="1"/>
    </xf>
    <xf numFmtId="0" fontId="6" fillId="3" borderId="70"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3" borderId="15"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3" borderId="17" xfId="0" applyFont="1" applyFill="1" applyBorder="1" applyAlignment="1" applyProtection="1">
      <alignment vertical="center" shrinkToFit="1"/>
    </xf>
    <xf numFmtId="0" fontId="0" fillId="3" borderId="9" xfId="0" applyFont="1" applyFill="1" applyBorder="1" applyAlignment="1" applyProtection="1">
      <alignment horizontal="center" vertical="center" shrinkToFit="1"/>
    </xf>
    <xf numFmtId="0" fontId="0" fillId="3" borderId="11" xfId="0" applyFont="1" applyFill="1" applyBorder="1" applyAlignment="1" applyProtection="1">
      <alignment horizontal="center" vertical="center" shrinkToFit="1"/>
    </xf>
    <xf numFmtId="0" fontId="0" fillId="3" borderId="13" xfId="0" applyFont="1" applyFill="1" applyBorder="1" applyAlignment="1" applyProtection="1">
      <alignment horizontal="center" vertical="center" shrinkToFit="1"/>
    </xf>
    <xf numFmtId="0" fontId="6" fillId="4" borderId="18"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36" xfId="0" applyFont="1" applyFill="1" applyBorder="1" applyAlignment="1">
      <alignment horizontal="center" vertical="center"/>
    </xf>
    <xf numFmtId="0" fontId="0" fillId="2" borderId="0" xfId="0"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horizontal="center" vertical="center"/>
    </xf>
    <xf numFmtId="0" fontId="0" fillId="4" borderId="0" xfId="0" applyFill="1" applyBorder="1" applyAlignment="1">
      <alignment vertical="center"/>
    </xf>
    <xf numFmtId="0" fontId="0" fillId="3" borderId="0" xfId="0" applyFill="1" applyAlignment="1">
      <alignment vertical="center" wrapText="1"/>
    </xf>
    <xf numFmtId="0" fontId="1" fillId="4" borderId="0" xfId="0" applyFont="1" applyFill="1" applyAlignment="1">
      <alignment vertical="center"/>
    </xf>
    <xf numFmtId="0" fontId="6" fillId="3" borderId="1" xfId="0" applyFont="1" applyFill="1" applyBorder="1" applyAlignment="1">
      <alignment horizontal="center" vertical="center"/>
    </xf>
    <xf numFmtId="8" fontId="0" fillId="6" borderId="9" xfId="0" applyNumberFormat="1" applyFont="1" applyFill="1" applyBorder="1" applyAlignment="1" applyProtection="1">
      <alignment horizontal="center" vertical="center" shrinkToFit="1"/>
      <protection locked="0"/>
    </xf>
    <xf numFmtId="8" fontId="0" fillId="6" borderId="43" xfId="0" applyNumberFormat="1" applyFont="1" applyFill="1" applyBorder="1" applyAlignment="1" applyProtection="1">
      <alignment horizontal="center" vertical="center" shrinkToFit="1"/>
      <protection locked="0"/>
    </xf>
    <xf numFmtId="8" fontId="0" fillId="6" borderId="11" xfId="0" applyNumberFormat="1" applyFont="1" applyFill="1" applyBorder="1" applyAlignment="1" applyProtection="1">
      <alignment horizontal="center" vertical="center" shrinkToFit="1"/>
      <protection locked="0"/>
    </xf>
    <xf numFmtId="8" fontId="0" fillId="6" borderId="28" xfId="0" applyNumberFormat="1" applyFont="1" applyFill="1" applyBorder="1" applyAlignment="1" applyProtection="1">
      <alignment horizontal="center" vertical="center" shrinkToFit="1"/>
      <protection locked="0"/>
    </xf>
    <xf numFmtId="8" fontId="0" fillId="6" borderId="13" xfId="0" applyNumberFormat="1" applyFont="1" applyFill="1" applyBorder="1" applyAlignment="1" applyProtection="1">
      <alignment horizontal="center" vertical="center" shrinkToFit="1"/>
      <protection locked="0"/>
    </xf>
    <xf numFmtId="8" fontId="0" fillId="6" borderId="29" xfId="0" applyNumberFormat="1"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68" fontId="0" fillId="6" borderId="9" xfId="0" applyNumberFormat="1" applyFont="1" applyFill="1" applyBorder="1" applyAlignment="1" applyProtection="1">
      <alignment horizontal="center" vertical="center" shrinkToFit="1"/>
      <protection locked="0"/>
    </xf>
    <xf numFmtId="168" fontId="0" fillId="6" borderId="10" xfId="0" applyNumberFormat="1" applyFont="1" applyFill="1" applyBorder="1" applyAlignment="1" applyProtection="1">
      <alignment horizontal="center" vertical="center" shrinkToFit="1"/>
      <protection locked="0"/>
    </xf>
    <xf numFmtId="168" fontId="0" fillId="6" borderId="11" xfId="0" applyNumberFormat="1" applyFont="1" applyFill="1" applyBorder="1" applyAlignment="1" applyProtection="1">
      <alignment horizontal="center" vertical="center" shrinkToFit="1"/>
      <protection locked="0"/>
    </xf>
    <xf numFmtId="168" fontId="0" fillId="6" borderId="12" xfId="0" applyNumberFormat="1" applyFont="1" applyFill="1" applyBorder="1" applyAlignment="1" applyProtection="1">
      <alignment horizontal="center" vertical="center" shrinkToFit="1"/>
      <protection locked="0"/>
    </xf>
    <xf numFmtId="168" fontId="0" fillId="6" borderId="13" xfId="0" applyNumberFormat="1" applyFont="1" applyFill="1" applyBorder="1" applyAlignment="1" applyProtection="1">
      <alignment horizontal="center" vertical="center" shrinkToFit="1"/>
      <protection locked="0"/>
    </xf>
    <xf numFmtId="168" fontId="0" fillId="6" borderId="14" xfId="0" applyNumberFormat="1" applyFont="1" applyFill="1" applyBorder="1" applyAlignment="1" applyProtection="1">
      <alignment horizontal="center" vertical="center" shrinkToFit="1"/>
      <protection locked="0"/>
    </xf>
    <xf numFmtId="3" fontId="0" fillId="6" borderId="21" xfId="0" applyNumberFormat="1" applyFont="1" applyFill="1" applyBorder="1" applyAlignment="1" applyProtection="1">
      <alignment horizontal="center" vertical="center" shrinkToFit="1"/>
      <protection locked="0"/>
    </xf>
    <xf numFmtId="3" fontId="0" fillId="6" borderId="19" xfId="0" applyNumberFormat="1" applyFont="1" applyFill="1" applyBorder="1" applyAlignment="1" applyProtection="1">
      <alignment horizontal="center" vertical="center" shrinkToFit="1"/>
      <protection locked="0"/>
    </xf>
    <xf numFmtId="3" fontId="0" fillId="6" borderId="56" xfId="0" applyNumberFormat="1" applyFont="1" applyFill="1" applyBorder="1" applyAlignment="1" applyProtection="1">
      <alignment horizontal="center" vertical="center" shrinkToFit="1"/>
      <protection locked="0"/>
    </xf>
    <xf numFmtId="3" fontId="0" fillId="6" borderId="9" xfId="0" applyNumberFormat="1" applyFont="1" applyFill="1" applyBorder="1" applyAlignment="1" applyProtection="1">
      <alignment horizontal="center" vertical="center" shrinkToFit="1"/>
      <protection locked="0"/>
    </xf>
    <xf numFmtId="3" fontId="0" fillId="6" borderId="10" xfId="0" applyNumberFormat="1" applyFont="1" applyFill="1" applyBorder="1" applyAlignment="1" applyProtection="1">
      <alignment horizontal="center" vertical="center" shrinkToFit="1"/>
      <protection locked="0"/>
    </xf>
    <xf numFmtId="3" fontId="0" fillId="6" borderId="22" xfId="0" applyNumberFormat="1" applyFont="1" applyFill="1" applyBorder="1" applyAlignment="1" applyProtection="1">
      <alignment horizontal="center" vertical="center" shrinkToFit="1"/>
      <protection locked="0"/>
    </xf>
    <xf numFmtId="3" fontId="0" fillId="6" borderId="8" xfId="0" applyNumberFormat="1" applyFont="1" applyFill="1" applyBorder="1" applyAlignment="1" applyProtection="1">
      <alignment horizontal="center" vertical="center" shrinkToFit="1"/>
      <protection locked="0"/>
    </xf>
    <xf numFmtId="3" fontId="0" fillId="6" borderId="57" xfId="0" applyNumberFormat="1" applyFont="1" applyFill="1" applyBorder="1" applyAlignment="1" applyProtection="1">
      <alignment horizontal="center" vertical="center" shrinkToFit="1"/>
      <protection locked="0"/>
    </xf>
    <xf numFmtId="3" fontId="0" fillId="6" borderId="11" xfId="0" applyNumberFormat="1" applyFont="1" applyFill="1" applyBorder="1" applyAlignment="1" applyProtection="1">
      <alignment horizontal="center" vertical="center" shrinkToFit="1"/>
      <protection locked="0"/>
    </xf>
    <xf numFmtId="3" fontId="0" fillId="6" borderId="12" xfId="0" applyNumberFormat="1" applyFont="1" applyFill="1" applyBorder="1" applyAlignment="1" applyProtection="1">
      <alignment horizontal="center" vertical="center" shrinkToFit="1"/>
      <protection locked="0"/>
    </xf>
    <xf numFmtId="3" fontId="0" fillId="6" borderId="23" xfId="0" applyNumberFormat="1" applyFont="1" applyFill="1" applyBorder="1" applyAlignment="1" applyProtection="1">
      <alignment horizontal="center" vertical="center" shrinkToFit="1"/>
      <protection locked="0"/>
    </xf>
    <xf numFmtId="3" fontId="0" fillId="6" borderId="20" xfId="0" applyNumberFormat="1" applyFont="1" applyFill="1" applyBorder="1" applyAlignment="1" applyProtection="1">
      <alignment horizontal="center" vertical="center" shrinkToFit="1"/>
      <protection locked="0"/>
    </xf>
    <xf numFmtId="3" fontId="0" fillId="6" borderId="58" xfId="0" applyNumberFormat="1" applyFont="1" applyFill="1" applyBorder="1" applyAlignment="1" applyProtection="1">
      <alignment horizontal="center" vertical="center" shrinkToFit="1"/>
      <protection locked="0"/>
    </xf>
    <xf numFmtId="3" fontId="0" fillId="6" borderId="13" xfId="0" applyNumberFormat="1" applyFont="1" applyFill="1" applyBorder="1" applyAlignment="1" applyProtection="1">
      <alignment horizontal="center" vertical="center" shrinkToFit="1"/>
      <protection locked="0"/>
    </xf>
    <xf numFmtId="3" fontId="0" fillId="6" borderId="14" xfId="0" applyNumberFormat="1" applyFont="1" applyFill="1" applyBorder="1" applyAlignment="1" applyProtection="1">
      <alignment horizontal="center" vertical="center" shrinkToFit="1"/>
      <protection locked="0"/>
    </xf>
    <xf numFmtId="168" fontId="0" fillId="6" borderId="21" xfId="0" applyNumberFormat="1" applyFont="1" applyFill="1" applyBorder="1" applyAlignment="1" applyProtection="1">
      <alignment horizontal="center" vertical="center" shrinkToFit="1"/>
      <protection locked="0"/>
    </xf>
    <xf numFmtId="168" fontId="0" fillId="6" borderId="19" xfId="0" applyNumberFormat="1" applyFont="1" applyFill="1" applyBorder="1" applyAlignment="1" applyProtection="1">
      <alignment horizontal="center" vertical="center" shrinkToFit="1"/>
      <protection locked="0"/>
    </xf>
    <xf numFmtId="168" fontId="0" fillId="6" borderId="56" xfId="0" applyNumberFormat="1" applyFont="1" applyFill="1" applyBorder="1" applyAlignment="1" applyProtection="1">
      <alignment horizontal="center" vertical="center" shrinkToFit="1"/>
      <protection locked="0"/>
    </xf>
    <xf numFmtId="168" fontId="0" fillId="6" borderId="22" xfId="0" applyNumberFormat="1" applyFont="1" applyFill="1" applyBorder="1" applyAlignment="1" applyProtection="1">
      <alignment horizontal="center" vertical="center" shrinkToFit="1"/>
      <protection locked="0"/>
    </xf>
    <xf numFmtId="168" fontId="0" fillId="6" borderId="8" xfId="0" applyNumberFormat="1" applyFont="1" applyFill="1" applyBorder="1" applyAlignment="1" applyProtection="1">
      <alignment horizontal="center" vertical="center" shrinkToFit="1"/>
      <protection locked="0"/>
    </xf>
    <xf numFmtId="168" fontId="0" fillId="6" borderId="57" xfId="0" applyNumberFormat="1" applyFont="1" applyFill="1" applyBorder="1" applyAlignment="1" applyProtection="1">
      <alignment horizontal="center" vertical="center" shrinkToFit="1"/>
      <protection locked="0"/>
    </xf>
    <xf numFmtId="168" fontId="0" fillId="6" borderId="23" xfId="0" applyNumberFormat="1" applyFont="1" applyFill="1" applyBorder="1" applyAlignment="1" applyProtection="1">
      <alignment horizontal="center" vertical="center" shrinkToFit="1"/>
      <protection locked="0"/>
    </xf>
    <xf numFmtId="168" fontId="0" fillId="6" borderId="20" xfId="0" applyNumberFormat="1" applyFont="1" applyFill="1" applyBorder="1" applyAlignment="1" applyProtection="1">
      <alignment horizontal="center" vertical="center" shrinkToFit="1"/>
      <protection locked="0"/>
    </xf>
    <xf numFmtId="168" fontId="0" fillId="6" borderId="58" xfId="0" applyNumberFormat="1" applyFont="1" applyFill="1" applyBorder="1" applyAlignment="1" applyProtection="1">
      <alignment horizontal="center" vertical="center" shrinkToFit="1"/>
      <protection locked="0"/>
    </xf>
    <xf numFmtId="0" fontId="0" fillId="3" borderId="0" xfId="0" applyFont="1" applyFill="1" applyBorder="1" applyAlignment="1" applyProtection="1">
      <alignment horizontal="left" vertical="center" shrinkToFit="1"/>
    </xf>
    <xf numFmtId="0" fontId="0" fillId="3"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8" fontId="0" fillId="6" borderId="10" xfId="0" applyNumberFormat="1" applyFont="1" applyFill="1" applyBorder="1" applyAlignment="1" applyProtection="1">
      <alignment horizontal="center" vertical="center" shrinkToFit="1"/>
      <protection locked="0"/>
    </xf>
    <xf numFmtId="8" fontId="0" fillId="6" borderId="12" xfId="0" applyNumberFormat="1" applyFont="1" applyFill="1" applyBorder="1" applyAlignment="1" applyProtection="1">
      <alignment horizontal="center" vertical="center" shrinkToFit="1"/>
      <protection locked="0"/>
    </xf>
    <xf numFmtId="8" fontId="0" fillId="6" borderId="14"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pplyProtection="1">
      <alignment horizontal="center" vertical="center" shrinkToFit="1"/>
    </xf>
    <xf numFmtId="168" fontId="0" fillId="3" borderId="24" xfId="0" applyNumberFormat="1" applyFont="1" applyFill="1" applyBorder="1" applyAlignment="1" applyProtection="1">
      <alignment horizontal="center" vertical="center" shrinkToFit="1"/>
    </xf>
    <xf numFmtId="168" fontId="0" fillId="3" borderId="25" xfId="0" applyNumberFormat="1" applyFont="1" applyFill="1" applyBorder="1" applyAlignment="1" applyProtection="1">
      <alignment horizontal="center" vertical="center" shrinkToFit="1"/>
    </xf>
    <xf numFmtId="168" fontId="0" fillId="3" borderId="26" xfId="0" applyNumberFormat="1" applyFont="1" applyFill="1" applyBorder="1" applyAlignment="1" applyProtection="1">
      <alignment horizontal="center" vertical="center" shrinkToFit="1"/>
    </xf>
    <xf numFmtId="0" fontId="0" fillId="5" borderId="24" xfId="0" applyFont="1" applyFill="1" applyBorder="1" applyAlignment="1" applyProtection="1">
      <alignment vertical="center" shrinkToFit="1"/>
      <protection locked="0"/>
    </xf>
    <xf numFmtId="0" fontId="0" fillId="5" borderId="19"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5" borderId="25" xfId="0" applyFont="1" applyFill="1" applyBorder="1" applyAlignment="1" applyProtection="1">
      <alignment vertical="center" shrinkToFit="1"/>
      <protection locked="0"/>
    </xf>
    <xf numFmtId="0" fontId="0" fillId="5" borderId="8" xfId="0" applyFont="1" applyFill="1" applyBorder="1" applyAlignment="1" applyProtection="1">
      <alignment horizontal="center" vertical="center" shrinkToFit="1"/>
      <protection locked="0"/>
    </xf>
    <xf numFmtId="0" fontId="0" fillId="5" borderId="57" xfId="0" applyFont="1" applyFill="1" applyBorder="1" applyAlignment="1" applyProtection="1">
      <alignment horizontal="center" vertical="center" shrinkToFit="1"/>
      <protection locked="0"/>
    </xf>
    <xf numFmtId="0" fontId="0" fillId="5" borderId="26" xfId="0" applyFont="1" applyFill="1" applyBorder="1" applyAlignment="1" applyProtection="1">
      <alignment vertical="center" shrinkToFit="1"/>
      <protection locked="0"/>
    </xf>
    <xf numFmtId="0" fontId="0" fillId="5" borderId="20" xfId="0"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shrinkToFit="1"/>
      <protection locked="0"/>
    </xf>
    <xf numFmtId="168" fontId="0" fillId="3" borderId="24" xfId="0" applyNumberFormat="1" applyFont="1" applyFill="1" applyBorder="1" applyAlignment="1">
      <alignment horizontal="center" vertical="center" shrinkToFit="1"/>
    </xf>
    <xf numFmtId="168" fontId="0" fillId="3" borderId="25" xfId="0" applyNumberFormat="1" applyFont="1" applyFill="1" applyBorder="1" applyAlignment="1">
      <alignment horizontal="center" vertical="center" shrinkToFit="1"/>
    </xf>
    <xf numFmtId="168" fontId="0" fillId="3" borderId="26" xfId="0" applyNumberFormat="1" applyFont="1" applyFill="1" applyBorder="1" applyAlignment="1">
      <alignment horizontal="center" vertical="center" shrinkToFit="1"/>
    </xf>
    <xf numFmtId="3" fontId="0" fillId="6" borderId="22" xfId="0" applyNumberFormat="1" applyFill="1" applyBorder="1" applyAlignment="1" applyProtection="1">
      <alignment horizontal="center" vertical="center" shrinkToFit="1"/>
      <protection locked="0"/>
    </xf>
    <xf numFmtId="3" fontId="0" fillId="6" borderId="8" xfId="0" applyNumberFormat="1" applyFill="1" applyBorder="1" applyAlignment="1" applyProtection="1">
      <alignment horizontal="center" vertical="center" shrinkToFit="1"/>
      <protection locked="0"/>
    </xf>
    <xf numFmtId="3" fontId="0" fillId="6" borderId="57" xfId="0" applyNumberFormat="1" applyFill="1" applyBorder="1" applyAlignment="1" applyProtection="1">
      <alignment horizontal="center" vertical="center" shrinkToFit="1"/>
      <protection locked="0"/>
    </xf>
    <xf numFmtId="3" fontId="0" fillId="6" borderId="11" xfId="0" applyNumberFormat="1" applyFill="1" applyBorder="1" applyAlignment="1" applyProtection="1">
      <alignment horizontal="center" vertical="center" shrinkToFit="1"/>
      <protection locked="0"/>
    </xf>
    <xf numFmtId="3" fontId="0" fillId="6" borderId="12" xfId="0" applyNumberFormat="1" applyFill="1" applyBorder="1" applyAlignment="1" applyProtection="1">
      <alignment horizontal="center" vertical="center" shrinkToFit="1"/>
      <protection locked="0"/>
    </xf>
    <xf numFmtId="3" fontId="0" fillId="6" borderId="23" xfId="0" applyNumberFormat="1" applyFill="1" applyBorder="1" applyAlignment="1" applyProtection="1">
      <alignment horizontal="center" vertical="center" shrinkToFit="1"/>
      <protection locked="0"/>
    </xf>
    <xf numFmtId="3" fontId="0" fillId="6" borderId="20" xfId="0" applyNumberFormat="1" applyFill="1" applyBorder="1" applyAlignment="1" applyProtection="1">
      <alignment horizontal="center" vertical="center" shrinkToFit="1"/>
      <protection locked="0"/>
    </xf>
    <xf numFmtId="3" fontId="0" fillId="6" borderId="58" xfId="0" applyNumberFormat="1" applyFill="1" applyBorder="1" applyAlignment="1" applyProtection="1">
      <alignment horizontal="center" vertical="center" shrinkToFit="1"/>
      <protection locked="0"/>
    </xf>
    <xf numFmtId="3" fontId="0" fillId="6" borderId="13" xfId="0" applyNumberFormat="1" applyFill="1" applyBorder="1" applyAlignment="1" applyProtection="1">
      <alignment horizontal="center" vertical="center" shrinkToFit="1"/>
      <protection locked="0"/>
    </xf>
    <xf numFmtId="3" fontId="0" fillId="6" borderId="14" xfId="0" applyNumberForma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0" fillId="3" borderId="10"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3" fontId="0" fillId="3" borderId="0" xfId="0" applyNumberFormat="1" applyFont="1" applyFill="1" applyBorder="1" applyAlignment="1" applyProtection="1">
      <alignment horizontal="left" vertical="center"/>
    </xf>
    <xf numFmtId="3" fontId="0" fillId="3" borderId="7" xfId="0" applyNumberFormat="1" applyFont="1" applyFill="1" applyBorder="1" applyAlignment="1" applyProtection="1">
      <alignment horizontal="center" vertical="center"/>
    </xf>
    <xf numFmtId="3" fontId="9" fillId="3" borderId="7" xfId="0" applyNumberFormat="1" applyFont="1" applyFill="1" applyBorder="1" applyAlignment="1" applyProtection="1">
      <alignment horizontal="center" vertical="center"/>
    </xf>
    <xf numFmtId="3" fontId="0" fillId="3" borderId="15" xfId="0" applyNumberFormat="1" applyFont="1" applyFill="1" applyBorder="1" applyAlignment="1" applyProtection="1">
      <alignment vertical="center" shrinkToFit="1"/>
    </xf>
    <xf numFmtId="3" fontId="0" fillId="3" borderId="9" xfId="0" applyNumberFormat="1" applyFont="1" applyFill="1" applyBorder="1" applyAlignment="1" applyProtection="1">
      <alignment horizontal="center" vertical="center" shrinkToFit="1"/>
    </xf>
    <xf numFmtId="3" fontId="0" fillId="3" borderId="10" xfId="0" applyNumberFormat="1" applyFont="1" applyFill="1" applyBorder="1" applyAlignment="1" applyProtection="1">
      <alignment horizontal="center" vertical="center"/>
    </xf>
    <xf numFmtId="3" fontId="0" fillId="6" borderId="21" xfId="0" applyNumberFormat="1" applyFont="1" applyFill="1" applyBorder="1" applyAlignment="1" applyProtection="1">
      <alignment horizontal="center" vertical="center"/>
      <protection locked="0"/>
    </xf>
    <xf numFmtId="3" fontId="0" fillId="6" borderId="19" xfId="0" applyNumberFormat="1" applyFont="1" applyFill="1" applyBorder="1" applyAlignment="1" applyProtection="1">
      <alignment horizontal="center" vertical="center"/>
      <protection locked="0"/>
    </xf>
    <xf numFmtId="3" fontId="0" fillId="6" borderId="9" xfId="0" applyNumberFormat="1" applyFont="1" applyFill="1" applyBorder="1" applyAlignment="1" applyProtection="1">
      <alignment horizontal="center" vertical="center"/>
      <protection locked="0"/>
    </xf>
    <xf numFmtId="3" fontId="0" fillId="6" borderId="10" xfId="0" applyNumberFormat="1" applyFont="1" applyFill="1" applyBorder="1" applyAlignment="1" applyProtection="1">
      <alignment horizontal="center" vertical="center"/>
      <protection locked="0"/>
    </xf>
    <xf numFmtId="3" fontId="0" fillId="6" borderId="56" xfId="0" applyNumberFormat="1" applyFont="1" applyFill="1" applyBorder="1" applyAlignment="1" applyProtection="1">
      <alignment horizontal="center" vertical="center"/>
      <protection locked="0"/>
    </xf>
    <xf numFmtId="3" fontId="0" fillId="3" borderId="16" xfId="0" applyNumberFormat="1" applyFont="1" applyFill="1" applyBorder="1" applyAlignment="1" applyProtection="1">
      <alignment vertical="center" shrinkToFit="1"/>
    </xf>
    <xf numFmtId="3" fontId="0" fillId="3" borderId="11" xfId="0" applyNumberFormat="1" applyFont="1" applyFill="1" applyBorder="1" applyAlignment="1" applyProtection="1">
      <alignment horizontal="center" vertical="center" shrinkToFit="1"/>
    </xf>
    <xf numFmtId="3" fontId="0" fillId="3" borderId="12" xfId="0" applyNumberFormat="1" applyFont="1" applyFill="1" applyBorder="1" applyAlignment="1" applyProtection="1">
      <alignment horizontal="center" vertical="center"/>
    </xf>
    <xf numFmtId="3" fontId="0" fillId="6" borderId="22"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3" fontId="0" fillId="6" borderId="11" xfId="0" applyNumberFormat="1" applyFont="1" applyFill="1" applyBorder="1" applyAlignment="1" applyProtection="1">
      <alignment horizontal="center" vertical="center"/>
      <protection locked="0"/>
    </xf>
    <xf numFmtId="3" fontId="0" fillId="6" borderId="12" xfId="0" applyNumberFormat="1" applyFont="1" applyFill="1" applyBorder="1" applyAlignment="1" applyProtection="1">
      <alignment horizontal="center" vertical="center"/>
      <protection locked="0"/>
    </xf>
    <xf numFmtId="3" fontId="0" fillId="6" borderId="57" xfId="0" applyNumberFormat="1" applyFont="1" applyFill="1" applyBorder="1" applyAlignment="1" applyProtection="1">
      <alignment horizontal="center" vertical="center"/>
      <protection locked="0"/>
    </xf>
    <xf numFmtId="3" fontId="0" fillId="3" borderId="17" xfId="0" applyNumberFormat="1" applyFont="1" applyFill="1" applyBorder="1" applyAlignment="1" applyProtection="1">
      <alignment vertical="center" shrinkToFit="1"/>
    </xf>
    <xf numFmtId="3" fontId="0" fillId="3" borderId="13" xfId="0" applyNumberFormat="1" applyFont="1" applyFill="1" applyBorder="1" applyAlignment="1" applyProtection="1">
      <alignment horizontal="center" vertical="center" shrinkToFit="1"/>
    </xf>
    <xf numFmtId="3" fontId="0" fillId="3" borderId="14" xfId="0" applyNumberFormat="1" applyFont="1" applyFill="1" applyBorder="1" applyAlignment="1" applyProtection="1">
      <alignment horizontal="center" vertical="center"/>
    </xf>
    <xf numFmtId="3" fontId="0" fillId="6" borderId="23" xfId="0" applyNumberFormat="1" applyFont="1" applyFill="1" applyBorder="1" applyAlignment="1" applyProtection="1">
      <alignment horizontal="center" vertical="center"/>
      <protection locked="0"/>
    </xf>
    <xf numFmtId="3" fontId="0" fillId="6" borderId="20" xfId="0" applyNumberFormat="1" applyFont="1" applyFill="1" applyBorder="1" applyAlignment="1" applyProtection="1">
      <alignment horizontal="center" vertical="center"/>
      <protection locked="0"/>
    </xf>
    <xf numFmtId="3" fontId="0" fillId="6" borderId="13"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3" fontId="0" fillId="6" borderId="58" xfId="0" applyNumberFormat="1"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6" fillId="3" borderId="70" xfId="0" applyFont="1" applyFill="1" applyBorder="1" applyAlignment="1">
      <alignment horizontal="center" vertical="center" wrapText="1"/>
    </xf>
    <xf numFmtId="0" fontId="0" fillId="3" borderId="0" xfId="0" applyFont="1" applyFill="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3" fontId="6" fillId="6" borderId="68" xfId="0" applyNumberFormat="1" applyFont="1" applyFill="1" applyBorder="1" applyAlignment="1" applyProtection="1">
      <alignment horizontal="center" vertical="center" shrinkToFit="1"/>
      <protection locked="0"/>
    </xf>
    <xf numFmtId="0" fontId="6" fillId="3" borderId="0" xfId="0" applyFont="1" applyFill="1" applyBorder="1" applyAlignment="1">
      <alignment horizontal="center" vertical="center" shrinkToFit="1"/>
    </xf>
    <xf numFmtId="3" fontId="6" fillId="6" borderId="25" xfId="0" applyNumberFormat="1" applyFont="1" applyFill="1" applyBorder="1" applyAlignment="1" applyProtection="1">
      <alignment horizontal="center" vertical="center" shrinkToFit="1"/>
      <protection locked="0"/>
    </xf>
    <xf numFmtId="3" fontId="6" fillId="6" borderId="71" xfId="0" applyNumberFormat="1" applyFont="1" applyFill="1" applyBorder="1" applyAlignment="1" applyProtection="1">
      <alignment horizontal="center" vertical="center" shrinkToFit="1"/>
      <protection locked="0"/>
    </xf>
    <xf numFmtId="3" fontId="6" fillId="6" borderId="31" xfId="0" applyNumberFormat="1" applyFont="1" applyFill="1" applyBorder="1" applyAlignment="1" applyProtection="1">
      <alignment horizontal="center" vertical="center" shrinkToFit="1"/>
      <protection locked="0"/>
    </xf>
    <xf numFmtId="3" fontId="6" fillId="6" borderId="33" xfId="0" applyNumberFormat="1" applyFont="1" applyFill="1" applyBorder="1" applyAlignment="1" applyProtection="1">
      <alignment horizontal="center" vertical="center" shrinkToFit="1"/>
      <protection locked="0"/>
    </xf>
    <xf numFmtId="0" fontId="0" fillId="3" borderId="0" xfId="0" applyFill="1" applyAlignment="1">
      <alignment vertical="center" shrinkToFit="1"/>
    </xf>
    <xf numFmtId="3" fontId="6" fillId="6" borderId="11" xfId="0" applyNumberFormat="1" applyFont="1" applyFill="1" applyBorder="1" applyAlignment="1" applyProtection="1">
      <alignment horizontal="center" vertical="center" shrinkToFit="1"/>
      <protection locked="0"/>
    </xf>
    <xf numFmtId="3" fontId="6" fillId="6" borderId="28" xfId="0" applyNumberFormat="1" applyFont="1" applyFill="1" applyBorder="1" applyAlignment="1" applyProtection="1">
      <alignment horizontal="center" vertical="center" shrinkToFit="1"/>
      <protection locked="0"/>
    </xf>
    <xf numFmtId="3" fontId="6" fillId="6" borderId="35" xfId="0" applyNumberFormat="1" applyFont="1" applyFill="1" applyBorder="1" applyAlignment="1" applyProtection="1">
      <alignment horizontal="center" vertical="center" shrinkToFit="1"/>
      <protection locked="0"/>
    </xf>
    <xf numFmtId="3" fontId="6" fillId="6" borderId="37"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lignment horizontal="center" vertical="center" shrinkToFit="1"/>
    </xf>
    <xf numFmtId="3" fontId="6" fillId="3" borderId="3" xfId="0" applyNumberFormat="1" applyFont="1" applyFill="1" applyBorder="1" applyAlignment="1">
      <alignment horizontal="center" vertical="center" shrinkToFit="1"/>
    </xf>
    <xf numFmtId="3" fontId="6" fillId="6" borderId="9" xfId="0" applyNumberFormat="1" applyFont="1" applyFill="1" applyBorder="1" applyAlignment="1" applyProtection="1">
      <alignment horizontal="center" vertical="center" shrinkToFit="1"/>
      <protection locked="0"/>
    </xf>
    <xf numFmtId="3" fontId="6" fillId="6" borderId="19" xfId="0" applyNumberFormat="1" applyFont="1" applyFill="1" applyBorder="1" applyAlignment="1" applyProtection="1">
      <alignment horizontal="center" vertical="center" shrinkToFit="1"/>
      <protection locked="0"/>
    </xf>
    <xf numFmtId="3" fontId="6" fillId="6" borderId="8" xfId="0" applyNumberFormat="1" applyFont="1" applyFill="1" applyBorder="1" applyAlignment="1" applyProtection="1">
      <alignment horizontal="center" vertical="center" shrinkToFit="1"/>
      <protection locked="0"/>
    </xf>
    <xf numFmtId="3" fontId="6" fillId="6" borderId="12" xfId="0" applyNumberFormat="1" applyFont="1" applyFill="1" applyBorder="1" applyAlignment="1" applyProtection="1">
      <alignment horizontal="center" vertical="center" shrinkToFit="1"/>
      <protection locked="0"/>
    </xf>
    <xf numFmtId="3" fontId="6" fillId="3" borderId="28" xfId="0" applyNumberFormat="1" applyFont="1" applyFill="1" applyBorder="1" applyAlignment="1">
      <alignment horizontal="center" vertical="center" shrinkToFit="1"/>
    </xf>
    <xf numFmtId="3" fontId="6" fillId="3" borderId="29" xfId="0" applyNumberFormat="1" applyFont="1" applyFill="1" applyBorder="1" applyAlignment="1">
      <alignment horizontal="center" vertical="center" shrinkToFit="1"/>
    </xf>
    <xf numFmtId="3" fontId="6" fillId="3" borderId="31" xfId="0" applyNumberFormat="1" applyFont="1" applyFill="1" applyBorder="1" applyAlignment="1" applyProtection="1">
      <alignment horizontal="center" vertical="center" shrinkToFit="1"/>
    </xf>
    <xf numFmtId="3" fontId="6" fillId="3" borderId="33" xfId="0" applyNumberFormat="1" applyFont="1" applyFill="1" applyBorder="1" applyAlignment="1" applyProtection="1">
      <alignment horizontal="center" vertical="center" shrinkToFit="1"/>
    </xf>
    <xf numFmtId="3" fontId="6" fillId="3" borderId="11" xfId="0" applyNumberFormat="1" applyFont="1" applyFill="1" applyBorder="1" applyAlignment="1" applyProtection="1">
      <alignment horizontal="center" vertical="center" shrinkToFit="1"/>
    </xf>
    <xf numFmtId="3" fontId="6" fillId="3" borderId="28" xfId="0" applyNumberFormat="1" applyFont="1" applyFill="1" applyBorder="1" applyAlignment="1" applyProtection="1">
      <alignment horizontal="center" vertical="center" shrinkToFit="1"/>
    </xf>
    <xf numFmtId="3" fontId="6" fillId="3" borderId="35" xfId="0" applyNumberFormat="1" applyFont="1" applyFill="1" applyBorder="1" applyAlignment="1" applyProtection="1">
      <alignment horizontal="center" vertical="center" shrinkToFit="1"/>
    </xf>
    <xf numFmtId="3" fontId="6" fillId="3" borderId="37" xfId="0" applyNumberFormat="1" applyFont="1" applyFill="1" applyBorder="1" applyAlignment="1" applyProtection="1">
      <alignment horizontal="center" vertical="center" shrinkToFit="1"/>
    </xf>
    <xf numFmtId="3" fontId="0" fillId="3" borderId="8" xfId="0" applyNumberFormat="1" applyFill="1" applyBorder="1" applyAlignment="1" applyProtection="1">
      <alignment horizontal="center" vertical="center" shrinkToFit="1"/>
    </xf>
    <xf numFmtId="3" fontId="0" fillId="3" borderId="57" xfId="0" applyNumberFormat="1" applyFill="1" applyBorder="1" applyAlignment="1" applyProtection="1">
      <alignment horizontal="center" vertical="center" shrinkToFit="1"/>
    </xf>
    <xf numFmtId="3" fontId="0" fillId="3" borderId="20" xfId="0" applyNumberFormat="1" applyFill="1" applyBorder="1" applyAlignment="1" applyProtection="1">
      <alignment horizontal="center" vertical="center" shrinkToFit="1"/>
    </xf>
    <xf numFmtId="3" fontId="0" fillId="3" borderId="58" xfId="0" applyNumberFormat="1" applyFill="1" applyBorder="1" applyAlignment="1" applyProtection="1">
      <alignment horizontal="center" vertical="center" shrinkToFit="1"/>
    </xf>
    <xf numFmtId="3" fontId="0" fillId="3" borderId="12" xfId="0" applyNumberFormat="1" applyFill="1" applyBorder="1" applyAlignment="1" applyProtection="1">
      <alignment horizontal="center" vertical="center" shrinkToFit="1"/>
    </xf>
    <xf numFmtId="3" fontId="0" fillId="3" borderId="14" xfId="0" applyNumberFormat="1" applyFill="1" applyBorder="1" applyAlignment="1" applyProtection="1">
      <alignment horizontal="center" vertical="center" shrinkToFit="1"/>
    </xf>
    <xf numFmtId="0" fontId="6" fillId="9" borderId="18" xfId="0" applyFont="1" applyFill="1" applyBorder="1" applyAlignment="1">
      <alignment horizontal="center" vertical="center"/>
    </xf>
    <xf numFmtId="0" fontId="6" fillId="9" borderId="66" xfId="0" applyFont="1" applyFill="1" applyBorder="1" applyAlignment="1">
      <alignment horizontal="center" vertical="center"/>
    </xf>
    <xf numFmtId="0" fontId="6" fillId="9" borderId="64" xfId="0" applyFont="1" applyFill="1" applyBorder="1" applyAlignment="1">
      <alignment horizontal="center" vertical="center"/>
    </xf>
    <xf numFmtId="3" fontId="6" fillId="3" borderId="25" xfId="0" applyNumberFormat="1"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3" fontId="6" fillId="6" borderId="24" xfId="0" applyNumberFormat="1" applyFont="1" applyFill="1" applyBorder="1" applyAlignment="1" applyProtection="1">
      <alignment horizontal="center" vertical="center" shrinkToFit="1"/>
      <protection locked="0"/>
    </xf>
    <xf numFmtId="3" fontId="6" fillId="3" borderId="54" xfId="0" applyNumberFormat="1" applyFont="1" applyFill="1" applyBorder="1" applyAlignment="1">
      <alignment horizontal="center" vertical="center"/>
    </xf>
    <xf numFmtId="0" fontId="6" fillId="6" borderId="25"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8" fontId="0" fillId="4" borderId="8" xfId="0" applyNumberFormat="1" applyFont="1" applyFill="1" applyBorder="1" applyAlignment="1">
      <alignment horizontal="center" vertical="center"/>
    </xf>
    <xf numFmtId="0" fontId="0" fillId="3" borderId="0" xfId="0" applyFill="1" applyAlignment="1">
      <alignment horizontal="center"/>
    </xf>
    <xf numFmtId="0" fontId="0" fillId="5" borderId="38"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2" xfId="0" applyFill="1" applyBorder="1" applyAlignment="1">
      <alignment horizontal="center"/>
    </xf>
    <xf numFmtId="0" fontId="0" fillId="5" borderId="52" xfId="0" applyFill="1" applyBorder="1" applyAlignment="1">
      <alignment horizontal="center"/>
    </xf>
    <xf numFmtId="0" fontId="0" fillId="2" borderId="0" xfId="0" applyFill="1" applyAlignment="1">
      <alignment horizontal="center"/>
    </xf>
    <xf numFmtId="0" fontId="0" fillId="0" borderId="54"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4" fillId="3" borderId="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46" xfId="0" applyFont="1" applyFill="1" applyBorder="1" applyAlignment="1">
      <alignment horizontal="center" vertical="center"/>
    </xf>
    <xf numFmtId="0" fontId="0" fillId="2" borderId="0" xfId="0" applyFont="1" applyFill="1" applyAlignment="1">
      <alignment horizontal="center" vertical="center"/>
    </xf>
    <xf numFmtId="167" fontId="0" fillId="6" borderId="9" xfId="0" applyNumberFormat="1" applyFill="1" applyBorder="1" applyAlignment="1" applyProtection="1">
      <alignment horizontal="center" vertical="center"/>
      <protection locked="0"/>
    </xf>
    <xf numFmtId="8" fontId="0" fillId="6" borderId="56" xfId="0" applyNumberFormat="1" applyFill="1" applyBorder="1" applyAlignment="1" applyProtection="1">
      <alignment horizontal="center" vertical="center"/>
      <protection locked="0"/>
    </xf>
    <xf numFmtId="167" fontId="0" fillId="6" borderId="11" xfId="0" applyNumberFormat="1" applyFill="1" applyBorder="1" applyAlignment="1" applyProtection="1">
      <alignment horizontal="center" vertical="center"/>
      <protection locked="0"/>
    </xf>
    <xf numFmtId="8" fontId="0" fillId="6" borderId="57" xfId="0" applyNumberFormat="1" applyFill="1" applyBorder="1" applyAlignment="1" applyProtection="1">
      <alignment horizontal="center" vertical="center"/>
      <protection locked="0"/>
    </xf>
    <xf numFmtId="167" fontId="0" fillId="6" borderId="13" xfId="0" applyNumberFormat="1" applyFill="1" applyBorder="1" applyAlignment="1" applyProtection="1">
      <alignment horizontal="center" vertical="center"/>
      <protection locked="0"/>
    </xf>
    <xf numFmtId="8" fontId="0" fillId="6" borderId="58" xfId="0" applyNumberFormat="1" applyFill="1" applyBorder="1" applyAlignment="1" applyProtection="1">
      <alignment horizontal="center" vertical="center"/>
      <protection locked="0"/>
    </xf>
    <xf numFmtId="167" fontId="0" fillId="6" borderId="31" xfId="0" applyNumberFormat="1" applyFill="1" applyBorder="1" applyAlignment="1" applyProtection="1">
      <alignment horizontal="center" vertical="center"/>
      <protection locked="0"/>
    </xf>
    <xf numFmtId="8" fontId="0" fillId="6" borderId="75" xfId="0" applyNumberFormat="1" applyFill="1" applyBorder="1" applyAlignment="1" applyProtection="1">
      <alignment horizontal="center" vertical="center"/>
      <protection locked="0"/>
    </xf>
    <xf numFmtId="167" fontId="0" fillId="6" borderId="35" xfId="0" applyNumberFormat="1" applyFill="1" applyBorder="1" applyAlignment="1" applyProtection="1">
      <alignment horizontal="center" vertical="center"/>
      <protection locked="0"/>
    </xf>
    <xf numFmtId="8" fontId="0" fillId="6" borderId="70" xfId="0" applyNumberFormat="1" applyFill="1" applyBorder="1" applyAlignment="1" applyProtection="1">
      <alignment horizontal="center" vertical="center"/>
      <protection locked="0"/>
    </xf>
    <xf numFmtId="8" fontId="0" fillId="6" borderId="10" xfId="0" applyNumberFormat="1" applyFill="1" applyBorder="1" applyAlignment="1" applyProtection="1">
      <alignment horizontal="center" vertical="center"/>
      <protection locked="0"/>
    </xf>
    <xf numFmtId="8" fontId="0" fillId="6" borderId="12" xfId="0" applyNumberFormat="1" applyFill="1" applyBorder="1" applyAlignment="1" applyProtection="1">
      <alignment horizontal="center" vertical="center"/>
      <protection locked="0"/>
    </xf>
    <xf numFmtId="8" fontId="0" fillId="6" borderId="14" xfId="0" applyNumberFormat="1" applyFill="1" applyBorder="1" applyAlignment="1" applyProtection="1">
      <alignment horizontal="center" vertical="center"/>
      <protection locked="0"/>
    </xf>
    <xf numFmtId="0" fontId="0" fillId="2" borderId="0" xfId="0" applyFill="1" applyAlignment="1" applyProtection="1">
      <alignment vertical="center"/>
    </xf>
    <xf numFmtId="0" fontId="0" fillId="3" borderId="0" xfId="0" applyFill="1" applyAlignment="1" applyProtection="1">
      <alignment vertical="center"/>
    </xf>
    <xf numFmtId="0" fontId="15" fillId="3" borderId="0" xfId="0" applyFont="1" applyFill="1" applyAlignment="1" applyProtection="1">
      <alignment horizontal="center" vertical="center"/>
    </xf>
    <xf numFmtId="8" fontId="0" fillId="3" borderId="24" xfId="0" applyNumberFormat="1" applyFill="1" applyBorder="1" applyAlignment="1" applyProtection="1">
      <alignment horizontal="center" vertical="center"/>
    </xf>
    <xf numFmtId="8" fontId="0" fillId="3" borderId="25" xfId="0" applyNumberFormat="1" applyFill="1" applyBorder="1" applyAlignment="1" applyProtection="1">
      <alignment horizontal="center" vertical="center"/>
    </xf>
    <xf numFmtId="8" fontId="0" fillId="3" borderId="71" xfId="0" applyNumberFormat="1" applyFill="1" applyBorder="1" applyAlignment="1" applyProtection="1">
      <alignment horizontal="center" vertical="center"/>
    </xf>
    <xf numFmtId="8" fontId="0" fillId="3" borderId="26" xfId="0" applyNumberFormat="1" applyFill="1" applyBorder="1" applyAlignment="1" applyProtection="1">
      <alignment horizontal="center" vertical="center"/>
    </xf>
    <xf numFmtId="8" fontId="0" fillId="3" borderId="68" xfId="0" applyNumberFormat="1" applyFill="1" applyBorder="1" applyAlignment="1" applyProtection="1">
      <alignment horizontal="center" vertical="center"/>
    </xf>
    <xf numFmtId="167" fontId="0" fillId="3" borderId="38" xfId="0" applyNumberFormat="1" applyFill="1" applyBorder="1" applyAlignment="1" applyProtection="1">
      <alignment horizontal="center" vertical="center"/>
    </xf>
    <xf numFmtId="8" fontId="0" fillId="3" borderId="38" xfId="0" applyNumberFormat="1" applyFill="1" applyBorder="1" applyAlignment="1" applyProtection="1">
      <alignment horizontal="center" vertical="center"/>
    </xf>
    <xf numFmtId="167" fontId="16" fillId="10" borderId="80" xfId="1" applyNumberFormat="1" applyBorder="1" applyAlignment="1" applyProtection="1">
      <alignment horizontal="center" vertical="center"/>
    </xf>
    <xf numFmtId="8" fontId="16" fillId="10" borderId="81" xfId="1" applyNumberFormat="1" applyBorder="1" applyAlignment="1" applyProtection="1">
      <alignment horizontal="center" vertical="center"/>
    </xf>
    <xf numFmtId="8" fontId="0" fillId="3" borderId="0" xfId="0" applyNumberFormat="1" applyFill="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6" fillId="9" borderId="35" xfId="0" applyFont="1" applyFill="1" applyBorder="1" applyAlignment="1" applyProtection="1">
      <alignment horizontal="center" vertical="center"/>
    </xf>
    <xf numFmtId="0" fontId="6" fillId="9" borderId="69" xfId="0" applyFont="1" applyFill="1" applyBorder="1" applyAlignment="1" applyProtection="1">
      <alignment horizontal="center" vertical="center"/>
    </xf>
    <xf numFmtId="0" fontId="6" fillId="9" borderId="70"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3" borderId="52"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0" xfId="0" applyFont="1" applyFill="1" applyProtection="1"/>
    <xf numFmtId="0" fontId="0" fillId="3" borderId="0" xfId="0" applyFont="1" applyFill="1" applyAlignment="1" applyProtection="1"/>
    <xf numFmtId="0" fontId="0" fillId="3" borderId="15" xfId="0" applyFont="1" applyFill="1" applyBorder="1" applyProtection="1"/>
    <xf numFmtId="0" fontId="0" fillId="3" borderId="16" xfId="0" applyFont="1" applyFill="1" applyBorder="1" applyProtection="1"/>
    <xf numFmtId="0" fontId="0" fillId="3" borderId="17" xfId="0" applyFont="1" applyFill="1" applyBorder="1" applyProtection="1"/>
    <xf numFmtId="0" fontId="5" fillId="3" borderId="4"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8"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xf>
    <xf numFmtId="0" fontId="5" fillId="9" borderId="22" xfId="0" applyFont="1" applyFill="1" applyBorder="1" applyAlignment="1" applyProtection="1">
      <alignment horizontal="center" vertical="center" wrapText="1"/>
    </xf>
    <xf numFmtId="0" fontId="5" fillId="3" borderId="48" xfId="0" applyFont="1" applyFill="1" applyBorder="1" applyAlignment="1" applyProtection="1">
      <alignment vertical="center" wrapText="1"/>
    </xf>
    <xf numFmtId="0" fontId="5" fillId="9" borderId="13"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xf>
    <xf numFmtId="0" fontId="5" fillId="9" borderId="23" xfId="0" applyFont="1" applyFill="1" applyBorder="1" applyAlignment="1" applyProtection="1">
      <alignment horizontal="center" vertical="center" wrapText="1"/>
    </xf>
    <xf numFmtId="0" fontId="5" fillId="3" borderId="30" xfId="0"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6" fillId="3" borderId="26" xfId="0" applyFont="1" applyFill="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3" fontId="6" fillId="3" borderId="69" xfId="0" applyNumberFormat="1" applyFont="1" applyFill="1" applyBorder="1" applyAlignment="1" applyProtection="1">
      <alignment horizontal="center" vertical="center" shrinkToFit="1"/>
    </xf>
    <xf numFmtId="3" fontId="6" fillId="6" borderId="36" xfId="0" applyNumberFormat="1" applyFont="1" applyFill="1" applyBorder="1" applyAlignment="1" applyProtection="1">
      <alignment horizontal="center" vertical="center" shrinkToFit="1"/>
      <protection locked="0"/>
    </xf>
    <xf numFmtId="3" fontId="6" fillId="3" borderId="71" xfId="0" applyNumberFormat="1" applyFont="1" applyFill="1" applyBorder="1" applyAlignment="1">
      <alignment horizontal="center" vertical="center" shrinkToFit="1"/>
    </xf>
    <xf numFmtId="3" fontId="6" fillId="3" borderId="37" xfId="0" applyNumberFormat="1" applyFont="1" applyFill="1" applyBorder="1" applyAlignment="1">
      <alignment horizontal="center" vertical="center" shrinkToFit="1"/>
    </xf>
    <xf numFmtId="49" fontId="5" fillId="5" borderId="13" xfId="0" applyNumberFormat="1" applyFont="1" applyFill="1" applyBorder="1" applyAlignment="1" applyProtection="1">
      <alignment horizontal="center" vertical="center" shrinkToFit="1"/>
      <protection locked="0"/>
    </xf>
    <xf numFmtId="49" fontId="5" fillId="5" borderId="20" xfId="0" applyNumberFormat="1" applyFont="1" applyFill="1" applyBorder="1" applyAlignment="1" applyProtection="1">
      <alignment horizontal="center" vertical="center" shrinkToFit="1"/>
      <protection locked="0"/>
    </xf>
    <xf numFmtId="49" fontId="5" fillId="5" borderId="14" xfId="0" applyNumberFormat="1" applyFont="1" applyFill="1" applyBorder="1" applyAlignment="1" applyProtection="1">
      <alignment horizontal="center" vertical="center" shrinkToFit="1"/>
      <protection locked="0"/>
    </xf>
    <xf numFmtId="49" fontId="5" fillId="5" borderId="23" xfId="0" applyNumberFormat="1" applyFont="1" applyFill="1" applyBorder="1" applyAlignment="1" applyProtection="1">
      <alignment horizontal="center" vertical="center" shrinkToFit="1"/>
      <protection locked="0"/>
    </xf>
    <xf numFmtId="49" fontId="5" fillId="5" borderId="31" xfId="0" applyNumberFormat="1" applyFont="1" applyFill="1" applyBorder="1" applyAlignment="1" applyProtection="1">
      <alignment horizontal="center" vertical="center" shrinkToFit="1"/>
      <protection locked="0"/>
    </xf>
    <xf numFmtId="49" fontId="5" fillId="5" borderId="74" xfId="0" applyNumberFormat="1" applyFont="1" applyFill="1" applyBorder="1" applyAlignment="1" applyProtection="1">
      <alignment horizontal="center" vertical="center" shrinkToFit="1"/>
      <protection locked="0"/>
    </xf>
    <xf numFmtId="49" fontId="5" fillId="5" borderId="32" xfId="0" applyNumberFormat="1" applyFont="1" applyFill="1" applyBorder="1" applyAlignment="1" applyProtection="1">
      <alignment horizontal="center" vertical="center" shrinkToFit="1"/>
      <protection locked="0"/>
    </xf>
    <xf numFmtId="49" fontId="5" fillId="5" borderId="11" xfId="0" applyNumberFormat="1" applyFont="1" applyFill="1" applyBorder="1" applyAlignment="1" applyProtection="1">
      <alignment horizontal="center" vertical="center" shrinkToFit="1"/>
      <protection locked="0"/>
    </xf>
    <xf numFmtId="49" fontId="5" fillId="5" borderId="8" xfId="0" applyNumberFormat="1" applyFont="1" applyFill="1" applyBorder="1" applyAlignment="1" applyProtection="1">
      <alignment horizontal="center" vertical="center" shrinkToFit="1"/>
      <protection locked="0"/>
    </xf>
    <xf numFmtId="49" fontId="5" fillId="5" borderId="12" xfId="0" applyNumberFormat="1" applyFont="1" applyFill="1" applyBorder="1" applyAlignment="1" applyProtection="1">
      <alignment horizontal="center" vertical="center" shrinkToFit="1"/>
      <protection locked="0"/>
    </xf>
    <xf numFmtId="0" fontId="6" fillId="3" borderId="48" xfId="0" applyFont="1" applyFill="1" applyBorder="1" applyAlignment="1">
      <alignment vertical="center" wrapText="1"/>
    </xf>
    <xf numFmtId="0" fontId="6" fillId="3" borderId="49" xfId="0" applyFont="1" applyFill="1" applyBorder="1" applyAlignment="1">
      <alignment vertical="center" wrapText="1"/>
    </xf>
    <xf numFmtId="0" fontId="6" fillId="3" borderId="50" xfId="0" applyFont="1" applyFill="1" applyBorder="1" applyAlignment="1">
      <alignment vertical="center" wrapText="1"/>
    </xf>
    <xf numFmtId="0" fontId="0" fillId="4" borderId="0" xfId="0" applyFont="1" applyFill="1" applyProtection="1"/>
    <xf numFmtId="0" fontId="0" fillId="4" borderId="0" xfId="0" applyFont="1" applyFill="1" applyAlignment="1" applyProtection="1"/>
    <xf numFmtId="0" fontId="0" fillId="3" borderId="0" xfId="0" applyFont="1" applyFill="1" applyBorder="1" applyAlignment="1" applyProtection="1">
      <alignment horizontal="left"/>
    </xf>
    <xf numFmtId="49" fontId="0" fillId="5" borderId="38" xfId="0" applyNumberFormat="1" applyFont="1" applyFill="1" applyBorder="1" applyAlignment="1" applyProtection="1">
      <alignment horizontal="center"/>
      <protection locked="0"/>
    </xf>
    <xf numFmtId="1" fontId="0" fillId="6" borderId="38" xfId="0" applyNumberFormat="1" applyFont="1" applyFill="1" applyBorder="1" applyAlignment="1" applyProtection="1">
      <alignment horizontal="center"/>
      <protection locked="0"/>
    </xf>
    <xf numFmtId="0" fontId="6" fillId="3" borderId="16" xfId="0" applyFont="1" applyFill="1" applyBorder="1" applyAlignment="1">
      <alignment horizontal="center" vertical="center"/>
    </xf>
    <xf numFmtId="166" fontId="0" fillId="3" borderId="32" xfId="0" applyNumberFormat="1" applyFill="1" applyBorder="1" applyAlignment="1" applyProtection="1">
      <alignment horizontal="center" shrinkToFit="1"/>
    </xf>
    <xf numFmtId="166" fontId="0" fillId="3" borderId="36" xfId="0" applyNumberFormat="1" applyFill="1" applyBorder="1" applyAlignment="1" applyProtection="1">
      <alignment horizontal="center" shrinkToFit="1"/>
    </xf>
    <xf numFmtId="166" fontId="0" fillId="3" borderId="12" xfId="0" applyNumberFormat="1" applyFill="1" applyBorder="1" applyAlignment="1" applyProtection="1">
      <alignment horizontal="center" shrinkToFit="1"/>
    </xf>
    <xf numFmtId="166" fontId="0" fillId="3" borderId="14" xfId="0" applyNumberFormat="1" applyFill="1" applyBorder="1" applyAlignment="1" applyProtection="1">
      <alignment horizontal="center" shrinkToFit="1"/>
    </xf>
    <xf numFmtId="0" fontId="0" fillId="3" borderId="48" xfId="0" applyFill="1" applyBorder="1" applyAlignment="1" applyProtection="1">
      <alignment vertical="center"/>
    </xf>
    <xf numFmtId="0" fontId="6" fillId="9" borderId="13" xfId="0"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0" fontId="6" fillId="9" borderId="58" xfId="0" applyFont="1" applyFill="1" applyBorder="1" applyAlignment="1" applyProtection="1">
      <alignment horizontal="center" vertical="center"/>
    </xf>
    <xf numFmtId="0" fontId="6" fillId="9" borderId="14" xfId="0" applyFont="1" applyFill="1" applyBorder="1" applyAlignment="1" applyProtection="1">
      <alignment horizontal="center" vertical="center"/>
    </xf>
    <xf numFmtId="0" fontId="6" fillId="3" borderId="17" xfId="0" applyFont="1" applyFill="1" applyBorder="1" applyAlignment="1">
      <alignment horizontal="center" vertical="center" shrinkToFit="1"/>
    </xf>
    <xf numFmtId="166" fontId="0" fillId="11" borderId="38" xfId="0" applyNumberFormat="1" applyFont="1" applyFill="1" applyBorder="1" applyAlignment="1" applyProtection="1">
      <alignment horizontal="center"/>
      <protection locked="0"/>
    </xf>
    <xf numFmtId="0" fontId="0" fillId="3" borderId="28" xfId="0" applyFont="1" applyFill="1" applyBorder="1" applyAlignment="1">
      <alignment horizontal="left" vertical="center" shrinkToFit="1"/>
    </xf>
    <xf numFmtId="166" fontId="0" fillId="6" borderId="10" xfId="0" applyNumberFormat="1" applyFont="1" applyFill="1" applyBorder="1" applyAlignment="1" applyProtection="1">
      <alignment horizontal="center" vertical="center"/>
      <protection locked="0"/>
    </xf>
    <xf numFmtId="166" fontId="0" fillId="6" borderId="12" xfId="0" applyNumberFormat="1" applyFont="1" applyFill="1" applyBorder="1" applyAlignment="1" applyProtection="1">
      <alignment horizontal="center" vertical="center"/>
      <protection locked="0"/>
    </xf>
    <xf numFmtId="166" fontId="0" fillId="6" borderId="14" xfId="0" applyNumberFormat="1" applyFont="1" applyFill="1" applyBorder="1" applyAlignment="1" applyProtection="1">
      <alignment horizontal="center" vertical="center"/>
      <protection locked="0"/>
    </xf>
    <xf numFmtId="3" fontId="6" fillId="6" borderId="26" xfId="0" applyNumberFormat="1" applyFont="1" applyFill="1" applyBorder="1" applyAlignment="1" applyProtection="1">
      <alignment horizontal="center" vertical="center" shrinkToFit="1"/>
      <protection locked="0"/>
    </xf>
    <xf numFmtId="3" fontId="6" fillId="6" borderId="69"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pplyProtection="1">
      <alignment horizontal="center" vertical="center" shrinkToFit="1"/>
    </xf>
    <xf numFmtId="3" fontId="6" fillId="3" borderId="66" xfId="0" applyNumberFormat="1" applyFont="1" applyFill="1" applyBorder="1" applyAlignment="1" applyProtection="1">
      <alignment horizontal="center" vertical="center" shrinkToFit="1"/>
    </xf>
    <xf numFmtId="3" fontId="6" fillId="3" borderId="67" xfId="0" applyNumberFormat="1" applyFont="1" applyFill="1" applyBorder="1" applyAlignment="1" applyProtection="1">
      <alignment horizontal="center" vertical="center" shrinkToFit="1"/>
    </xf>
    <xf numFmtId="3" fontId="6" fillId="3" borderId="18" xfId="0" applyNumberFormat="1" applyFont="1" applyFill="1" applyBorder="1" applyAlignment="1">
      <alignment horizontal="center" vertical="center"/>
    </xf>
    <xf numFmtId="0" fontId="6" fillId="3" borderId="67" xfId="0" applyFont="1" applyFill="1" applyBorder="1" applyAlignment="1">
      <alignment horizontal="center" vertical="center"/>
    </xf>
    <xf numFmtId="0" fontId="6" fillId="3" borderId="38" xfId="0" applyFont="1" applyFill="1" applyBorder="1" applyAlignment="1">
      <alignment horizontal="center" vertical="center"/>
    </xf>
    <xf numFmtId="0" fontId="8" fillId="3" borderId="0" xfId="0" applyFont="1" applyFill="1" applyAlignment="1" applyProtection="1"/>
    <xf numFmtId="0" fontId="6" fillId="3" borderId="20" xfId="0" applyFont="1" applyFill="1" applyBorder="1" applyAlignment="1">
      <alignment horizontal="center" vertical="center"/>
    </xf>
    <xf numFmtId="3" fontId="6" fillId="6" borderId="74" xfId="0" applyNumberFormat="1" applyFont="1" applyFill="1" applyBorder="1" applyAlignment="1" applyProtection="1">
      <alignment horizontal="center" vertical="center" shrinkToFit="1"/>
      <protection locked="0"/>
    </xf>
    <xf numFmtId="3" fontId="6" fillId="3" borderId="66" xfId="0" applyNumberFormat="1" applyFont="1" applyFill="1" applyBorder="1" applyAlignment="1">
      <alignment horizontal="center" vertical="center" shrinkToFit="1"/>
    </xf>
    <xf numFmtId="0" fontId="6" fillId="3" borderId="29" xfId="0" applyFont="1" applyFill="1" applyBorder="1" applyAlignment="1">
      <alignment horizontal="center" vertical="center" wrapText="1"/>
    </xf>
    <xf numFmtId="3" fontId="6" fillId="6" borderId="73" xfId="0" applyNumberFormat="1" applyFont="1" applyFill="1" applyBorder="1" applyAlignment="1" applyProtection="1">
      <alignment horizontal="center" vertical="center" shrinkToFit="1"/>
      <protection locked="0"/>
    </xf>
    <xf numFmtId="3" fontId="6" fillId="6" borderId="22" xfId="0" applyNumberFormat="1" applyFont="1" applyFill="1" applyBorder="1" applyAlignment="1" applyProtection="1">
      <alignment horizontal="center" vertical="center" shrinkToFit="1"/>
      <protection locked="0"/>
    </xf>
    <xf numFmtId="3" fontId="6" fillId="6" borderId="72" xfId="0" applyNumberFormat="1" applyFont="1" applyFill="1" applyBorder="1" applyAlignment="1" applyProtection="1">
      <alignment horizontal="center" vertical="center" shrinkToFit="1"/>
      <protection locked="0"/>
    </xf>
    <xf numFmtId="3" fontId="6" fillId="3" borderId="65" xfId="0" applyNumberFormat="1" applyFont="1" applyFill="1" applyBorder="1" applyAlignment="1">
      <alignment horizontal="center" vertical="center" shrinkToFit="1"/>
    </xf>
    <xf numFmtId="3" fontId="6" fillId="3" borderId="74" xfId="0" applyNumberFormat="1" applyFont="1" applyFill="1" applyBorder="1" applyAlignment="1" applyProtection="1">
      <alignment horizontal="center" vertical="center" shrinkToFit="1"/>
    </xf>
    <xf numFmtId="3" fontId="6" fillId="3" borderId="8" xfId="0" applyNumberFormat="1" applyFont="1" applyFill="1" applyBorder="1" applyAlignment="1" applyProtection="1">
      <alignment horizontal="center" vertical="center" shrinkToFit="1"/>
    </xf>
    <xf numFmtId="0" fontId="6" fillId="3" borderId="0"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shrinkToFit="1"/>
      <protection locked="0"/>
    </xf>
    <xf numFmtId="3" fontId="0" fillId="6" borderId="62" xfId="0" applyNumberFormat="1" applyFont="1" applyFill="1" applyBorder="1" applyAlignment="1" applyProtection="1">
      <alignment horizontal="center" vertical="center" shrinkToFit="1"/>
      <protection locked="0"/>
    </xf>
    <xf numFmtId="3" fontId="0" fillId="6" borderId="63" xfId="0" applyNumberFormat="1" applyFont="1" applyFill="1" applyBorder="1" applyAlignment="1" applyProtection="1">
      <alignment horizontal="center" vertical="center" shrinkToFit="1"/>
      <protection locked="0"/>
    </xf>
    <xf numFmtId="3" fontId="0" fillId="6" borderId="61" xfId="0" applyNumberFormat="1" applyFont="1" applyFill="1" applyBorder="1" applyAlignment="1" applyProtection="1">
      <alignment horizontal="center" vertical="center"/>
      <protection locked="0"/>
    </xf>
    <xf numFmtId="3" fontId="0" fillId="6" borderId="62" xfId="0" applyNumberFormat="1" applyFont="1" applyFill="1" applyBorder="1" applyAlignment="1" applyProtection="1">
      <alignment horizontal="center" vertical="center"/>
      <protection locked="0"/>
    </xf>
    <xf numFmtId="3" fontId="0" fillId="6" borderId="63" xfId="0" applyNumberFormat="1" applyFont="1" applyFill="1" applyBorder="1" applyAlignment="1" applyProtection="1">
      <alignment horizontal="center" vertical="center"/>
      <protection locked="0"/>
    </xf>
    <xf numFmtId="169" fontId="0" fillId="7" borderId="38" xfId="0" applyNumberFormat="1" applyFill="1" applyBorder="1" applyAlignment="1">
      <alignment horizontal="center" vertical="center"/>
    </xf>
    <xf numFmtId="169" fontId="0" fillId="7" borderId="3" xfId="0" applyNumberFormat="1" applyFill="1" applyBorder="1" applyAlignment="1">
      <alignment horizontal="center" vertical="center"/>
    </xf>
    <xf numFmtId="0" fontId="22" fillId="3" borderId="0" xfId="2" applyFill="1" applyAlignment="1" applyProtection="1"/>
    <xf numFmtId="168" fontId="0" fillId="3" borderId="8" xfId="0" applyNumberFormat="1" applyFill="1" applyBorder="1" applyAlignment="1" applyProtection="1">
      <alignment horizontal="center" vertical="center" shrinkToFit="1"/>
    </xf>
    <xf numFmtId="168" fontId="0" fillId="3" borderId="20" xfId="0" applyNumberFormat="1" applyFill="1" applyBorder="1" applyAlignment="1" applyProtection="1">
      <alignment horizontal="center" vertical="center" shrinkToFit="1"/>
    </xf>
    <xf numFmtId="8" fontId="0" fillId="11" borderId="38" xfId="0" applyNumberFormat="1" applyFont="1" applyFill="1" applyBorder="1" applyAlignment="1" applyProtection="1">
      <alignment horizontal="center"/>
      <protection locked="0"/>
    </xf>
    <xf numFmtId="0" fontId="8" fillId="4" borderId="0" xfId="0" applyFont="1" applyFill="1" applyAlignment="1">
      <alignment vertical="center"/>
    </xf>
    <xf numFmtId="168" fontId="0" fillId="3" borderId="73" xfId="0" applyNumberFormat="1" applyFill="1" applyBorder="1" applyAlignment="1" applyProtection="1">
      <alignment horizontal="center" vertical="center" shrinkToFit="1"/>
    </xf>
    <xf numFmtId="168" fontId="0" fillId="3" borderId="74" xfId="0" applyNumberFormat="1" applyFill="1" applyBorder="1" applyAlignment="1" applyProtection="1">
      <alignment horizontal="center" vertical="center" shrinkToFit="1"/>
    </xf>
    <xf numFmtId="168" fontId="0" fillId="3" borderId="75" xfId="0" applyNumberFormat="1" applyFill="1" applyBorder="1" applyAlignment="1" applyProtection="1">
      <alignment horizontal="center" vertical="center" shrinkToFit="1"/>
    </xf>
    <xf numFmtId="168" fontId="0" fillId="3" borderId="31" xfId="0" applyNumberFormat="1" applyFill="1" applyBorder="1" applyAlignment="1" applyProtection="1">
      <alignment horizontal="center" vertical="center" shrinkToFit="1"/>
    </xf>
    <xf numFmtId="168" fontId="0" fillId="3" borderId="32" xfId="0" applyNumberFormat="1" applyFill="1" applyBorder="1" applyAlignment="1" applyProtection="1">
      <alignment horizontal="center" vertical="center" shrinkToFit="1"/>
    </xf>
    <xf numFmtId="168" fontId="0" fillId="3" borderId="22" xfId="0" applyNumberFormat="1" applyFill="1" applyBorder="1" applyAlignment="1" applyProtection="1">
      <alignment horizontal="center" vertical="center" shrinkToFit="1"/>
    </xf>
    <xf numFmtId="168" fontId="0" fillId="3" borderId="57" xfId="0" applyNumberFormat="1" applyFill="1" applyBorder="1" applyAlignment="1" applyProtection="1">
      <alignment horizontal="center" vertical="center" shrinkToFit="1"/>
    </xf>
    <xf numFmtId="168" fontId="0" fillId="3" borderId="11" xfId="0" applyNumberFormat="1" applyFill="1" applyBorder="1" applyAlignment="1" applyProtection="1">
      <alignment horizontal="center" vertical="center" shrinkToFit="1"/>
    </xf>
    <xf numFmtId="168" fontId="0" fillId="3" borderId="12" xfId="0" applyNumberFormat="1" applyFill="1" applyBorder="1" applyAlignment="1" applyProtection="1">
      <alignment horizontal="center" vertical="center" shrinkToFit="1"/>
    </xf>
    <xf numFmtId="168" fontId="0" fillId="3" borderId="23" xfId="0" applyNumberFormat="1" applyFill="1" applyBorder="1" applyAlignment="1" applyProtection="1">
      <alignment horizontal="center" vertical="center" shrinkToFit="1"/>
    </xf>
    <xf numFmtId="168" fontId="0" fillId="3" borderId="58" xfId="0" applyNumberFormat="1" applyFill="1" applyBorder="1" applyAlignment="1" applyProtection="1">
      <alignment horizontal="center" vertical="center" shrinkToFit="1"/>
    </xf>
    <xf numFmtId="168" fontId="0" fillId="3" borderId="13" xfId="0" applyNumberFormat="1" applyFill="1" applyBorder="1" applyAlignment="1" applyProtection="1">
      <alignment horizontal="center" vertical="center" shrinkToFit="1"/>
    </xf>
    <xf numFmtId="168" fontId="0" fillId="3" borderId="14" xfId="0" applyNumberFormat="1" applyFill="1" applyBorder="1" applyAlignment="1" applyProtection="1">
      <alignment horizontal="center" vertical="center" shrinkToFit="1"/>
    </xf>
    <xf numFmtId="0" fontId="23" fillId="12" borderId="1" xfId="0" applyFont="1" applyFill="1" applyBorder="1" applyAlignment="1">
      <alignment horizontal="left" vertical="center"/>
    </xf>
    <xf numFmtId="0" fontId="23" fillId="12" borderId="38" xfId="0" applyFont="1" applyFill="1" applyBorder="1" applyAlignment="1">
      <alignment horizontal="center" vertical="center"/>
    </xf>
    <xf numFmtId="0" fontId="23" fillId="12" borderId="3" xfId="0" applyFont="1" applyFill="1" applyBorder="1" applyAlignment="1">
      <alignment horizontal="center" vertical="center"/>
    </xf>
    <xf numFmtId="0" fontId="23" fillId="13" borderId="1" xfId="0" applyFont="1" applyFill="1" applyBorder="1" applyAlignment="1">
      <alignment horizontal="left" vertical="center"/>
    </xf>
    <xf numFmtId="0" fontId="23" fillId="14" borderId="38" xfId="0" applyFont="1" applyFill="1" applyBorder="1" applyAlignment="1">
      <alignment horizontal="center" vertical="center"/>
    </xf>
    <xf numFmtId="0" fontId="23" fillId="14" borderId="3" xfId="0" applyFont="1" applyFill="1" applyBorder="1" applyAlignment="1">
      <alignment horizontal="center" vertical="center"/>
    </xf>
    <xf numFmtId="0" fontId="23" fillId="13" borderId="1" xfId="0" applyFont="1" applyFill="1" applyBorder="1" applyAlignment="1">
      <alignment horizontal="center" vertical="center"/>
    </xf>
    <xf numFmtId="2" fontId="23" fillId="14" borderId="38" xfId="0" applyNumberFormat="1" applyFont="1" applyFill="1" applyBorder="1" applyAlignment="1">
      <alignment horizontal="center" vertical="center"/>
    </xf>
    <xf numFmtId="2" fontId="23" fillId="14" borderId="3" xfId="0" applyNumberFormat="1" applyFont="1" applyFill="1" applyBorder="1" applyAlignment="1">
      <alignment horizontal="center" vertical="center"/>
    </xf>
    <xf numFmtId="0" fontId="23" fillId="12" borderId="1" xfId="0" applyFont="1" applyFill="1" applyBorder="1" applyAlignment="1">
      <alignment horizontal="center" vertical="center"/>
    </xf>
    <xf numFmtId="2" fontId="23" fillId="12" borderId="38" xfId="0" applyNumberFormat="1" applyFont="1" applyFill="1" applyBorder="1" applyAlignment="1">
      <alignment horizontal="center" vertical="center"/>
    </xf>
    <xf numFmtId="2" fontId="23" fillId="12" borderId="3" xfId="0" applyNumberFormat="1" applyFont="1" applyFill="1" applyBorder="1" applyAlignment="1">
      <alignment horizontal="center" vertical="center"/>
    </xf>
    <xf numFmtId="8" fontId="0" fillId="3" borderId="15" xfId="0" applyNumberFormat="1" applyFill="1" applyBorder="1" applyAlignment="1" applyProtection="1">
      <alignment horizontal="center"/>
    </xf>
    <xf numFmtId="8" fontId="0" fillId="3" borderId="56" xfId="0" applyNumberFormat="1" applyFill="1" applyBorder="1" applyAlignment="1" applyProtection="1">
      <alignment horizontal="center"/>
    </xf>
    <xf numFmtId="8" fontId="0" fillId="3" borderId="10" xfId="0" applyNumberFormat="1" applyFill="1" applyBorder="1" applyAlignment="1" applyProtection="1">
      <alignment horizontal="center"/>
    </xf>
    <xf numFmtId="1" fontId="0" fillId="3" borderId="17" xfId="0" applyNumberFormat="1" applyFill="1" applyBorder="1" applyAlignment="1" applyProtection="1">
      <alignment horizontal="center"/>
    </xf>
    <xf numFmtId="1" fontId="0" fillId="3" borderId="58" xfId="0" applyNumberFormat="1" applyFill="1" applyBorder="1" applyAlignment="1" applyProtection="1">
      <alignment horizontal="center"/>
    </xf>
    <xf numFmtId="1" fontId="0" fillId="3" borderId="14" xfId="0" applyNumberFormat="1" applyFill="1" applyBorder="1" applyAlignment="1" applyProtection="1">
      <alignment horizontal="center"/>
    </xf>
    <xf numFmtId="0" fontId="0" fillId="3" borderId="0" xfId="0" applyFill="1" applyAlignment="1" applyProtection="1">
      <alignment horizontal="center" vertical="center"/>
    </xf>
    <xf numFmtId="164" fontId="0" fillId="3" borderId="1" xfId="0" applyNumberFormat="1" applyFill="1" applyBorder="1" applyAlignment="1" applyProtection="1">
      <alignment horizontal="center" vertical="center" wrapText="1"/>
    </xf>
    <xf numFmtId="164" fontId="0" fillId="3" borderId="67" xfId="0" applyNumberFormat="1" applyFill="1" applyBorder="1" applyAlignment="1" applyProtection="1">
      <alignment horizontal="center" vertical="center" wrapText="1"/>
    </xf>
    <xf numFmtId="164" fontId="0" fillId="3" borderId="64" xfId="0" applyNumberFormat="1" applyFill="1" applyBorder="1" applyAlignment="1" applyProtection="1">
      <alignment horizontal="center" vertical="center" wrapText="1"/>
    </xf>
    <xf numFmtId="166" fontId="0" fillId="3" borderId="67" xfId="0" applyNumberFormat="1" applyFill="1" applyBorder="1" applyAlignment="1" applyProtection="1">
      <alignment horizontal="center" vertical="center" wrapText="1"/>
    </xf>
    <xf numFmtId="166" fontId="0" fillId="3" borderId="64" xfId="0" applyNumberFormat="1" applyFill="1" applyBorder="1" applyAlignment="1" applyProtection="1">
      <alignment horizontal="center" vertical="center" wrapText="1"/>
    </xf>
    <xf numFmtId="3" fontId="0" fillId="3" borderId="67" xfId="0" applyNumberFormat="1" applyFill="1" applyBorder="1" applyAlignment="1" applyProtection="1">
      <alignment horizontal="center" vertical="center" wrapText="1"/>
    </xf>
    <xf numFmtId="3" fontId="0" fillId="3" borderId="64" xfId="0" applyNumberFormat="1" applyFill="1" applyBorder="1" applyAlignment="1" applyProtection="1">
      <alignment horizontal="center" vertical="center" wrapText="1"/>
    </xf>
    <xf numFmtId="164" fontId="0" fillId="6" borderId="15" xfId="0" applyNumberFormat="1" applyFill="1" applyBorder="1" applyAlignment="1" applyProtection="1">
      <alignment horizontal="center" vertical="center"/>
      <protection locked="0"/>
    </xf>
    <xf numFmtId="164" fontId="0" fillId="6" borderId="56" xfId="0" applyNumberFormat="1" applyFill="1" applyBorder="1" applyAlignment="1" applyProtection="1">
      <alignment horizontal="center" vertical="center"/>
      <protection locked="0"/>
    </xf>
    <xf numFmtId="164" fontId="0" fillId="3" borderId="10" xfId="0" applyNumberFormat="1" applyFill="1" applyBorder="1" applyAlignment="1" applyProtection="1">
      <alignment horizontal="center" shrinkToFit="1"/>
    </xf>
    <xf numFmtId="166" fontId="0" fillId="3" borderId="82" xfId="0" applyNumberFormat="1" applyFill="1" applyBorder="1" applyAlignment="1" applyProtection="1">
      <alignment horizontal="center" shrinkToFit="1"/>
    </xf>
    <xf numFmtId="166" fontId="0" fillId="3" borderId="75" xfId="0" applyNumberFormat="1" applyFill="1" applyBorder="1" applyAlignment="1" applyProtection="1">
      <alignment horizontal="center" shrinkToFit="1"/>
    </xf>
    <xf numFmtId="3" fontId="0" fillId="6" borderId="82" xfId="0" applyNumberFormat="1" applyFill="1" applyBorder="1" applyAlignment="1" applyProtection="1">
      <alignment horizontal="center" shrinkToFit="1"/>
      <protection locked="0"/>
    </xf>
    <xf numFmtId="164" fontId="0" fillId="6" borderId="34" xfId="0" applyNumberFormat="1" applyFill="1" applyBorder="1" applyAlignment="1" applyProtection="1">
      <alignment horizontal="center" vertical="center"/>
      <protection locked="0"/>
    </xf>
    <xf numFmtId="164" fontId="0" fillId="6" borderId="70"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shrinkToFit="1"/>
    </xf>
    <xf numFmtId="166" fontId="0" fillId="3" borderId="83" xfId="0" applyNumberFormat="1" applyFill="1" applyBorder="1" applyAlignment="1" applyProtection="1">
      <alignment horizontal="center" shrinkToFit="1"/>
    </xf>
    <xf numFmtId="166" fontId="0" fillId="3" borderId="70" xfId="0" applyNumberFormat="1" applyFill="1" applyBorder="1" applyAlignment="1" applyProtection="1">
      <alignment horizontal="center" shrinkToFit="1"/>
    </xf>
    <xf numFmtId="3" fontId="0" fillId="6" borderId="83" xfId="0" applyNumberFormat="1" applyFill="1" applyBorder="1" applyAlignment="1" applyProtection="1">
      <alignment horizontal="center" shrinkToFit="1"/>
      <protection locked="0"/>
    </xf>
    <xf numFmtId="3" fontId="0" fillId="6" borderId="70" xfId="0" applyNumberFormat="1" applyFill="1" applyBorder="1" applyAlignment="1" applyProtection="1">
      <alignment horizontal="center" shrinkToFit="1"/>
      <protection locked="0"/>
    </xf>
    <xf numFmtId="3" fontId="0" fillId="3" borderId="36" xfId="0" applyNumberFormat="1" applyFill="1" applyBorder="1" applyAlignment="1" applyProtection="1">
      <alignment horizontal="center" shrinkToFit="1"/>
    </xf>
    <xf numFmtId="164" fontId="0" fillId="6" borderId="16" xfId="0" applyNumberFormat="1" applyFill="1" applyBorder="1" applyAlignment="1" applyProtection="1">
      <alignment horizontal="center" vertical="center"/>
      <protection locked="0"/>
    </xf>
    <xf numFmtId="164" fontId="0" fillId="6" borderId="57"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shrinkToFit="1"/>
    </xf>
    <xf numFmtId="166" fontId="0" fillId="3" borderId="62" xfId="0" applyNumberFormat="1" applyFill="1" applyBorder="1" applyAlignment="1" applyProtection="1">
      <alignment horizontal="center" shrinkToFit="1"/>
    </xf>
    <xf numFmtId="166" fontId="0" fillId="3" borderId="57" xfId="0" applyNumberFormat="1" applyFill="1" applyBorder="1" applyAlignment="1" applyProtection="1">
      <alignment horizontal="center" shrinkToFit="1"/>
    </xf>
    <xf numFmtId="3" fontId="0" fillId="6" borderId="62" xfId="0" applyNumberFormat="1" applyFill="1" applyBorder="1" applyAlignment="1" applyProtection="1">
      <alignment horizontal="center" shrinkToFit="1"/>
      <protection locked="0"/>
    </xf>
    <xf numFmtId="3" fontId="0" fillId="6" borderId="57" xfId="0" applyNumberFormat="1" applyFill="1" applyBorder="1" applyAlignment="1" applyProtection="1">
      <alignment horizontal="center" shrinkToFit="1"/>
      <protection locked="0"/>
    </xf>
    <xf numFmtId="3" fontId="0" fillId="3" borderId="12" xfId="0" applyNumberFormat="1" applyFill="1" applyBorder="1" applyAlignment="1" applyProtection="1">
      <alignment horizontal="center" shrinkToFit="1"/>
    </xf>
    <xf numFmtId="164" fontId="0" fillId="6" borderId="17" xfId="0" applyNumberFormat="1" applyFill="1" applyBorder="1" applyAlignment="1" applyProtection="1">
      <alignment horizontal="center" vertical="center"/>
      <protection locked="0"/>
    </xf>
    <xf numFmtId="164" fontId="0" fillId="6" borderId="58" xfId="0" applyNumberFormat="1" applyFill="1" applyBorder="1" applyAlignment="1" applyProtection="1">
      <alignment horizontal="center" vertical="center"/>
      <protection locked="0"/>
    </xf>
    <xf numFmtId="164" fontId="0" fillId="3" borderId="14" xfId="0" applyNumberFormat="1" applyFill="1" applyBorder="1" applyAlignment="1" applyProtection="1">
      <alignment horizontal="center" shrinkToFit="1"/>
    </xf>
    <xf numFmtId="3" fontId="0" fillId="6" borderId="58" xfId="0" applyNumberFormat="1" applyFill="1" applyBorder="1" applyAlignment="1" applyProtection="1">
      <alignment horizontal="center" shrinkToFit="1"/>
      <protection locked="0"/>
    </xf>
    <xf numFmtId="3" fontId="0" fillId="3" borderId="14" xfId="0" applyNumberFormat="1" applyFill="1" applyBorder="1" applyAlignment="1" applyProtection="1">
      <alignment horizontal="center" shrinkToFit="1"/>
    </xf>
    <xf numFmtId="164" fontId="0" fillId="6" borderId="30" xfId="0" applyNumberFormat="1" applyFill="1" applyBorder="1" applyAlignment="1" applyProtection="1">
      <alignment horizontal="center" vertical="center"/>
      <protection locked="0"/>
    </xf>
    <xf numFmtId="164" fontId="0" fillId="6" borderId="75" xfId="0" applyNumberFormat="1" applyFill="1" applyBorder="1" applyAlignment="1" applyProtection="1">
      <alignment horizontal="center" vertical="center"/>
      <protection locked="0"/>
    </xf>
    <xf numFmtId="164" fontId="0" fillId="3" borderId="32" xfId="0" applyNumberFormat="1" applyFill="1" applyBorder="1" applyAlignment="1" applyProtection="1">
      <alignment horizontal="center" shrinkToFit="1"/>
    </xf>
    <xf numFmtId="3" fontId="0" fillId="6" borderId="75" xfId="0" applyNumberFormat="1" applyFill="1" applyBorder="1" applyAlignment="1" applyProtection="1">
      <alignment horizontal="center" shrinkToFit="1"/>
      <protection locked="0"/>
    </xf>
    <xf numFmtId="3" fontId="0" fillId="3" borderId="32" xfId="0" applyNumberFormat="1" applyFill="1" applyBorder="1" applyAlignment="1" applyProtection="1">
      <alignment horizontal="center" shrinkToFit="1"/>
    </xf>
    <xf numFmtId="166" fontId="0" fillId="3" borderId="63" xfId="0" applyNumberFormat="1" applyFill="1" applyBorder="1" applyAlignment="1" applyProtection="1">
      <alignment horizontal="center" shrinkToFit="1"/>
    </xf>
    <xf numFmtId="166" fontId="0" fillId="3" borderId="58" xfId="0" applyNumberFormat="1" applyFill="1" applyBorder="1" applyAlignment="1" applyProtection="1">
      <alignment horizontal="center" shrinkToFit="1"/>
    </xf>
    <xf numFmtId="3" fontId="0" fillId="6" borderId="63" xfId="0" applyNumberFormat="1" applyFill="1" applyBorder="1" applyAlignment="1" applyProtection="1">
      <alignment horizontal="center" shrinkToFit="1"/>
      <protection locked="0"/>
    </xf>
    <xf numFmtId="0" fontId="5" fillId="3" borderId="0" xfId="0" applyFont="1" applyFill="1" applyProtection="1"/>
    <xf numFmtId="0" fontId="0" fillId="3" borderId="0" xfId="0" applyFont="1" applyFill="1" applyBorder="1" applyAlignment="1">
      <alignment vertical="center" wrapText="1"/>
    </xf>
    <xf numFmtId="0" fontId="0" fillId="3" borderId="0" xfId="0" applyFill="1" applyAlignment="1">
      <alignment vertical="center"/>
    </xf>
    <xf numFmtId="166" fontId="0" fillId="15" borderId="10" xfId="0" applyNumberFormat="1" applyFill="1" applyBorder="1" applyAlignment="1" applyProtection="1">
      <alignment horizontal="center"/>
    </xf>
    <xf numFmtId="166" fontId="0" fillId="16" borderId="14" xfId="0" applyNumberFormat="1" applyFill="1" applyBorder="1" applyAlignment="1" applyProtection="1">
      <alignment horizontal="center"/>
    </xf>
    <xf numFmtId="0" fontId="0" fillId="16" borderId="30" xfId="0" applyFill="1" applyBorder="1" applyAlignment="1" applyProtection="1">
      <alignment horizontal="left" indent="2"/>
    </xf>
    <xf numFmtId="0" fontId="0" fillId="16" borderId="16" xfId="0" applyFill="1" applyBorder="1" applyAlignment="1" applyProtection="1">
      <alignment horizontal="left" indent="2"/>
    </xf>
    <xf numFmtId="0" fontId="0" fillId="16" borderId="34" xfId="0" applyFill="1" applyBorder="1" applyAlignment="1" applyProtection="1">
      <alignment horizontal="left" indent="2"/>
    </xf>
    <xf numFmtId="0" fontId="0" fillId="16" borderId="17" xfId="0" applyFill="1" applyBorder="1" applyAlignment="1" applyProtection="1">
      <alignment horizontal="left" indent="2"/>
    </xf>
    <xf numFmtId="0" fontId="0" fillId="15" borderId="30" xfId="0" applyFill="1" applyBorder="1" applyAlignment="1" applyProtection="1">
      <alignment horizontal="left" indent="2"/>
    </xf>
    <xf numFmtId="0" fontId="0" fillId="15" borderId="34" xfId="0" applyFill="1" applyBorder="1" applyAlignment="1" applyProtection="1">
      <alignment horizontal="left" indent="2"/>
    </xf>
    <xf numFmtId="0" fontId="0" fillId="15" borderId="16" xfId="0" applyFill="1" applyBorder="1" applyAlignment="1" applyProtection="1">
      <alignment horizontal="left" indent="2"/>
    </xf>
    <xf numFmtId="0" fontId="5" fillId="15" borderId="11" xfId="0" applyFont="1" applyFill="1" applyBorder="1" applyAlignment="1" applyProtection="1">
      <alignment horizontal="center" vertical="center" wrapText="1"/>
    </xf>
    <xf numFmtId="0" fontId="5" fillId="15" borderId="8" xfId="0" applyFont="1" applyFill="1" applyBorder="1" applyAlignment="1" applyProtection="1">
      <alignment horizontal="center" vertical="center" wrapText="1"/>
    </xf>
    <xf numFmtId="0" fontId="5" fillId="15" borderId="12" xfId="0" applyFont="1" applyFill="1" applyBorder="1" applyAlignment="1" applyProtection="1">
      <alignment horizontal="center" vertical="center" wrapText="1"/>
    </xf>
    <xf numFmtId="0" fontId="6" fillId="15" borderId="53" xfId="0" applyFont="1" applyFill="1" applyBorder="1" applyAlignment="1">
      <alignment horizontal="center" vertical="center" wrapText="1"/>
    </xf>
    <xf numFmtId="0" fontId="6" fillId="15" borderId="39" xfId="0" applyFont="1" applyFill="1" applyBorder="1" applyAlignment="1">
      <alignment horizontal="center" vertical="center"/>
    </xf>
    <xf numFmtId="0" fontId="6" fillId="15" borderId="40" xfId="0" applyFont="1" applyFill="1" applyBorder="1" applyAlignment="1">
      <alignment horizontal="center" vertical="center"/>
    </xf>
    <xf numFmtId="0" fontId="6" fillId="15" borderId="53"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xf>
    <xf numFmtId="0" fontId="6" fillId="15" borderId="40" xfId="0" applyFont="1" applyFill="1" applyBorder="1" applyAlignment="1" applyProtection="1">
      <alignment horizontal="center" vertical="center"/>
    </xf>
    <xf numFmtId="0" fontId="6" fillId="15" borderId="41" xfId="0" applyFont="1" applyFill="1" applyBorder="1" applyAlignment="1" applyProtection="1">
      <alignment horizontal="center" vertical="center" wrapText="1"/>
    </xf>
    <xf numFmtId="0" fontId="6" fillId="15" borderId="54" xfId="0" applyFont="1" applyFill="1" applyBorder="1" applyAlignment="1" applyProtection="1">
      <alignment horizontal="center" vertical="center"/>
    </xf>
    <xf numFmtId="0" fontId="6" fillId="15" borderId="45" xfId="0" applyFont="1" applyFill="1" applyBorder="1" applyAlignment="1" applyProtection="1">
      <alignment horizontal="center" vertical="center"/>
    </xf>
    <xf numFmtId="0" fontId="6" fillId="15" borderId="51" xfId="0" applyFont="1" applyFill="1" applyBorder="1" applyAlignment="1" applyProtection="1">
      <alignment horizontal="center" vertical="center"/>
    </xf>
    <xf numFmtId="0" fontId="6" fillId="15" borderId="46" xfId="0" applyFont="1" applyFill="1" applyBorder="1" applyAlignment="1" applyProtection="1">
      <alignment horizontal="center" vertical="center"/>
    </xf>
    <xf numFmtId="0" fontId="6" fillId="15" borderId="35" xfId="0" applyFont="1" applyFill="1" applyBorder="1" applyAlignment="1" applyProtection="1">
      <alignment horizontal="center" vertical="center" wrapText="1"/>
    </xf>
    <xf numFmtId="0" fontId="6" fillId="15" borderId="40" xfId="0" applyFont="1" applyFill="1" applyBorder="1" applyAlignment="1" applyProtection="1">
      <alignment horizontal="center" vertical="center" wrapText="1"/>
    </xf>
    <xf numFmtId="0" fontId="6" fillId="15" borderId="42" xfId="0" applyFont="1" applyFill="1" applyBorder="1" applyAlignment="1" applyProtection="1">
      <alignment horizontal="center" vertical="center" wrapText="1"/>
    </xf>
    <xf numFmtId="0" fontId="6" fillId="15" borderId="60" xfId="0" applyFont="1" applyFill="1" applyBorder="1" applyAlignment="1" applyProtection="1">
      <alignment horizontal="center" vertical="center"/>
    </xf>
    <xf numFmtId="0" fontId="6" fillId="15" borderId="55" xfId="0" applyFont="1" applyFill="1" applyBorder="1" applyAlignment="1" applyProtection="1">
      <alignment horizontal="center" vertical="center"/>
    </xf>
    <xf numFmtId="0" fontId="6" fillId="15" borderId="4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11" xfId="0" applyFont="1" applyFill="1" applyBorder="1" applyAlignment="1" applyProtection="1">
      <alignment horizontal="center" vertical="center" wrapText="1"/>
    </xf>
    <xf numFmtId="0" fontId="6" fillId="15" borderId="8" xfId="0" applyFont="1" applyFill="1" applyBorder="1" applyAlignment="1" applyProtection="1">
      <alignment horizontal="center" vertical="center" wrapText="1"/>
    </xf>
    <xf numFmtId="0" fontId="6" fillId="15" borderId="57" xfId="0" applyFont="1" applyFill="1" applyBorder="1" applyAlignment="1" applyProtection="1">
      <alignment horizontal="center" vertical="center" wrapText="1"/>
    </xf>
    <xf numFmtId="0" fontId="6" fillId="15" borderId="57" xfId="0" applyFont="1" applyFill="1" applyBorder="1" applyAlignment="1">
      <alignment horizontal="center" vertical="center"/>
    </xf>
    <xf numFmtId="0" fontId="6" fillId="16" borderId="11"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2" xfId="0" applyFont="1" applyFill="1" applyBorder="1" applyAlignment="1">
      <alignment horizontal="center" vertical="center"/>
    </xf>
    <xf numFmtId="0" fontId="6" fillId="16" borderId="11" xfId="0" applyFont="1" applyFill="1" applyBorder="1" applyAlignment="1" applyProtection="1">
      <alignment horizontal="center" vertical="center" wrapText="1"/>
    </xf>
    <xf numFmtId="0" fontId="6" fillId="16" borderId="8" xfId="0" applyFont="1" applyFill="1" applyBorder="1" applyAlignment="1" applyProtection="1">
      <alignment horizontal="center" vertical="center" wrapText="1"/>
    </xf>
    <xf numFmtId="0" fontId="6" fillId="16" borderId="12" xfId="0" applyFont="1" applyFill="1" applyBorder="1" applyAlignment="1" applyProtection="1">
      <alignment horizontal="center" vertical="center" wrapText="1"/>
    </xf>
    <xf numFmtId="0" fontId="6" fillId="16" borderId="39" xfId="0" applyFont="1" applyFill="1" applyBorder="1" applyAlignment="1" applyProtection="1">
      <alignment horizontal="center" vertical="center" wrapText="1"/>
    </xf>
    <xf numFmtId="0" fontId="6" fillId="16" borderId="42" xfId="0" applyFont="1" applyFill="1" applyBorder="1" applyAlignment="1" applyProtection="1">
      <alignment horizontal="center" vertical="center" wrapText="1"/>
    </xf>
    <xf numFmtId="0" fontId="6" fillId="16" borderId="45" xfId="0" applyFont="1" applyFill="1" applyBorder="1" applyAlignment="1" applyProtection="1">
      <alignment horizontal="center" vertical="center" wrapText="1"/>
    </xf>
    <xf numFmtId="0" fontId="6" fillId="16" borderId="55" xfId="0" applyFont="1" applyFill="1" applyBorder="1" applyAlignment="1" applyProtection="1">
      <alignment horizontal="center" vertical="center" wrapText="1"/>
    </xf>
    <xf numFmtId="0" fontId="5" fillId="16" borderId="11" xfId="0" applyFont="1" applyFill="1" applyBorder="1" applyAlignment="1" applyProtection="1">
      <alignment horizontal="center" vertical="center" wrapText="1"/>
    </xf>
    <xf numFmtId="0" fontId="5" fillId="16" borderId="8" xfId="0" applyFont="1" applyFill="1" applyBorder="1" applyAlignment="1" applyProtection="1">
      <alignment horizontal="center" vertical="center" wrapText="1"/>
    </xf>
    <xf numFmtId="0" fontId="5" fillId="16" borderId="12" xfId="0" applyFont="1" applyFill="1" applyBorder="1" applyAlignment="1" applyProtection="1">
      <alignment horizontal="center" vertical="center" wrapText="1"/>
    </xf>
    <xf numFmtId="168" fontId="0" fillId="6" borderId="45" xfId="0" applyNumberFormat="1" applyFont="1" applyFill="1" applyBorder="1" applyAlignment="1" applyProtection="1">
      <alignment horizontal="center" vertical="center" shrinkToFit="1"/>
      <protection locked="0"/>
    </xf>
    <xf numFmtId="168" fontId="0" fillId="6" borderId="51" xfId="0" applyNumberFormat="1" applyFont="1" applyFill="1" applyBorder="1" applyAlignment="1" applyProtection="1">
      <alignment horizontal="center" vertical="center" shrinkToFit="1"/>
      <protection locked="0"/>
    </xf>
    <xf numFmtId="168" fontId="0" fillId="6" borderId="46" xfId="0" applyNumberFormat="1" applyFont="1" applyFill="1" applyBorder="1" applyAlignment="1" applyProtection="1">
      <alignment horizontal="center" vertical="center" shrinkToFit="1"/>
      <protection locked="0"/>
    </xf>
    <xf numFmtId="168" fontId="0" fillId="6" borderId="60" xfId="0" applyNumberFormat="1" applyFont="1" applyFill="1" applyBorder="1" applyAlignment="1" applyProtection="1">
      <alignment horizontal="center" vertical="center" shrinkToFit="1"/>
      <protection locked="0"/>
    </xf>
    <xf numFmtId="166" fontId="0" fillId="15" borderId="10" xfId="0" applyNumberFormat="1" applyFill="1" applyBorder="1" applyAlignment="1">
      <alignment horizontal="center" vertical="center"/>
    </xf>
    <xf numFmtId="166" fontId="0" fillId="16" borderId="14" xfId="0" applyNumberFormat="1" applyFill="1" applyBorder="1" applyAlignment="1">
      <alignment horizontal="center" vertical="center"/>
    </xf>
    <xf numFmtId="0" fontId="6" fillId="15" borderId="42" xfId="0" applyFont="1" applyFill="1" applyBorder="1" applyAlignment="1">
      <alignment horizontal="center" vertical="center"/>
    </xf>
    <xf numFmtId="0" fontId="1" fillId="15" borderId="1" xfId="0" applyFont="1" applyFill="1" applyBorder="1" applyAlignment="1" applyProtection="1"/>
    <xf numFmtId="164" fontId="1" fillId="15" borderId="2" xfId="0" applyNumberFormat="1" applyFont="1" applyFill="1" applyBorder="1" applyAlignment="1" applyProtection="1">
      <alignment horizontal="center" vertical="center"/>
    </xf>
    <xf numFmtId="164" fontId="1" fillId="15" borderId="2" xfId="0" applyNumberFormat="1" applyFont="1" applyFill="1" applyBorder="1" applyAlignment="1" applyProtection="1"/>
    <xf numFmtId="166" fontId="1" fillId="15" borderId="2" xfId="0" applyNumberFormat="1" applyFont="1" applyFill="1" applyBorder="1" applyAlignment="1" applyProtection="1"/>
    <xf numFmtId="3" fontId="1" fillId="15" borderId="2" xfId="0" applyNumberFormat="1" applyFont="1" applyFill="1" applyBorder="1" applyAlignment="1" applyProtection="1"/>
    <xf numFmtId="3" fontId="1" fillId="15" borderId="3" xfId="0" applyNumberFormat="1" applyFont="1" applyFill="1" applyBorder="1" applyAlignment="1" applyProtection="1"/>
    <xf numFmtId="0" fontId="1" fillId="4" borderId="0" xfId="0" applyFont="1" applyFill="1" applyProtection="1"/>
    <xf numFmtId="0" fontId="1" fillId="16" borderId="48" xfId="0" applyFont="1" applyFill="1" applyBorder="1" applyAlignment="1" applyProtection="1"/>
    <xf numFmtId="164" fontId="1" fillId="16" borderId="49" xfId="0" applyNumberFormat="1" applyFont="1" applyFill="1" applyBorder="1" applyAlignment="1" applyProtection="1">
      <alignment horizontal="center" vertical="center"/>
    </xf>
    <xf numFmtId="164" fontId="0" fillId="6" borderId="8" xfId="0" applyNumberFormat="1" applyFill="1" applyBorder="1" applyAlignment="1" applyProtection="1">
      <alignment horizontal="center" vertical="center"/>
      <protection locked="0"/>
    </xf>
    <xf numFmtId="164" fontId="0" fillId="6" borderId="8" xfId="0" applyNumberFormat="1" applyFont="1" applyFill="1" applyBorder="1" applyAlignment="1" applyProtection="1">
      <alignment horizontal="center" vertical="center" shrinkToFit="1"/>
      <protection locked="0"/>
    </xf>
    <xf numFmtId="164" fontId="1" fillId="16" borderId="49" xfId="0" applyNumberFormat="1" applyFont="1" applyFill="1" applyBorder="1" applyAlignment="1" applyProtection="1">
      <alignment shrinkToFit="1"/>
    </xf>
    <xf numFmtId="166" fontId="1" fillId="16" borderId="49" xfId="0" applyNumberFormat="1" applyFont="1" applyFill="1" applyBorder="1" applyAlignment="1" applyProtection="1">
      <alignment shrinkToFit="1"/>
    </xf>
    <xf numFmtId="3" fontId="1" fillId="16" borderId="49" xfId="0" applyNumberFormat="1" applyFont="1" applyFill="1" applyBorder="1" applyAlignment="1" applyProtection="1">
      <alignment shrinkToFit="1"/>
    </xf>
    <xf numFmtId="166" fontId="0" fillId="3" borderId="8" xfId="0" applyNumberFormat="1" applyFill="1" applyBorder="1" applyAlignment="1" applyProtection="1">
      <alignment horizontal="center" shrinkToFit="1"/>
    </xf>
    <xf numFmtId="3" fontId="0" fillId="6" borderId="8" xfId="0" applyNumberFormat="1" applyFill="1" applyBorder="1" applyAlignment="1" applyProtection="1">
      <alignment horizontal="center" shrinkToFit="1"/>
      <protection locked="0"/>
    </xf>
    <xf numFmtId="3" fontId="0" fillId="6" borderId="16" xfId="0" applyNumberFormat="1" applyFill="1" applyBorder="1" applyAlignment="1" applyProtection="1">
      <alignment horizontal="center" shrinkToFit="1"/>
      <protection locked="0"/>
    </xf>
    <xf numFmtId="3" fontId="0" fillId="6" borderId="11" xfId="0" applyNumberFormat="1" applyFill="1" applyBorder="1" applyAlignment="1" applyProtection="1">
      <alignment horizontal="center" shrinkToFit="1"/>
      <protection locked="0"/>
    </xf>
    <xf numFmtId="3" fontId="0" fillId="6" borderId="20" xfId="0" applyNumberFormat="1" applyFill="1" applyBorder="1" applyAlignment="1" applyProtection="1">
      <alignment horizontal="center" shrinkToFit="1"/>
      <protection locked="0"/>
    </xf>
    <xf numFmtId="164" fontId="0" fillId="6" borderId="20" xfId="0" applyNumberFormat="1" applyFill="1" applyBorder="1" applyAlignment="1" applyProtection="1">
      <alignment horizontal="center" vertical="center"/>
      <protection locked="0"/>
    </xf>
    <xf numFmtId="166" fontId="0" fillId="3" borderId="20" xfId="0" applyNumberFormat="1" applyFill="1" applyBorder="1" applyAlignment="1" applyProtection="1">
      <alignment horizontal="center" shrinkToFit="1"/>
    </xf>
    <xf numFmtId="164" fontId="0" fillId="3" borderId="62" xfId="0" applyNumberFormat="1" applyFill="1" applyBorder="1" applyAlignment="1" applyProtection="1">
      <alignment horizontal="center" shrinkToFit="1"/>
    </xf>
    <xf numFmtId="0" fontId="6" fillId="3" borderId="55" xfId="0" applyFont="1" applyFill="1" applyBorder="1" applyAlignment="1">
      <alignment horizontal="center" vertical="center"/>
    </xf>
    <xf numFmtId="8" fontId="0" fillId="6" borderId="45" xfId="0" applyNumberFormat="1" applyFont="1" applyFill="1" applyBorder="1" applyAlignment="1" applyProtection="1">
      <alignment horizontal="center" vertical="center" shrinkToFit="1"/>
      <protection locked="0"/>
    </xf>
    <xf numFmtId="8" fontId="0" fillId="6" borderId="51" xfId="0" applyNumberFormat="1" applyFont="1" applyFill="1" applyBorder="1" applyAlignment="1" applyProtection="1">
      <alignment horizontal="center" vertical="center" shrinkToFit="1"/>
      <protection locked="0"/>
    </xf>
    <xf numFmtId="8" fontId="0" fillId="6" borderId="46" xfId="0" applyNumberFormat="1" applyFont="1" applyFill="1" applyBorder="1" applyAlignment="1" applyProtection="1">
      <alignment horizontal="center" vertical="center" shrinkToFit="1"/>
      <protection locked="0"/>
    </xf>
    <xf numFmtId="8" fontId="0" fillId="6" borderId="60" xfId="0" applyNumberFormat="1" applyFont="1" applyFill="1" applyBorder="1" applyAlignment="1" applyProtection="1">
      <alignment horizontal="center" vertical="center" shrinkToFit="1"/>
      <protection locked="0"/>
    </xf>
    <xf numFmtId="8" fontId="0" fillId="6" borderId="19" xfId="0" applyNumberFormat="1" applyFont="1" applyFill="1" applyBorder="1" applyAlignment="1" applyProtection="1">
      <alignment horizontal="center" vertical="center" shrinkToFit="1"/>
      <protection locked="0"/>
    </xf>
    <xf numFmtId="8" fontId="0" fillId="6" borderId="21" xfId="0" applyNumberFormat="1" applyFont="1" applyFill="1" applyBorder="1" applyAlignment="1" applyProtection="1">
      <alignment horizontal="center" vertical="center" shrinkToFit="1"/>
      <protection locked="0"/>
    </xf>
    <xf numFmtId="164" fontId="0" fillId="3" borderId="57" xfId="0" applyNumberFormat="1" applyFill="1" applyBorder="1" applyAlignment="1" applyProtection="1">
      <alignment horizontal="center" shrinkToFit="1"/>
    </xf>
    <xf numFmtId="164" fontId="0" fillId="3" borderId="58" xfId="0" applyNumberFormat="1" applyFill="1" applyBorder="1" applyAlignment="1" applyProtection="1">
      <alignment horizontal="center" shrinkToFit="1"/>
    </xf>
    <xf numFmtId="166" fontId="0" fillId="3" borderId="16" xfId="0" applyNumberFormat="1" applyFill="1" applyBorder="1" applyAlignment="1" applyProtection="1">
      <alignment horizontal="center" shrinkToFit="1"/>
    </xf>
    <xf numFmtId="166" fontId="0" fillId="3" borderId="11" xfId="0" applyNumberFormat="1" applyFill="1" applyBorder="1" applyAlignment="1" applyProtection="1">
      <alignment horizontal="center" shrinkToFit="1"/>
    </xf>
    <xf numFmtId="166" fontId="0" fillId="3" borderId="13" xfId="0" applyNumberFormat="1" applyFill="1" applyBorder="1" applyAlignment="1" applyProtection="1">
      <alignment horizontal="center" shrinkToFit="1"/>
    </xf>
    <xf numFmtId="0" fontId="26" fillId="3" borderId="0" xfId="0" applyFont="1" applyFill="1" applyProtection="1"/>
    <xf numFmtId="1" fontId="0" fillId="11" borderId="38" xfId="0" applyNumberFormat="1" applyFont="1" applyFill="1" applyBorder="1" applyAlignment="1" applyProtection="1">
      <alignment horizontal="center"/>
      <protection locked="0"/>
    </xf>
    <xf numFmtId="3" fontId="6" fillId="6" borderId="56" xfId="0" applyNumberFormat="1" applyFont="1" applyFill="1" applyBorder="1" applyAlignment="1" applyProtection="1">
      <alignment horizontal="center" vertical="center" shrinkToFit="1"/>
      <protection locked="0"/>
    </xf>
    <xf numFmtId="3" fontId="6" fillId="6" borderId="57" xfId="0" applyNumberFormat="1" applyFont="1" applyFill="1" applyBorder="1" applyAlignment="1" applyProtection="1">
      <alignment horizontal="center" vertical="center" shrinkToFit="1"/>
      <protection locked="0"/>
    </xf>
    <xf numFmtId="3" fontId="6" fillId="6" borderId="70" xfId="0" applyNumberFormat="1" applyFont="1" applyFill="1" applyBorder="1" applyAlignment="1" applyProtection="1">
      <alignment horizontal="center" vertical="center" shrinkToFit="1"/>
      <protection locked="0"/>
    </xf>
    <xf numFmtId="8" fontId="0" fillId="3" borderId="0" xfId="0" applyNumberFormat="1" applyFont="1" applyFill="1" applyBorder="1" applyAlignment="1" applyProtection="1">
      <alignment horizontal="center"/>
    </xf>
    <xf numFmtId="0" fontId="1" fillId="3" borderId="0" xfId="0" applyFont="1" applyFill="1" applyProtection="1"/>
    <xf numFmtId="0" fontId="0" fillId="3" borderId="1"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0" fillId="3" borderId="1" xfId="0" applyFill="1" applyBorder="1" applyAlignment="1" applyProtection="1"/>
    <xf numFmtId="164" fontId="0" fillId="3" borderId="2" xfId="0" applyNumberFormat="1" applyFill="1" applyBorder="1" applyAlignment="1" applyProtection="1">
      <alignment horizontal="center" vertical="center"/>
    </xf>
    <xf numFmtId="164" fontId="0" fillId="3" borderId="2" xfId="0" applyNumberFormat="1" applyFill="1" applyBorder="1" applyAlignment="1" applyProtection="1"/>
    <xf numFmtId="166" fontId="0" fillId="3" borderId="2" xfId="0" applyNumberFormat="1" applyFill="1" applyBorder="1" applyAlignment="1" applyProtection="1"/>
    <xf numFmtId="3" fontId="0" fillId="3" borderId="2" xfId="0" applyNumberFormat="1" applyFill="1" applyBorder="1" applyAlignment="1" applyProtection="1"/>
    <xf numFmtId="3" fontId="0" fillId="3" borderId="3" xfId="0" applyNumberFormat="1" applyFill="1" applyBorder="1" applyAlignment="1" applyProtection="1"/>
    <xf numFmtId="164" fontId="0" fillId="3" borderId="2" xfId="0" applyNumberFormat="1" applyFill="1" applyBorder="1" applyAlignment="1" applyProtection="1">
      <alignment shrinkToFit="1"/>
    </xf>
    <xf numFmtId="166" fontId="0" fillId="3" borderId="2" xfId="0" applyNumberFormat="1" applyFill="1" applyBorder="1" applyAlignment="1" applyProtection="1">
      <alignment shrinkToFit="1"/>
    </xf>
    <xf numFmtId="3" fontId="0" fillId="3" borderId="2" xfId="0" applyNumberFormat="1" applyFill="1" applyBorder="1" applyAlignment="1" applyProtection="1">
      <alignment shrinkToFit="1"/>
    </xf>
    <xf numFmtId="3" fontId="0" fillId="3" borderId="3" xfId="0" applyNumberFormat="1" applyFill="1" applyBorder="1" applyAlignment="1" applyProtection="1">
      <alignment shrinkToFit="1"/>
    </xf>
    <xf numFmtId="164" fontId="0" fillId="6" borderId="51" xfId="0" applyNumberFormat="1" applyFill="1" applyBorder="1" applyAlignment="1" applyProtection="1">
      <alignment horizontal="center" vertical="center"/>
      <protection locked="0"/>
    </xf>
    <xf numFmtId="3" fontId="0" fillId="6" borderId="45" xfId="0" applyNumberFormat="1" applyFill="1" applyBorder="1" applyAlignment="1" applyProtection="1">
      <alignment horizontal="center" shrinkToFit="1"/>
      <protection locked="0"/>
    </xf>
    <xf numFmtId="0" fontId="0" fillId="0" borderId="0" xfId="0" applyProtection="1"/>
    <xf numFmtId="164" fontId="0" fillId="3" borderId="8" xfId="0" applyNumberFormat="1" applyFill="1" applyBorder="1" applyAlignment="1" applyProtection="1">
      <alignment horizontal="center" vertical="center"/>
    </xf>
    <xf numFmtId="3" fontId="0" fillId="3" borderId="16" xfId="0" applyNumberFormat="1" applyFill="1" applyBorder="1" applyAlignment="1" applyProtection="1">
      <alignment horizontal="center" shrinkToFit="1"/>
    </xf>
    <xf numFmtId="3" fontId="0" fillId="3" borderId="57" xfId="0" applyNumberFormat="1" applyFill="1" applyBorder="1" applyAlignment="1" applyProtection="1">
      <alignment horizontal="center" shrinkToFit="1"/>
    </xf>
    <xf numFmtId="0" fontId="26" fillId="0" borderId="0" xfId="0" applyFont="1"/>
    <xf numFmtId="3" fontId="0" fillId="6" borderId="22" xfId="0" applyNumberFormat="1" applyFill="1" applyBorder="1" applyAlignment="1" applyProtection="1">
      <alignment horizontal="center" shrinkToFit="1"/>
      <protection locked="0"/>
    </xf>
    <xf numFmtId="3" fontId="0" fillId="6" borderId="23" xfId="0" applyNumberFormat="1" applyFill="1" applyBorder="1" applyAlignment="1" applyProtection="1">
      <alignment horizontal="center" shrinkToFit="1"/>
      <protection locked="0"/>
    </xf>
    <xf numFmtId="3" fontId="0" fillId="3" borderId="8" xfId="0" applyNumberFormat="1" applyFill="1" applyBorder="1" applyAlignment="1" applyProtection="1">
      <alignment horizontal="center" shrinkToFit="1"/>
    </xf>
    <xf numFmtId="168" fontId="0" fillId="6" borderId="31" xfId="0" applyNumberFormat="1" applyFont="1" applyFill="1" applyBorder="1" applyAlignment="1" applyProtection="1">
      <alignment horizontal="center" vertical="center" shrinkToFit="1"/>
      <protection locked="0"/>
    </xf>
    <xf numFmtId="168" fontId="0" fillId="6" borderId="74" xfId="0" applyNumberFormat="1" applyFont="1" applyFill="1" applyBorder="1" applyAlignment="1" applyProtection="1">
      <alignment horizontal="center" vertical="center" shrinkToFit="1"/>
      <protection locked="0"/>
    </xf>
    <xf numFmtId="168" fontId="0" fillId="6" borderId="32" xfId="0" applyNumberFormat="1" applyFont="1" applyFill="1" applyBorder="1" applyAlignment="1" applyProtection="1">
      <alignment horizontal="center" vertical="center" shrinkToFit="1"/>
      <protection locked="0"/>
    </xf>
    <xf numFmtId="168" fontId="0" fillId="6" borderId="73" xfId="0" applyNumberFormat="1" applyFont="1" applyFill="1" applyBorder="1" applyAlignment="1" applyProtection="1">
      <alignment horizontal="center" vertical="center" shrinkToFit="1"/>
      <protection locked="0"/>
    </xf>
    <xf numFmtId="49" fontId="0" fillId="5" borderId="25" xfId="0" applyNumberFormat="1" applyFill="1" applyBorder="1" applyAlignment="1" applyProtection="1">
      <alignment horizontal="left" vertical="center" indent="4" shrinkToFit="1"/>
      <protection locked="0"/>
    </xf>
    <xf numFmtId="49" fontId="0" fillId="5" borderId="26" xfId="0" applyNumberFormat="1" applyFill="1" applyBorder="1" applyAlignment="1" applyProtection="1">
      <alignment horizontal="left" vertical="center" indent="4" shrinkToFit="1"/>
      <protection locked="0"/>
    </xf>
    <xf numFmtId="0" fontId="0" fillId="3" borderId="54" xfId="0" applyFont="1" applyFill="1" applyBorder="1" applyAlignment="1" applyProtection="1">
      <alignment horizontal="left" vertical="center" indent="2"/>
    </xf>
    <xf numFmtId="0" fontId="0" fillId="3" borderId="6" xfId="0" applyFill="1" applyBorder="1" applyAlignment="1" applyProtection="1">
      <alignment horizontal="left" vertical="center" indent="2"/>
    </xf>
    <xf numFmtId="0" fontId="0" fillId="3" borderId="15" xfId="0" applyFill="1" applyBorder="1" applyAlignment="1" applyProtection="1">
      <alignment horizontal="left" vertical="center" indent="2"/>
    </xf>
    <xf numFmtId="0" fontId="0" fillId="3" borderId="25" xfId="0" applyFont="1" applyFill="1" applyBorder="1" applyAlignment="1" applyProtection="1">
      <alignment horizontal="left" vertical="center" indent="2"/>
    </xf>
    <xf numFmtId="0" fontId="0" fillId="3" borderId="25" xfId="0" applyFont="1" applyFill="1" applyBorder="1" applyAlignment="1" applyProtection="1">
      <alignment horizontal="left" vertical="center" indent="2" shrinkToFit="1"/>
    </xf>
    <xf numFmtId="0" fontId="0" fillId="3" borderId="6" xfId="0" applyFont="1" applyFill="1" applyBorder="1" applyAlignment="1" applyProtection="1">
      <alignment horizontal="left" vertical="center" wrapText="1" indent="2"/>
    </xf>
    <xf numFmtId="0" fontId="0" fillId="2" borderId="0" xfId="0" applyFill="1" applyAlignment="1" applyProtection="1">
      <alignment horizontal="center" vertical="center"/>
    </xf>
    <xf numFmtId="0" fontId="0" fillId="4" borderId="0" xfId="0" applyFill="1" applyAlignment="1" applyProtection="1">
      <alignment vertical="center"/>
    </xf>
    <xf numFmtId="0" fontId="0" fillId="3" borderId="9" xfId="0" applyFill="1" applyBorder="1" applyAlignment="1" applyProtection="1">
      <alignment horizontal="center" vertical="center"/>
    </xf>
    <xf numFmtId="166" fontId="0" fillId="15" borderId="10"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166" fontId="0" fillId="16" borderId="14" xfId="0" applyNumberFormat="1" applyFill="1" applyBorder="1" applyAlignment="1" applyProtection="1">
      <alignment horizontal="center" vertical="center"/>
    </xf>
    <xf numFmtId="0" fontId="0" fillId="3" borderId="52" xfId="0" applyFill="1" applyBorder="1" applyAlignment="1" applyProtection="1">
      <alignment vertical="center"/>
    </xf>
    <xf numFmtId="0" fontId="0" fillId="3" borderId="53" xfId="0" applyFont="1" applyFill="1" applyBorder="1" applyAlignment="1" applyProtection="1">
      <alignment horizontal="left" vertical="center" wrapText="1" indent="2"/>
    </xf>
    <xf numFmtId="0" fontId="0" fillId="3" borderId="54" xfId="0" applyFill="1" applyBorder="1" applyAlignment="1" applyProtection="1">
      <alignment vertical="center"/>
    </xf>
    <xf numFmtId="0" fontId="0" fillId="3" borderId="24" xfId="0" applyFill="1" applyBorder="1" applyAlignment="1" applyProtection="1">
      <alignment horizontal="left" vertical="center" indent="2"/>
    </xf>
    <xf numFmtId="3" fontId="0" fillId="3" borderId="21" xfId="0" applyNumberFormat="1" applyFill="1" applyBorder="1" applyAlignment="1" applyProtection="1">
      <alignment horizontal="center" vertical="center" shrinkToFit="1"/>
    </xf>
    <xf numFmtId="3" fontId="0" fillId="3" borderId="19" xfId="0" applyNumberFormat="1" applyFill="1" applyBorder="1" applyAlignment="1" applyProtection="1">
      <alignment horizontal="center" vertical="center" shrinkToFit="1"/>
    </xf>
    <xf numFmtId="3" fontId="0" fillId="3" borderId="56" xfId="0" applyNumberFormat="1" applyFill="1" applyBorder="1" applyAlignment="1" applyProtection="1">
      <alignment horizontal="center" vertical="center" shrinkToFit="1"/>
    </xf>
    <xf numFmtId="3" fontId="0" fillId="3" borderId="9" xfId="0" applyNumberFormat="1" applyFill="1" applyBorder="1" applyAlignment="1" applyProtection="1">
      <alignment horizontal="center" vertical="center" shrinkToFit="1"/>
    </xf>
    <xf numFmtId="3" fontId="0" fillId="3" borderId="10" xfId="0" applyNumberFormat="1" applyFill="1" applyBorder="1" applyAlignment="1" applyProtection="1">
      <alignment horizontal="center" vertical="center" shrinkToFit="1"/>
    </xf>
    <xf numFmtId="0" fontId="0" fillId="3" borderId="25" xfId="0" applyFill="1" applyBorder="1" applyAlignment="1" applyProtection="1">
      <alignment horizontal="left" vertical="center" indent="4"/>
    </xf>
    <xf numFmtId="0" fontId="0" fillId="3" borderId="68" xfId="0" applyFill="1" applyBorder="1" applyAlignment="1" applyProtection="1">
      <alignment horizontal="left" vertical="center" indent="2"/>
    </xf>
    <xf numFmtId="0" fontId="19" fillId="3" borderId="25" xfId="0" applyFont="1" applyFill="1" applyBorder="1" applyAlignment="1" applyProtection="1">
      <alignment horizontal="left" vertical="center" wrapText="1" indent="4"/>
    </xf>
    <xf numFmtId="0" fontId="19" fillId="3" borderId="26" xfId="0" applyFont="1" applyFill="1" applyBorder="1" applyAlignment="1" applyProtection="1">
      <alignment horizontal="left" vertical="center" wrapText="1" indent="4"/>
    </xf>
    <xf numFmtId="0" fontId="6" fillId="15" borderId="9"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0" fillId="3" borderId="16" xfId="0" applyFill="1" applyBorder="1" applyAlignment="1" applyProtection="1">
      <alignment horizontal="left" vertical="center" indent="2"/>
    </xf>
    <xf numFmtId="0" fontId="0" fillId="3" borderId="26" xfId="0" applyFill="1" applyBorder="1" applyAlignment="1" applyProtection="1">
      <alignment horizontal="left" vertical="center" indent="4"/>
    </xf>
    <xf numFmtId="0" fontId="13" fillId="3" borderId="0" xfId="0" applyFont="1" applyFill="1" applyBorder="1" applyAlignment="1" applyProtection="1">
      <alignment vertical="center"/>
    </xf>
    <xf numFmtId="0" fontId="0" fillId="3" borderId="48" xfId="0" applyFill="1" applyBorder="1" applyAlignment="1" applyProtection="1">
      <alignment horizontal="left" vertical="center" indent="2"/>
    </xf>
    <xf numFmtId="0" fontId="0" fillId="4" borderId="0" xfId="0" applyFill="1" applyAlignment="1" applyProtection="1">
      <alignment horizontal="center" vertical="center"/>
    </xf>
    <xf numFmtId="164" fontId="0" fillId="6" borderId="74" xfId="0" applyNumberFormat="1" applyFill="1" applyBorder="1" applyAlignment="1" applyProtection="1">
      <alignment horizontal="center" vertical="center"/>
      <protection locked="0"/>
    </xf>
    <xf numFmtId="164" fontId="0" fillId="3" borderId="82" xfId="0" applyNumberFormat="1" applyFill="1" applyBorder="1" applyAlignment="1" applyProtection="1">
      <alignment horizontal="center" shrinkToFit="1"/>
    </xf>
    <xf numFmtId="166" fontId="0" fillId="3" borderId="30" xfId="0" applyNumberFormat="1" applyFill="1" applyBorder="1" applyAlignment="1" applyProtection="1">
      <alignment horizontal="center" shrinkToFit="1"/>
    </xf>
    <xf numFmtId="3" fontId="0" fillId="6" borderId="30" xfId="0" applyNumberFormat="1" applyFill="1" applyBorder="1" applyAlignment="1" applyProtection="1">
      <alignment horizontal="center" shrinkToFit="1"/>
      <protection locked="0"/>
    </xf>
    <xf numFmtId="166" fontId="0" fillId="3" borderId="74" xfId="0" applyNumberFormat="1" applyFill="1" applyBorder="1" applyAlignment="1" applyProtection="1">
      <alignment horizontal="center" shrinkToFit="1"/>
    </xf>
    <xf numFmtId="3" fontId="0" fillId="6" borderId="31" xfId="0" applyNumberFormat="1" applyFill="1" applyBorder="1" applyAlignment="1" applyProtection="1">
      <alignment horizontal="center" shrinkToFit="1"/>
      <protection locked="0"/>
    </xf>
    <xf numFmtId="3" fontId="0" fillId="6" borderId="74" xfId="0" applyNumberFormat="1" applyFill="1" applyBorder="1" applyAlignment="1" applyProtection="1">
      <alignment horizontal="center" shrinkToFit="1"/>
      <protection locked="0"/>
    </xf>
    <xf numFmtId="0" fontId="0" fillId="15" borderId="17" xfId="0" applyFill="1" applyBorder="1" applyAlignment="1" applyProtection="1">
      <alignment horizontal="left" indent="2"/>
    </xf>
    <xf numFmtId="164" fontId="0" fillId="3" borderId="2" xfId="0" applyNumberFormat="1" applyFill="1" applyBorder="1" applyAlignment="1" applyProtection="1">
      <alignment horizontal="center" shrinkToFit="1"/>
    </xf>
    <xf numFmtId="166" fontId="0" fillId="3" borderId="2" xfId="0" applyNumberFormat="1" applyFill="1" applyBorder="1" applyAlignment="1" applyProtection="1">
      <alignment horizontal="center" shrinkToFit="1"/>
    </xf>
    <xf numFmtId="3" fontId="0" fillId="3" borderId="2" xfId="0" applyNumberFormat="1" applyFill="1" applyBorder="1" applyAlignment="1" applyProtection="1">
      <alignment horizontal="center" shrinkToFit="1"/>
    </xf>
    <xf numFmtId="3" fontId="0" fillId="3" borderId="3" xfId="0" applyNumberFormat="1" applyFill="1" applyBorder="1" applyAlignment="1" applyProtection="1">
      <alignment horizontal="center" shrinkToFit="1"/>
    </xf>
    <xf numFmtId="164" fontId="0" fillId="6" borderId="73" xfId="0" applyNumberFormat="1" applyFill="1" applyBorder="1" applyAlignment="1" applyProtection="1">
      <alignment horizontal="center" vertical="center"/>
      <protection locked="0"/>
    </xf>
    <xf numFmtId="164" fontId="0" fillId="6"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xf>
    <xf numFmtId="164" fontId="0" fillId="6" borderId="22" xfId="0" applyNumberFormat="1" applyFont="1" applyFill="1" applyBorder="1" applyAlignment="1" applyProtection="1">
      <alignment horizontal="center" vertical="center" shrinkToFit="1"/>
      <protection locked="0"/>
    </xf>
    <xf numFmtId="164" fontId="0" fillId="6" borderId="23" xfId="0" applyNumberFormat="1" applyFill="1" applyBorder="1" applyAlignment="1" applyProtection="1">
      <alignment horizontal="center" vertical="center"/>
      <protection locked="0"/>
    </xf>
    <xf numFmtId="0" fontId="0" fillId="15" borderId="24" xfId="0" applyFill="1" applyBorder="1" applyAlignment="1" applyProtection="1">
      <alignment horizontal="left" indent="2"/>
    </xf>
    <xf numFmtId="0" fontId="0" fillId="15" borderId="25" xfId="0" applyFill="1" applyBorder="1" applyAlignment="1" applyProtection="1">
      <alignment horizontal="left" indent="2"/>
    </xf>
    <xf numFmtId="0" fontId="0" fillId="15" borderId="25" xfId="0" applyFill="1" applyBorder="1" applyAlignment="1" applyProtection="1">
      <alignment horizontal="left" indent="4"/>
    </xf>
    <xf numFmtId="0" fontId="0" fillId="15" borderId="25" xfId="0" applyFont="1" applyFill="1" applyBorder="1" applyAlignment="1" applyProtection="1">
      <alignment horizontal="left" indent="2" shrinkToFit="1"/>
    </xf>
    <xf numFmtId="0" fontId="0" fillId="15" borderId="26" xfId="0" applyFill="1" applyBorder="1" applyAlignment="1" applyProtection="1">
      <alignment horizontal="left" indent="2"/>
    </xf>
    <xf numFmtId="164" fontId="0" fillId="6" borderId="60" xfId="0" applyNumberFormat="1" applyFill="1" applyBorder="1" applyAlignment="1" applyProtection="1">
      <alignment horizontal="center" vertical="center"/>
      <protection locked="0"/>
    </xf>
    <xf numFmtId="0" fontId="0" fillId="15" borderId="54" xfId="0" applyFill="1" applyBorder="1" applyAlignment="1" applyProtection="1">
      <alignment horizontal="left" indent="2"/>
    </xf>
    <xf numFmtId="0" fontId="0" fillId="0" borderId="0" xfId="0" applyFont="1" applyProtection="1"/>
    <xf numFmtId="3" fontId="0" fillId="2"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4" borderId="0" xfId="0" applyNumberFormat="1" applyFont="1" applyFill="1" applyBorder="1" applyAlignment="1">
      <alignment horizontal="center" vertical="center"/>
    </xf>
    <xf numFmtId="8" fontId="0" fillId="2" borderId="0" xfId="0" applyNumberFormat="1" applyFont="1" applyFill="1" applyAlignment="1">
      <alignment horizontal="center" vertical="center"/>
    </xf>
    <xf numFmtId="8" fontId="0" fillId="4" borderId="0" xfId="0" applyNumberFormat="1" applyFont="1" applyFill="1" applyAlignment="1">
      <alignment horizontal="center" vertical="center"/>
    </xf>
    <xf numFmtId="8" fontId="0" fillId="4" borderId="0" xfId="0" applyNumberFormat="1" applyFont="1" applyFill="1" applyBorder="1" applyAlignment="1">
      <alignment horizontal="center" vertical="center"/>
    </xf>
    <xf numFmtId="3" fontId="0" fillId="4" borderId="8" xfId="0" applyNumberFormat="1" applyFont="1" applyFill="1" applyBorder="1" applyAlignment="1">
      <alignment horizontal="center" vertical="center"/>
    </xf>
    <xf numFmtId="0" fontId="26" fillId="4" borderId="0" xfId="0" applyFont="1" applyFill="1" applyAlignment="1">
      <alignment vertical="center"/>
    </xf>
    <xf numFmtId="0" fontId="26" fillId="4" borderId="0" xfId="0" applyFont="1" applyFill="1" applyAlignment="1">
      <alignment horizontal="center" vertical="center"/>
    </xf>
    <xf numFmtId="3" fontId="26" fillId="4" borderId="8" xfId="0" applyNumberFormat="1" applyFont="1" applyFill="1" applyBorder="1" applyAlignment="1">
      <alignment horizontal="center" vertical="center"/>
    </xf>
    <xf numFmtId="8"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xf>
    <xf numFmtId="168" fontId="0" fillId="3" borderId="21" xfId="0" applyNumberFormat="1" applyFill="1" applyBorder="1" applyAlignment="1" applyProtection="1">
      <alignment horizontal="center" vertical="center" shrinkToFit="1"/>
    </xf>
    <xf numFmtId="168" fontId="0" fillId="3" borderId="19" xfId="0" applyNumberFormat="1" applyFill="1" applyBorder="1" applyAlignment="1" applyProtection="1">
      <alignment horizontal="center" vertical="center" shrinkToFit="1"/>
    </xf>
    <xf numFmtId="168" fontId="0" fillId="3" borderId="56" xfId="0" applyNumberFormat="1" applyFill="1" applyBorder="1" applyAlignment="1" applyProtection="1">
      <alignment horizontal="center" vertical="center" shrinkToFit="1"/>
    </xf>
    <xf numFmtId="168" fontId="0" fillId="3" borderId="9" xfId="0" applyNumberFormat="1" applyFill="1" applyBorder="1" applyAlignment="1" applyProtection="1">
      <alignment horizontal="center" vertical="center" shrinkToFit="1"/>
    </xf>
    <xf numFmtId="168" fontId="0" fillId="3" borderId="10" xfId="0" applyNumberFormat="1" applyFill="1" applyBorder="1" applyAlignment="1" applyProtection="1">
      <alignment horizontal="center" vertical="center" shrinkToFit="1"/>
    </xf>
    <xf numFmtId="0" fontId="0" fillId="3" borderId="2" xfId="0" applyFont="1" applyFill="1" applyBorder="1" applyAlignment="1" applyProtection="1">
      <alignment horizontal="left" vertical="center" shrinkToFit="1"/>
    </xf>
    <xf numFmtId="0" fontId="0" fillId="3" borderId="2" xfId="0" applyFont="1" applyFill="1" applyBorder="1" applyAlignment="1" applyProtection="1">
      <alignment vertical="center" shrinkToFit="1"/>
    </xf>
    <xf numFmtId="168" fontId="9" fillId="3" borderId="2" xfId="0" applyNumberFormat="1" applyFont="1" applyFill="1" applyBorder="1" applyAlignment="1" applyProtection="1">
      <alignment horizontal="center" vertical="center" shrinkToFit="1"/>
    </xf>
    <xf numFmtId="8"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lignment horizontal="center" vertical="center" shrinkToFit="1"/>
    </xf>
    <xf numFmtId="167" fontId="15" fillId="3" borderId="2" xfId="0" applyNumberFormat="1" applyFont="1" applyFill="1" applyBorder="1" applyAlignment="1">
      <alignment horizontal="center" vertical="center"/>
    </xf>
    <xf numFmtId="3" fontId="0" fillId="6" borderId="73" xfId="0" applyNumberFormat="1" applyFill="1" applyBorder="1" applyAlignment="1" applyProtection="1">
      <alignment horizontal="center" shrinkToFit="1"/>
      <protection locked="0"/>
    </xf>
    <xf numFmtId="0" fontId="0" fillId="3" borderId="1" xfId="0" applyFill="1" applyBorder="1" applyAlignment="1" applyProtection="1">
      <alignment horizontal="left"/>
    </xf>
    <xf numFmtId="166" fontId="0" fillId="3" borderId="23" xfId="0" applyNumberFormat="1" applyFill="1" applyBorder="1" applyAlignment="1" applyProtection="1">
      <alignment horizontal="center" shrinkToFit="1"/>
    </xf>
    <xf numFmtId="166" fontId="0" fillId="3" borderId="22" xfId="0" applyNumberFormat="1" applyFill="1" applyBorder="1" applyAlignment="1" applyProtection="1">
      <alignment horizontal="center" shrinkToFit="1"/>
    </xf>
    <xf numFmtId="166" fontId="0" fillId="3" borderId="73" xfId="0" applyNumberFormat="1" applyFill="1" applyBorder="1" applyAlignment="1" applyProtection="1">
      <alignment horizontal="center" shrinkToFit="1"/>
    </xf>
    <xf numFmtId="0" fontId="0" fillId="6" borderId="30" xfId="0" applyFill="1" applyBorder="1" applyAlignment="1" applyProtection="1">
      <alignment horizontal="left" indent="4" shrinkToFit="1"/>
      <protection locked="0"/>
    </xf>
    <xf numFmtId="164" fontId="0" fillId="6" borderId="31" xfId="0" applyNumberFormat="1" applyFill="1" applyBorder="1" applyAlignment="1" applyProtection="1">
      <alignment horizontal="center" vertical="center"/>
      <protection locked="0"/>
    </xf>
    <xf numFmtId="0" fontId="0" fillId="6" borderId="16" xfId="0" applyFill="1" applyBorder="1" applyAlignment="1" applyProtection="1">
      <alignment horizontal="left" indent="4" shrinkToFit="1"/>
      <protection locked="0"/>
    </xf>
    <xf numFmtId="164" fontId="0" fillId="6" borderId="11" xfId="0" applyNumberFormat="1" applyFill="1" applyBorder="1" applyAlignment="1" applyProtection="1">
      <alignment horizontal="center" vertical="center"/>
      <protection locked="0"/>
    </xf>
    <xf numFmtId="0" fontId="0" fillId="6" borderId="17" xfId="0" applyFill="1" applyBorder="1" applyAlignment="1" applyProtection="1">
      <alignment horizontal="left" indent="4" shrinkToFit="1"/>
      <protection locked="0"/>
    </xf>
    <xf numFmtId="164" fontId="0" fillId="6" borderId="13" xfId="0" applyNumberFormat="1" applyFill="1" applyBorder="1" applyAlignment="1" applyProtection="1">
      <alignment horizontal="center" vertical="center"/>
      <protection locked="0"/>
    </xf>
    <xf numFmtId="164" fontId="0" fillId="3" borderId="46" xfId="0" applyNumberFormat="1" applyFill="1" applyBorder="1" applyAlignment="1" applyProtection="1">
      <alignment horizontal="center" shrinkToFit="1"/>
    </xf>
    <xf numFmtId="0" fontId="0" fillId="15" borderId="25" xfId="0" applyFill="1" applyBorder="1" applyAlignment="1" applyProtection="1">
      <alignment horizontal="left" indent="2" shrinkToFit="1"/>
    </xf>
    <xf numFmtId="3" fontId="0" fillId="3" borderId="11" xfId="0" applyNumberFormat="1" applyFill="1" applyBorder="1" applyAlignment="1" applyProtection="1">
      <alignment horizontal="center" shrinkToFit="1"/>
    </xf>
    <xf numFmtId="170" fontId="0" fillId="11" borderId="38" xfId="3" applyNumberFormat="1" applyFont="1" applyFill="1" applyBorder="1" applyAlignment="1" applyProtection="1">
      <alignment horizontal="center"/>
      <protection locked="0"/>
    </xf>
    <xf numFmtId="0" fontId="0" fillId="5" borderId="21"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center" vertical="center" shrinkToFit="1"/>
      <protection locked="0"/>
    </xf>
    <xf numFmtId="0" fontId="0" fillId="5" borderId="23" xfId="0" applyFont="1" applyFill="1" applyBorder="1" applyAlignment="1" applyProtection="1">
      <alignment horizontal="center" vertical="center" shrinkToFit="1"/>
      <protection locked="0"/>
    </xf>
    <xf numFmtId="0" fontId="26" fillId="3" borderId="7" xfId="0" applyFont="1" applyFill="1" applyBorder="1" applyAlignment="1">
      <alignment horizontal="center" vertical="center" shrinkToFit="1"/>
    </xf>
    <xf numFmtId="0" fontId="26" fillId="3" borderId="7" xfId="0" applyFont="1" applyFill="1" applyBorder="1" applyAlignment="1">
      <alignment horizontal="left" vertical="center" shrinkToFit="1"/>
    </xf>
    <xf numFmtId="0" fontId="9" fillId="3" borderId="7" xfId="0" applyFont="1" applyFill="1" applyBorder="1" applyAlignment="1">
      <alignment horizontal="center" vertical="center" wrapText="1" shrinkToFit="1"/>
    </xf>
    <xf numFmtId="168" fontId="9" fillId="3" borderId="7" xfId="0" applyNumberFormat="1" applyFont="1" applyFill="1" applyBorder="1" applyAlignment="1">
      <alignment horizontal="center" vertical="center" shrinkToFit="1"/>
    </xf>
    <xf numFmtId="8" fontId="9" fillId="3" borderId="7" xfId="0" applyNumberFormat="1" applyFont="1" applyFill="1" applyBorder="1" applyAlignment="1">
      <alignment horizontal="center" vertical="center" shrinkToFit="1"/>
    </xf>
    <xf numFmtId="0" fontId="1" fillId="3" borderId="0" xfId="0" applyFont="1" applyFill="1" applyProtection="1"/>
    <xf numFmtId="0" fontId="6" fillId="3" borderId="40" xfId="0" applyFont="1" applyFill="1" applyBorder="1" applyAlignment="1">
      <alignment horizontal="center" vertical="center" wrapText="1"/>
    </xf>
    <xf numFmtId="0" fontId="6" fillId="15" borderId="59" xfId="0" applyFont="1" applyFill="1" applyBorder="1" applyAlignment="1" applyProtection="1">
      <alignment horizontal="center" vertical="center" wrapText="1"/>
    </xf>
    <xf numFmtId="0" fontId="1" fillId="3" borderId="0" xfId="0" applyFont="1" applyFill="1" applyProtection="1"/>
    <xf numFmtId="0" fontId="5" fillId="15" borderId="25" xfId="0" applyFont="1" applyFill="1" applyBorder="1" applyAlignment="1" applyProtection="1">
      <alignment horizontal="left" indent="2"/>
    </xf>
    <xf numFmtId="0" fontId="5" fillId="15" borderId="25" xfId="0" applyFont="1" applyFill="1" applyBorder="1" applyAlignment="1" applyProtection="1">
      <alignment horizontal="left" indent="2" shrinkToFit="1"/>
    </xf>
    <xf numFmtId="0" fontId="5" fillId="15" borderId="26" xfId="0" applyFont="1" applyFill="1" applyBorder="1" applyAlignment="1" applyProtection="1">
      <alignment horizontal="left" indent="2"/>
    </xf>
    <xf numFmtId="0" fontId="1" fillId="3" borderId="0" xfId="0" applyFont="1" applyFill="1" applyAlignment="1" applyProtection="1"/>
    <xf numFmtId="164" fontId="0" fillId="3" borderId="82" xfId="0" applyNumberFormat="1" applyFill="1" applyBorder="1" applyAlignment="1" applyProtection="1">
      <alignment horizontal="center" vertical="center"/>
    </xf>
    <xf numFmtId="3" fontId="0" fillId="3" borderId="82" xfId="0" applyNumberFormat="1" applyFill="1" applyBorder="1" applyAlignment="1" applyProtection="1">
      <alignment horizontal="center" shrinkToFit="1"/>
    </xf>
    <xf numFmtId="3" fontId="0" fillId="3" borderId="33" xfId="0" applyNumberFormat="1" applyFill="1" applyBorder="1" applyAlignment="1" applyProtection="1">
      <alignment horizontal="center" shrinkToFit="1"/>
    </xf>
    <xf numFmtId="164" fontId="0" fillId="6" borderId="72" xfId="0" applyNumberFormat="1" applyFill="1" applyBorder="1" applyAlignment="1" applyProtection="1">
      <alignment horizontal="center" vertical="center"/>
      <protection locked="0"/>
    </xf>
    <xf numFmtId="164" fontId="0" fillId="6" borderId="69" xfId="0" applyNumberFormat="1" applyFill="1" applyBorder="1" applyAlignment="1" applyProtection="1">
      <alignment horizontal="center" vertical="center"/>
      <protection locked="0"/>
    </xf>
    <xf numFmtId="166" fontId="0" fillId="3" borderId="35" xfId="0" applyNumberFormat="1" applyFill="1" applyBorder="1" applyAlignment="1" applyProtection="1">
      <alignment horizontal="center" shrinkToFit="1"/>
    </xf>
    <xf numFmtId="166" fontId="0" fillId="3" borderId="69" xfId="0" applyNumberFormat="1" applyFill="1" applyBorder="1" applyAlignment="1" applyProtection="1">
      <alignment horizontal="center" shrinkToFit="1"/>
    </xf>
    <xf numFmtId="3" fontId="0" fillId="6" borderId="72" xfId="0" applyNumberFormat="1" applyFill="1" applyBorder="1" applyAlignment="1" applyProtection="1">
      <alignment horizontal="center" shrinkToFit="1"/>
      <protection locked="0"/>
    </xf>
    <xf numFmtId="3" fontId="0" fillId="6" borderId="69" xfId="0" applyNumberFormat="1" applyFill="1" applyBorder="1" applyAlignment="1" applyProtection="1">
      <alignment horizontal="center" shrinkToFit="1"/>
      <protection locked="0"/>
    </xf>
    <xf numFmtId="0" fontId="35" fillId="3" borderId="0" xfId="0" applyFont="1" applyFill="1" applyProtection="1"/>
    <xf numFmtId="0" fontId="22" fillId="3" borderId="0" xfId="2" applyFill="1" applyAlignment="1" applyProtection="1">
      <alignment vertical="center"/>
    </xf>
    <xf numFmtId="3" fontId="0" fillId="6" borderId="15" xfId="0" applyNumberFormat="1" applyFont="1" applyFill="1" applyBorder="1" applyAlignment="1" applyProtection="1">
      <alignment horizontal="center" vertical="center" shrinkToFit="1"/>
      <protection locked="0"/>
    </xf>
    <xf numFmtId="3" fontId="0" fillId="6" borderId="16" xfId="0" applyNumberFormat="1" applyFont="1" applyFill="1" applyBorder="1" applyAlignment="1" applyProtection="1">
      <alignment horizontal="center" vertical="center" shrinkToFit="1"/>
      <protection locked="0"/>
    </xf>
    <xf numFmtId="3" fontId="0" fillId="6" borderId="17" xfId="0" applyNumberFormat="1"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left" vertical="center" wrapText="1" indent="4"/>
    </xf>
    <xf numFmtId="0" fontId="0" fillId="3" borderId="71" xfId="0" applyFill="1" applyBorder="1" applyAlignment="1" applyProtection="1">
      <alignment horizontal="left" vertical="center" indent="4"/>
    </xf>
    <xf numFmtId="3" fontId="0" fillId="6" borderId="72" xfId="0" applyNumberFormat="1" applyFill="1" applyBorder="1" applyAlignment="1" applyProtection="1">
      <alignment horizontal="center" vertical="center" shrinkToFit="1"/>
      <protection locked="0"/>
    </xf>
    <xf numFmtId="3" fontId="0" fillId="6" borderId="69" xfId="0" applyNumberFormat="1" applyFill="1" applyBorder="1" applyAlignment="1" applyProtection="1">
      <alignment horizontal="center" vertical="center" shrinkToFit="1"/>
      <protection locked="0"/>
    </xf>
    <xf numFmtId="3" fontId="0" fillId="6" borderId="70" xfId="0" applyNumberFormat="1" applyFill="1" applyBorder="1" applyAlignment="1" applyProtection="1">
      <alignment horizontal="center" vertical="center" shrinkToFit="1"/>
      <protection locked="0"/>
    </xf>
    <xf numFmtId="3" fontId="0" fillId="6" borderId="35" xfId="0" applyNumberFormat="1" applyFill="1" applyBorder="1" applyAlignment="1" applyProtection="1">
      <alignment horizontal="center" vertical="center" shrinkToFit="1"/>
      <protection locked="0"/>
    </xf>
    <xf numFmtId="3" fontId="0" fillId="6" borderId="36" xfId="0" applyNumberFormat="1" applyFill="1" applyBorder="1" applyAlignment="1" applyProtection="1">
      <alignment horizontal="center" vertical="center" shrinkToFit="1"/>
      <protection locked="0"/>
    </xf>
    <xf numFmtId="0" fontId="2" fillId="15" borderId="11" xfId="0" applyFont="1" applyFill="1" applyBorder="1" applyAlignment="1">
      <alignment vertical="center"/>
    </xf>
    <xf numFmtId="170" fontId="2" fillId="3" borderId="8" xfId="0" applyNumberFormat="1" applyFont="1" applyFill="1" applyBorder="1" applyAlignment="1">
      <alignment horizontal="center" vertical="center"/>
    </xf>
    <xf numFmtId="0" fontId="2" fillId="16" borderId="8" xfId="0" applyFont="1" applyFill="1" applyBorder="1" applyAlignment="1">
      <alignment vertical="center"/>
    </xf>
    <xf numFmtId="170" fontId="2" fillId="3" borderId="12" xfId="0" applyNumberFormat="1" applyFont="1" applyFill="1" applyBorder="1" applyAlignment="1">
      <alignment horizontal="center" vertical="center"/>
    </xf>
    <xf numFmtId="0" fontId="2" fillId="15" borderId="13" xfId="0" applyFont="1" applyFill="1" applyBorder="1" applyAlignment="1">
      <alignment vertical="center"/>
    </xf>
    <xf numFmtId="170" fontId="2" fillId="3" borderId="20" xfId="0" applyNumberFormat="1" applyFont="1" applyFill="1" applyBorder="1" applyAlignment="1">
      <alignment horizontal="center" vertical="center"/>
    </xf>
    <xf numFmtId="0" fontId="2" fillId="16" borderId="20" xfId="0" applyFont="1" applyFill="1" applyBorder="1" applyAlignment="1">
      <alignment vertical="center"/>
    </xf>
    <xf numFmtId="170" fontId="2" fillId="3" borderId="14" xfId="0" applyNumberFormat="1" applyFont="1" applyFill="1" applyBorder="1" applyAlignment="1">
      <alignment horizontal="center" vertical="center"/>
    </xf>
    <xf numFmtId="0" fontId="39" fillId="3" borderId="0" xfId="0" applyFont="1" applyFill="1" applyAlignment="1">
      <alignment vertical="center"/>
    </xf>
    <xf numFmtId="0" fontId="39" fillId="3" borderId="0" xfId="0" applyFont="1" applyFill="1" applyProtection="1"/>
    <xf numFmtId="0" fontId="37" fillId="16" borderId="45" xfId="0" applyFont="1" applyFill="1" applyBorder="1" applyAlignment="1">
      <alignment horizontal="center" vertical="center" wrapText="1"/>
    </xf>
    <xf numFmtId="0" fontId="37" fillId="15" borderId="54" xfId="0" applyFont="1" applyFill="1" applyBorder="1" applyAlignment="1">
      <alignment horizontal="center" vertical="center"/>
    </xf>
    <xf numFmtId="0" fontId="37" fillId="15" borderId="45" xfId="0" applyFont="1" applyFill="1" applyBorder="1" applyAlignment="1">
      <alignment horizontal="center" vertical="center"/>
    </xf>
    <xf numFmtId="0" fontId="37" fillId="15" borderId="51" xfId="0" applyFont="1" applyFill="1" applyBorder="1" applyAlignment="1">
      <alignment horizontal="center" vertical="center"/>
    </xf>
    <xf numFmtId="0" fontId="37" fillId="15" borderId="55" xfId="0" applyFont="1" applyFill="1" applyBorder="1" applyAlignment="1">
      <alignment horizontal="center" vertical="center"/>
    </xf>
    <xf numFmtId="0" fontId="37" fillId="15" borderId="50" xfId="0" applyFont="1" applyFill="1" applyBorder="1" applyAlignment="1">
      <alignment horizontal="center" vertical="center" wrapText="1"/>
    </xf>
    <xf numFmtId="0" fontId="6" fillId="16" borderId="69" xfId="0" applyFont="1" applyFill="1" applyBorder="1" applyAlignment="1">
      <alignment horizontal="center" vertical="center" wrapText="1"/>
    </xf>
    <xf numFmtId="0" fontId="37" fillId="16" borderId="51" xfId="0" applyFont="1" applyFill="1" applyBorder="1" applyAlignment="1">
      <alignment horizontal="center" vertical="center" wrapText="1"/>
    </xf>
    <xf numFmtId="3" fontId="0" fillId="4" borderId="22" xfId="0" applyNumberFormat="1" applyFont="1" applyFill="1" applyBorder="1" applyAlignment="1">
      <alignment horizontal="center" vertical="center"/>
    </xf>
    <xf numFmtId="2" fontId="23" fillId="17" borderId="38" xfId="0" applyNumberFormat="1" applyFont="1" applyFill="1" applyBorder="1" applyAlignment="1">
      <alignment horizontal="center" vertical="center"/>
    </xf>
    <xf numFmtId="2" fontId="23" fillId="17" borderId="3" xfId="0" applyNumberFormat="1" applyFont="1" applyFill="1" applyBorder="1" applyAlignment="1">
      <alignment horizontal="center" vertical="center"/>
    </xf>
    <xf numFmtId="0" fontId="0" fillId="3" borderId="0" xfId="0" applyFill="1" applyBorder="1" applyProtection="1"/>
    <xf numFmtId="0" fontId="0" fillId="3" borderId="0" xfId="0" applyFont="1" applyFill="1" applyAlignment="1" applyProtection="1">
      <alignment vertical="top"/>
    </xf>
    <xf numFmtId="0" fontId="1" fillId="3" borderId="0" xfId="0" applyFont="1" applyFill="1" applyAlignment="1" applyProtection="1">
      <alignment vertical="top"/>
    </xf>
    <xf numFmtId="0" fontId="0" fillId="3" borderId="0" xfId="0" applyFill="1" applyBorder="1" applyAlignment="1" applyProtection="1">
      <alignment vertical="top"/>
    </xf>
    <xf numFmtId="0" fontId="1" fillId="3" borderId="42" xfId="0" applyFont="1" applyFill="1" applyBorder="1" applyAlignment="1" applyProtection="1">
      <alignment vertical="center"/>
    </xf>
    <xf numFmtId="0" fontId="26" fillId="3" borderId="18" xfId="0" applyFont="1" applyFill="1" applyBorder="1" applyAlignment="1" applyProtection="1">
      <alignment horizontal="center" vertical="center"/>
    </xf>
    <xf numFmtId="0" fontId="0" fillId="3" borderId="0" xfId="0" applyFill="1" applyBorder="1" applyAlignment="1" applyProtection="1">
      <alignment horizontal="center" vertical="center"/>
    </xf>
    <xf numFmtId="170" fontId="0" fillId="3" borderId="0" xfId="0" applyNumberFormat="1" applyFont="1" applyFill="1" applyBorder="1" applyAlignment="1" applyProtection="1">
      <alignment horizontal="center"/>
    </xf>
    <xf numFmtId="0" fontId="0" fillId="4" borderId="0" xfId="0" applyFill="1" applyAlignment="1" applyProtection="1">
      <alignment horizontal="left"/>
    </xf>
    <xf numFmtId="0" fontId="6" fillId="3" borderId="42" xfId="0" applyFont="1" applyFill="1" applyBorder="1" applyAlignment="1" applyProtection="1">
      <alignment horizontal="center" vertical="center" wrapText="1"/>
    </xf>
    <xf numFmtId="0" fontId="0" fillId="3" borderId="48" xfId="0" applyFont="1" applyFill="1" applyBorder="1" applyAlignment="1">
      <alignment horizontal="center" vertical="center"/>
    </xf>
    <xf numFmtId="0" fontId="6" fillId="3" borderId="36" xfId="0" applyFont="1" applyFill="1" applyBorder="1" applyAlignment="1" applyProtection="1">
      <alignment horizontal="center" vertical="center" wrapText="1"/>
    </xf>
    <xf numFmtId="3" fontId="9" fillId="3" borderId="3" xfId="0" applyNumberFormat="1" applyFont="1" applyFill="1" applyBorder="1" applyAlignment="1" applyProtection="1">
      <alignment horizontal="center" vertical="center" shrinkToFit="1"/>
    </xf>
    <xf numFmtId="1" fontId="9" fillId="3" borderId="3" xfId="0" applyNumberFormat="1" applyFont="1" applyFill="1" applyBorder="1" applyAlignment="1" applyProtection="1">
      <alignment horizontal="center" vertical="center" shrinkToFit="1"/>
    </xf>
    <xf numFmtId="3" fontId="0" fillId="4" borderId="10" xfId="0" applyNumberFormat="1" applyFont="1" applyFill="1" applyBorder="1" applyAlignment="1">
      <alignment horizontal="center" vertical="center"/>
    </xf>
    <xf numFmtId="3" fontId="0" fillId="4" borderId="12" xfId="0" applyNumberFormat="1" applyFont="1" applyFill="1" applyBorder="1" applyAlignment="1">
      <alignment horizontal="center" vertical="center"/>
    </xf>
    <xf numFmtId="3" fontId="0" fillId="4" borderId="14" xfId="0" applyNumberFormat="1" applyFont="1" applyFill="1" applyBorder="1" applyAlignment="1">
      <alignment horizontal="center" vertical="center"/>
    </xf>
    <xf numFmtId="0" fontId="41" fillId="3" borderId="0" xfId="0" applyFont="1" applyFill="1" applyAlignment="1" applyProtection="1"/>
    <xf numFmtId="0" fontId="0" fillId="5" borderId="31" xfId="0" applyFill="1" applyBorder="1" applyAlignment="1" applyProtection="1">
      <alignment vertical="center"/>
      <protection locked="0"/>
    </xf>
    <xf numFmtId="0" fontId="0" fillId="5" borderId="11" xfId="0" applyFill="1" applyBorder="1" applyProtection="1">
      <protection locked="0"/>
    </xf>
    <xf numFmtId="0" fontId="0" fillId="5" borderId="11" xfId="0" applyFill="1" applyBorder="1" applyAlignment="1" applyProtection="1">
      <alignment vertical="top"/>
      <protection locked="0"/>
    </xf>
    <xf numFmtId="0" fontId="0" fillId="5" borderId="11" xfId="0" applyFill="1" applyBorder="1" applyAlignment="1" applyProtection="1">
      <alignment vertical="center"/>
      <protection locked="0"/>
    </xf>
    <xf numFmtId="0" fontId="0" fillId="5" borderId="13" xfId="0" applyFill="1" applyBorder="1" applyProtection="1">
      <protection locked="0"/>
    </xf>
    <xf numFmtId="0" fontId="22" fillId="0" borderId="0" xfId="2" applyProtection="1"/>
    <xf numFmtId="0" fontId="2" fillId="3" borderId="0" xfId="0" applyFont="1" applyFill="1" applyAlignment="1">
      <alignment horizontal="left" vertical="center"/>
    </xf>
    <xf numFmtId="0" fontId="4" fillId="3" borderId="6" xfId="0" applyFont="1" applyFill="1" applyBorder="1" applyAlignment="1">
      <alignment horizontal="center"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0" fillId="15" borderId="68" xfId="0" applyFill="1" applyBorder="1" applyAlignment="1" applyProtection="1">
      <alignment horizontal="left" indent="2"/>
    </xf>
    <xf numFmtId="0" fontId="0" fillId="3" borderId="0" xfId="0" applyFont="1" applyFill="1" applyAlignment="1" applyProtection="1">
      <alignment vertical="center" wrapText="1"/>
    </xf>
    <xf numFmtId="3" fontId="0" fillId="3" borderId="41" xfId="0" applyNumberFormat="1" applyFill="1" applyBorder="1" applyAlignment="1" applyProtection="1">
      <alignment horizontal="center" shrinkToFit="1"/>
    </xf>
    <xf numFmtId="3" fontId="0" fillId="6" borderId="40" xfId="0" applyNumberFormat="1" applyFill="1" applyBorder="1" applyAlignment="1" applyProtection="1">
      <alignment horizontal="center" shrinkToFit="1"/>
      <protection locked="0"/>
    </xf>
    <xf numFmtId="3" fontId="0" fillId="6" borderId="35" xfId="0" applyNumberFormat="1" applyFill="1" applyBorder="1" applyAlignment="1" applyProtection="1">
      <alignment horizontal="center" shrinkToFit="1"/>
      <protection locked="0"/>
    </xf>
    <xf numFmtId="3" fontId="1" fillId="16" borderId="2" xfId="0" applyNumberFormat="1" applyFont="1" applyFill="1" applyBorder="1" applyAlignment="1" applyProtection="1">
      <alignment shrinkToFit="1"/>
    </xf>
    <xf numFmtId="3" fontId="0" fillId="16" borderId="3" xfId="0" applyNumberFormat="1" applyFill="1" applyBorder="1" applyAlignment="1" applyProtection="1">
      <alignment horizontal="center" shrinkToFit="1"/>
    </xf>
    <xf numFmtId="0" fontId="1" fillId="3" borderId="0" xfId="0" applyFont="1" applyFill="1" applyAlignment="1">
      <alignment horizontal="left" vertical="center"/>
    </xf>
    <xf numFmtId="0" fontId="0" fillId="5" borderId="35" xfId="0" applyFill="1" applyBorder="1" applyProtection="1">
      <protection locked="0"/>
    </xf>
    <xf numFmtId="0" fontId="5" fillId="3" borderId="0" xfId="2" applyFont="1" applyFill="1" applyAlignment="1" applyProtection="1">
      <alignment horizontal="left" vertical="top" wrapText="1"/>
    </xf>
    <xf numFmtId="0" fontId="2" fillId="3" borderId="30" xfId="0" applyFont="1" applyFill="1" applyBorder="1" applyAlignment="1" applyProtection="1"/>
    <xf numFmtId="0" fontId="0" fillId="3" borderId="38" xfId="0" applyFill="1" applyBorder="1" applyProtection="1"/>
    <xf numFmtId="0" fontId="1" fillId="3" borderId="1" xfId="0" applyFont="1" applyFill="1" applyBorder="1" applyAlignment="1" applyProtection="1">
      <alignment horizontal="left" vertical="center" wrapText="1"/>
    </xf>
    <xf numFmtId="0" fontId="1" fillId="18" borderId="0" xfId="0" applyFont="1" applyFill="1" applyAlignment="1">
      <alignment horizontal="left" vertical="center"/>
    </xf>
    <xf numFmtId="0" fontId="42" fillId="18" borderId="0" xfId="0" applyFont="1" applyFill="1" applyAlignment="1">
      <alignment horizontal="left" vertical="center"/>
    </xf>
    <xf numFmtId="166" fontId="0" fillId="6" borderId="32" xfId="0" applyNumberFormat="1" applyFont="1" applyFill="1" applyBorder="1" applyAlignment="1" applyProtection="1">
      <alignment horizontal="center" vertical="center"/>
      <protection locked="0"/>
    </xf>
    <xf numFmtId="0" fontId="6" fillId="9" borderId="72" xfId="0" applyNumberFormat="1" applyFont="1" applyFill="1" applyBorder="1" applyAlignment="1" applyProtection="1">
      <alignment horizontal="center" vertical="center" shrinkToFit="1"/>
      <protection locked="0"/>
    </xf>
    <xf numFmtId="0" fontId="6" fillId="9" borderId="69" xfId="0" applyNumberFormat="1" applyFont="1" applyFill="1" applyBorder="1" applyAlignment="1" applyProtection="1">
      <alignment horizontal="center" vertical="center" shrinkToFit="1"/>
      <protection locked="0"/>
    </xf>
    <xf numFmtId="0" fontId="6" fillId="9" borderId="70" xfId="0" applyNumberFormat="1" applyFont="1" applyFill="1" applyBorder="1" applyAlignment="1" applyProtection="1">
      <alignment horizontal="center" vertical="center" shrinkToFit="1"/>
      <protection locked="0"/>
    </xf>
    <xf numFmtId="0" fontId="6" fillId="9" borderId="35" xfId="0" applyNumberFormat="1" applyFont="1" applyFill="1" applyBorder="1" applyAlignment="1" applyProtection="1">
      <alignment horizontal="center" vertical="center" shrinkToFit="1"/>
      <protection locked="0"/>
    </xf>
    <xf numFmtId="0" fontId="6" fillId="9" borderId="36" xfId="0" applyNumberFormat="1" applyFont="1" applyFill="1" applyBorder="1" applyAlignment="1" applyProtection="1">
      <alignment horizontal="center" vertical="center" shrinkToFit="1"/>
      <protection locked="0"/>
    </xf>
    <xf numFmtId="3" fontId="6" fillId="3" borderId="38" xfId="0" applyNumberFormat="1" applyFont="1" applyFill="1" applyBorder="1" applyAlignment="1" applyProtection="1">
      <alignment horizontal="center" vertical="center" shrinkToFit="1"/>
    </xf>
    <xf numFmtId="0" fontId="0" fillId="19" borderId="0" xfId="0" applyFill="1" applyAlignment="1" applyProtection="1">
      <alignment vertical="center"/>
    </xf>
    <xf numFmtId="0" fontId="26" fillId="19" borderId="0" xfId="0" applyFont="1" applyFill="1" applyBorder="1" applyAlignment="1" applyProtection="1">
      <alignment horizontal="center" vertical="center"/>
    </xf>
    <xf numFmtId="0" fontId="0" fillId="5" borderId="9"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7" borderId="9" xfId="0" applyFill="1" applyBorder="1" applyAlignment="1" applyProtection="1">
      <alignment horizontal="center"/>
    </xf>
    <xf numFmtId="0" fontId="0" fillId="7" borderId="11" xfId="0" applyFill="1" applyBorder="1" applyAlignment="1" applyProtection="1">
      <alignment horizontal="center"/>
    </xf>
    <xf numFmtId="0" fontId="0" fillId="7" borderId="35" xfId="0" applyFill="1" applyBorder="1" applyAlignment="1" applyProtection="1">
      <alignment horizontal="center"/>
    </xf>
    <xf numFmtId="0" fontId="0" fillId="3" borderId="21" xfId="0" applyFont="1" applyFill="1" applyBorder="1" applyAlignment="1" applyProtection="1">
      <alignment horizontal="center" vertical="center" shrinkToFit="1"/>
    </xf>
    <xf numFmtId="0" fontId="0" fillId="3" borderId="22" xfId="0" applyFont="1" applyFill="1" applyBorder="1" applyAlignment="1" applyProtection="1">
      <alignment horizontal="center" vertical="center" shrinkToFit="1"/>
    </xf>
    <xf numFmtId="0" fontId="0" fillId="3" borderId="23" xfId="0" applyFont="1" applyFill="1" applyBorder="1" applyAlignment="1" applyProtection="1">
      <alignment horizontal="center" vertical="center" shrinkToFit="1"/>
    </xf>
    <xf numFmtId="0" fontId="0" fillId="3" borderId="19" xfId="0" applyFont="1" applyFill="1" applyBorder="1" applyAlignment="1" applyProtection="1">
      <alignment vertical="center" shrinkToFit="1"/>
    </xf>
    <xf numFmtId="0" fontId="0" fillId="3" borderId="8" xfId="0" applyFont="1" applyFill="1" applyBorder="1" applyAlignment="1" applyProtection="1">
      <alignment vertical="center" shrinkToFit="1"/>
    </xf>
    <xf numFmtId="0" fontId="0" fillId="3" borderId="20" xfId="0" applyFont="1" applyFill="1" applyBorder="1" applyAlignment="1" applyProtection="1">
      <alignment vertical="center" shrinkToFit="1"/>
    </xf>
    <xf numFmtId="0" fontId="0" fillId="15" borderId="34" xfId="0" applyFill="1" applyBorder="1" applyAlignment="1" applyProtection="1">
      <alignment horizontal="left" indent="4"/>
    </xf>
    <xf numFmtId="0" fontId="25" fillId="3" borderId="0" xfId="0" applyFont="1" applyFill="1" applyAlignment="1">
      <alignment vertical="center"/>
    </xf>
    <xf numFmtId="0" fontId="0" fillId="3" borderId="8"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1" fillId="3" borderId="0" xfId="0" applyFont="1" applyFill="1" applyAlignment="1">
      <alignment vertical="center"/>
    </xf>
    <xf numFmtId="0" fontId="1" fillId="3" borderId="0" xfId="0" applyFont="1"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50" xfId="0" applyFont="1" applyFill="1" applyBorder="1" applyAlignment="1">
      <alignment horizontal="center" vertical="center"/>
    </xf>
    <xf numFmtId="0" fontId="10" fillId="3" borderId="0" xfId="0" applyFont="1" applyFill="1" applyAlignment="1">
      <alignment horizontal="left" vertical="center"/>
    </xf>
    <xf numFmtId="0" fontId="7" fillId="3" borderId="0" xfId="0" applyFont="1" applyFill="1" applyAlignment="1">
      <alignment horizontal="left" vertical="center"/>
    </xf>
    <xf numFmtId="0" fontId="0" fillId="5" borderId="74" xfId="0"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center" vertical="center" shrinkToFit="1"/>
      <protection locked="0"/>
    </xf>
    <xf numFmtId="0" fontId="0" fillId="5" borderId="75" xfId="0"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wrapText="1"/>
    </xf>
    <xf numFmtId="0" fontId="6" fillId="3" borderId="36" xfId="0" applyFont="1" applyFill="1" applyBorder="1" applyAlignment="1">
      <alignment horizontal="center" vertical="center" wrapText="1"/>
    </xf>
    <xf numFmtId="3" fontId="6" fillId="6" borderId="10" xfId="0" applyNumberFormat="1" applyFont="1" applyFill="1" applyBorder="1" applyAlignment="1" applyProtection="1">
      <alignment horizontal="center" vertical="center" shrinkToFit="1"/>
      <protection locked="0"/>
    </xf>
    <xf numFmtId="3" fontId="6" fillId="6" borderId="14" xfId="0" applyNumberFormat="1" applyFont="1" applyFill="1" applyBorder="1" applyAlignment="1" applyProtection="1">
      <alignment horizontal="center" vertical="center" shrinkToFit="1"/>
      <protection locked="0"/>
    </xf>
    <xf numFmtId="0" fontId="6" fillId="3" borderId="66"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wrapText="1"/>
    </xf>
    <xf numFmtId="3" fontId="6" fillId="6" borderId="13" xfId="0" applyNumberFormat="1" applyFont="1" applyFill="1" applyBorder="1" applyAlignment="1" applyProtection="1">
      <alignment horizontal="center" vertical="center" shrinkToFit="1"/>
      <protection locked="0"/>
    </xf>
    <xf numFmtId="0" fontId="0" fillId="3" borderId="49" xfId="0" applyFont="1" applyFill="1" applyBorder="1" applyAlignment="1" applyProtection="1">
      <alignment vertical="center" wrapText="1"/>
    </xf>
    <xf numFmtId="0" fontId="1" fillId="3" borderId="0" xfId="0" applyFont="1" applyFill="1" applyAlignment="1">
      <alignment vertical="center"/>
    </xf>
    <xf numFmtId="0" fontId="6" fillId="3" borderId="41" xfId="0" applyFont="1" applyFill="1" applyBorder="1" applyAlignment="1">
      <alignment horizontal="center" vertical="center" wrapText="1"/>
    </xf>
    <xf numFmtId="0" fontId="0" fillId="3" borderId="24" xfId="0" applyFont="1" applyFill="1" applyBorder="1" applyAlignment="1" applyProtection="1">
      <alignment horizontal="center" vertical="center" shrinkToFit="1"/>
    </xf>
    <xf numFmtId="0" fontId="0" fillId="3" borderId="25" xfId="0" applyFont="1" applyFill="1" applyBorder="1" applyAlignment="1" applyProtection="1">
      <alignment horizontal="center" vertical="center" shrinkToFit="1"/>
    </xf>
    <xf numFmtId="0" fontId="0" fillId="3" borderId="26" xfId="0" applyFont="1" applyFill="1" applyBorder="1" applyAlignment="1" applyProtection="1">
      <alignment horizontal="center" vertical="center" shrinkToFit="1"/>
    </xf>
    <xf numFmtId="3" fontId="0" fillId="3" borderId="24" xfId="0" applyNumberFormat="1" applyFont="1" applyFill="1" applyBorder="1" applyAlignment="1" applyProtection="1">
      <alignment vertical="center" shrinkToFit="1"/>
    </xf>
    <xf numFmtId="3" fontId="0" fillId="3" borderId="25" xfId="0" applyNumberFormat="1" applyFont="1" applyFill="1" applyBorder="1" applyAlignment="1" applyProtection="1">
      <alignment vertical="center" shrinkToFit="1"/>
    </xf>
    <xf numFmtId="3" fontId="0" fillId="3" borderId="26" xfId="0" applyNumberFormat="1" applyFont="1" applyFill="1" applyBorder="1" applyAlignment="1" applyProtection="1">
      <alignment vertical="center" shrinkToFit="1"/>
    </xf>
    <xf numFmtId="3" fontId="6" fillId="3" borderId="64" xfId="0" applyNumberFormat="1" applyFont="1" applyFill="1" applyBorder="1" applyAlignment="1" applyProtection="1">
      <alignment horizontal="center" vertical="center" shrinkToFit="1"/>
    </xf>
    <xf numFmtId="3" fontId="6" fillId="3" borderId="64" xfId="0" applyNumberFormat="1" applyFont="1" applyFill="1" applyBorder="1" applyAlignment="1">
      <alignment horizontal="center" vertical="center"/>
    </xf>
    <xf numFmtId="0" fontId="1" fillId="3" borderId="0" xfId="0" applyFont="1" applyFill="1" applyAlignment="1">
      <alignment vertical="center"/>
    </xf>
    <xf numFmtId="0" fontId="1" fillId="18" borderId="0" xfId="0" applyFont="1" applyFill="1" applyAlignment="1">
      <alignment vertical="center"/>
    </xf>
    <xf numFmtId="0" fontId="42" fillId="3" borderId="0" xfId="0" applyFont="1" applyFill="1" applyAlignment="1">
      <alignment vertical="center"/>
    </xf>
    <xf numFmtId="0" fontId="42" fillId="18" borderId="0" xfId="0" applyFont="1" applyFill="1" applyAlignment="1">
      <alignment vertical="center"/>
    </xf>
    <xf numFmtId="0" fontId="0" fillId="18" borderId="0" xfId="0" applyFill="1" applyAlignment="1">
      <alignment vertical="center"/>
    </xf>
    <xf numFmtId="0" fontId="0" fillId="18" borderId="0" xfId="0" applyFill="1" applyBorder="1" applyAlignment="1">
      <alignment vertical="center"/>
    </xf>
    <xf numFmtId="0" fontId="52" fillId="3" borderId="0" xfId="0" applyFont="1" applyFill="1" applyAlignment="1" applyProtection="1"/>
    <xf numFmtId="0" fontId="6" fillId="16" borderId="47" xfId="0" applyFont="1" applyFill="1" applyBorder="1" applyAlignment="1" applyProtection="1">
      <alignment horizontal="center" vertical="center" wrapText="1"/>
    </xf>
    <xf numFmtId="0" fontId="6" fillId="16" borderId="60" xfId="0" applyFont="1" applyFill="1" applyBorder="1" applyAlignment="1" applyProtection="1">
      <alignment horizontal="center" vertical="center" wrapText="1"/>
    </xf>
    <xf numFmtId="0" fontId="6" fillId="16" borderId="35" xfId="0" applyFont="1" applyFill="1" applyBorder="1" applyAlignment="1" applyProtection="1">
      <alignment horizontal="center" vertical="center" wrapText="1"/>
    </xf>
    <xf numFmtId="0" fontId="0" fillId="2" borderId="0" xfId="0" applyFont="1" applyFill="1" applyAlignment="1">
      <alignment vertical="center" shrinkToFit="1"/>
    </xf>
    <xf numFmtId="0" fontId="0" fillId="4" borderId="0" xfId="0" applyFont="1" applyFill="1" applyAlignment="1">
      <alignment vertical="center" shrinkToFit="1"/>
    </xf>
    <xf numFmtId="167" fontId="0" fillId="3" borderId="9" xfId="0" applyNumberFormat="1" applyFont="1" applyFill="1" applyBorder="1" applyAlignment="1">
      <alignment vertical="center" shrinkToFit="1"/>
    </xf>
    <xf numFmtId="167" fontId="0" fillId="3" borderId="11" xfId="0" applyNumberFormat="1" applyFont="1" applyFill="1" applyBorder="1" applyAlignment="1">
      <alignment vertical="center" shrinkToFit="1"/>
    </xf>
    <xf numFmtId="167" fontId="0" fillId="3" borderId="13" xfId="0" applyNumberFormat="1" applyFont="1" applyFill="1" applyBorder="1" applyAlignment="1">
      <alignment vertical="center" shrinkToFit="1"/>
    </xf>
    <xf numFmtId="166" fontId="0" fillId="6" borderId="36" xfId="0" applyNumberFormat="1" applyFont="1" applyFill="1" applyBorder="1" applyAlignment="1" applyProtection="1">
      <alignment horizontal="center" vertical="center"/>
      <protection locked="0"/>
    </xf>
    <xf numFmtId="0" fontId="54" fillId="3" borderId="0" xfId="0" applyFont="1" applyFill="1" applyAlignment="1">
      <alignment vertical="center"/>
    </xf>
    <xf numFmtId="0" fontId="1" fillId="3" borderId="0" xfId="0" applyFont="1" applyFill="1" applyProtection="1"/>
    <xf numFmtId="0" fontId="0" fillId="3" borderId="0" xfId="0" applyFont="1" applyFill="1" applyAlignment="1" applyProtection="1">
      <alignment horizontal="left" vertical="center" wrapText="1"/>
    </xf>
    <xf numFmtId="0" fontId="6" fillId="3" borderId="42"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0" borderId="0" xfId="0" applyAlignment="1" applyProtection="1">
      <alignment vertical="center"/>
    </xf>
    <xf numFmtId="0" fontId="0" fillId="0" borderId="10" xfId="0" applyBorder="1" applyProtection="1"/>
    <xf numFmtId="3" fontId="5" fillId="0" borderId="11" xfId="0" applyNumberFormat="1" applyFont="1" applyFill="1" applyBorder="1" applyAlignment="1" applyProtection="1">
      <alignment vertical="center" shrinkToFit="1"/>
    </xf>
    <xf numFmtId="3" fontId="5" fillId="0" borderId="13" xfId="0" applyNumberFormat="1" applyFont="1" applyFill="1" applyBorder="1" applyAlignment="1" applyProtection="1">
      <alignment vertical="center" shrinkToFit="1"/>
    </xf>
    <xf numFmtId="3" fontId="5" fillId="0" borderId="9" xfId="0" applyNumberFormat="1" applyFont="1" applyFill="1" applyBorder="1" applyAlignment="1" applyProtection="1">
      <alignment vertical="center" shrinkToFit="1"/>
    </xf>
    <xf numFmtId="166" fontId="0" fillId="15" borderId="10" xfId="0" applyNumberFormat="1" applyFill="1" applyBorder="1" applyAlignment="1" applyProtection="1">
      <alignment vertical="center"/>
    </xf>
    <xf numFmtId="0" fontId="0" fillId="3" borderId="0" xfId="0" applyFill="1" applyAlignment="1" applyProtection="1">
      <alignment horizontal="left" vertical="center" indent="1"/>
    </xf>
    <xf numFmtId="166" fontId="0" fillId="16" borderId="14" xfId="0" applyNumberFormat="1" applyFill="1" applyBorder="1" applyAlignment="1" applyProtection="1">
      <alignment vertical="center"/>
    </xf>
    <xf numFmtId="0" fontId="54" fillId="3" borderId="0" xfId="0" applyFont="1" applyFill="1" applyAlignment="1" applyProtection="1">
      <alignment vertical="center"/>
    </xf>
    <xf numFmtId="0" fontId="6" fillId="15" borderId="0" xfId="0" applyFont="1" applyFill="1" applyBorder="1" applyAlignment="1" applyProtection="1">
      <alignment horizontal="center" vertical="center" wrapText="1"/>
    </xf>
    <xf numFmtId="0" fontId="6" fillId="15" borderId="47" xfId="0" applyFont="1" applyFill="1" applyBorder="1" applyAlignment="1" applyProtection="1">
      <alignment horizontal="center" vertical="center" wrapText="1"/>
    </xf>
    <xf numFmtId="0" fontId="6" fillId="16" borderId="6" xfId="0" applyFont="1" applyFill="1" applyBorder="1" applyAlignment="1" applyProtection="1">
      <alignment horizontal="center" vertical="center" wrapText="1"/>
    </xf>
    <xf numFmtId="0" fontId="6" fillId="16" borderId="36" xfId="0" applyFont="1" applyFill="1" applyBorder="1" applyAlignment="1" applyProtection="1">
      <alignment horizontal="center" vertical="center" wrapText="1"/>
    </xf>
    <xf numFmtId="0" fontId="37" fillId="16" borderId="45" xfId="0" applyFont="1" applyFill="1" applyBorder="1" applyAlignment="1" applyProtection="1">
      <alignment horizontal="center" vertical="center" wrapText="1"/>
    </xf>
    <xf numFmtId="0" fontId="37" fillId="15" borderId="49" xfId="0" applyFont="1" applyFill="1" applyBorder="1" applyAlignment="1" applyProtection="1">
      <alignment horizontal="center" vertical="center"/>
    </xf>
    <xf numFmtId="0" fontId="37" fillId="15" borderId="46" xfId="0" applyFont="1" applyFill="1" applyBorder="1" applyAlignment="1" applyProtection="1">
      <alignment horizontal="center" vertical="center" wrapText="1"/>
    </xf>
    <xf numFmtId="0" fontId="6" fillId="16" borderId="48" xfId="0" applyFont="1" applyFill="1" applyBorder="1" applyAlignment="1" applyProtection="1">
      <alignment horizontal="center" vertical="center" wrapText="1"/>
    </xf>
    <xf numFmtId="0" fontId="6" fillId="16" borderId="46" xfId="0" applyFont="1" applyFill="1" applyBorder="1" applyAlignment="1" applyProtection="1">
      <alignment horizontal="center" vertical="center" wrapText="1"/>
    </xf>
    <xf numFmtId="0" fontId="6" fillId="3" borderId="55" xfId="0" applyFont="1" applyFill="1" applyBorder="1" applyAlignment="1" applyProtection="1">
      <alignment horizontal="center" vertical="center"/>
    </xf>
    <xf numFmtId="0" fontId="9" fillId="3" borderId="2" xfId="0" applyFont="1" applyFill="1" applyBorder="1" applyAlignment="1" applyProtection="1">
      <alignment horizontal="center" wrapText="1" shrinkToFit="1"/>
    </xf>
    <xf numFmtId="167" fontId="15" fillId="3" borderId="50" xfId="0" applyNumberFormat="1" applyFont="1" applyFill="1" applyBorder="1" applyAlignment="1" applyProtection="1">
      <alignment horizontal="center" vertical="center"/>
    </xf>
    <xf numFmtId="0" fontId="0" fillId="4" borderId="0" xfId="0" applyFont="1" applyFill="1" applyAlignment="1" applyProtection="1">
      <alignment vertical="center"/>
      <protection locked="0"/>
    </xf>
    <xf numFmtId="0" fontId="0" fillId="4" borderId="0" xfId="0" applyFont="1" applyFill="1" applyAlignment="1" applyProtection="1">
      <alignment vertical="center" shrinkToFit="1"/>
      <protection locked="0"/>
    </xf>
    <xf numFmtId="0" fontId="26" fillId="4" borderId="8" xfId="0" applyFont="1" applyFill="1" applyBorder="1" applyAlignment="1" applyProtection="1">
      <alignment vertical="center" shrinkToFit="1"/>
      <protection locked="0"/>
    </xf>
    <xf numFmtId="0" fontId="0" fillId="4" borderId="8" xfId="0" applyFont="1" applyFill="1" applyBorder="1" applyAlignment="1" applyProtection="1">
      <alignment vertical="center" shrinkToFit="1"/>
      <protection locked="0"/>
    </xf>
    <xf numFmtId="0" fontId="0" fillId="3" borderId="11" xfId="0" applyFont="1" applyFill="1" applyBorder="1" applyAlignment="1" applyProtection="1">
      <alignment vertical="center" shrinkToFit="1"/>
    </xf>
    <xf numFmtId="0" fontId="0" fillId="3" borderId="57" xfId="0" applyFont="1" applyFill="1" applyBorder="1" applyAlignment="1" applyProtection="1">
      <alignment vertical="center" shrinkToFit="1"/>
    </xf>
    <xf numFmtId="0" fontId="0" fillId="3" borderId="57" xfId="0" applyFont="1" applyFill="1" applyBorder="1" applyAlignment="1" applyProtection="1">
      <alignment horizontal="center" vertical="center" shrinkToFit="1"/>
    </xf>
    <xf numFmtId="0" fontId="0" fillId="3" borderId="13" xfId="0" applyFont="1" applyFill="1" applyBorder="1" applyAlignment="1" applyProtection="1">
      <alignment vertical="center" shrinkToFit="1"/>
    </xf>
    <xf numFmtId="0" fontId="0" fillId="3" borderId="58" xfId="0" applyFont="1" applyFill="1" applyBorder="1" applyAlignment="1" applyProtection="1">
      <alignment vertical="center" shrinkToFit="1"/>
    </xf>
    <xf numFmtId="0" fontId="0" fillId="3" borderId="58" xfId="0" applyFont="1" applyFill="1" applyBorder="1" applyAlignment="1" applyProtection="1">
      <alignment horizontal="center" vertical="center" shrinkToFit="1"/>
    </xf>
    <xf numFmtId="0" fontId="0" fillId="3" borderId="9" xfId="0" applyFont="1" applyFill="1" applyBorder="1" applyAlignment="1" applyProtection="1">
      <alignment vertical="center" shrinkToFit="1"/>
    </xf>
    <xf numFmtId="0" fontId="0" fillId="3" borderId="56" xfId="0" applyFont="1" applyFill="1" applyBorder="1" applyAlignment="1" applyProtection="1">
      <alignment vertical="center" shrinkToFit="1"/>
    </xf>
    <xf numFmtId="0" fontId="0" fillId="3" borderId="0" xfId="0" applyFont="1" applyFill="1" applyAlignment="1" applyProtection="1">
      <alignment horizontal="center" vertical="center"/>
    </xf>
    <xf numFmtId="0" fontId="6" fillId="3" borderId="39" xfId="0" applyFont="1" applyFill="1" applyBorder="1" applyAlignment="1" applyProtection="1">
      <alignment horizontal="left" vertical="center" wrapText="1"/>
    </xf>
    <xf numFmtId="0" fontId="6" fillId="3" borderId="42" xfId="0" applyFont="1" applyFill="1" applyBorder="1" applyAlignment="1" applyProtection="1">
      <alignment horizontal="left" vertical="center" wrapText="1"/>
    </xf>
    <xf numFmtId="0" fontId="6" fillId="3" borderId="45" xfId="0" applyFont="1" applyFill="1" applyBorder="1" applyAlignment="1" applyProtection="1">
      <alignment horizontal="left" vertical="center" wrapText="1"/>
    </xf>
    <xf numFmtId="0" fontId="6" fillId="3" borderId="55" xfId="0" applyFont="1" applyFill="1" applyBorder="1" applyAlignment="1" applyProtection="1">
      <alignment horizontal="left" vertical="center" wrapText="1"/>
    </xf>
    <xf numFmtId="167" fontId="15" fillId="3" borderId="54" xfId="0" applyNumberFormat="1" applyFont="1" applyFill="1" applyBorder="1" applyAlignment="1" applyProtection="1">
      <alignment horizontal="center" vertical="center"/>
    </xf>
    <xf numFmtId="0" fontId="6" fillId="16" borderId="0"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37" fillId="16" borderId="49" xfId="0" applyFont="1" applyFill="1" applyBorder="1" applyAlignment="1" applyProtection="1">
      <alignment horizontal="center" vertical="center"/>
    </xf>
    <xf numFmtId="0" fontId="37" fillId="15" borderId="45" xfId="0" applyFont="1" applyFill="1" applyBorder="1" applyAlignment="1" applyProtection="1">
      <alignment horizontal="center" vertical="center" wrapText="1"/>
    </xf>
    <xf numFmtId="0" fontId="37" fillId="16" borderId="45" xfId="0" applyFont="1" applyFill="1" applyBorder="1" applyAlignment="1" applyProtection="1">
      <alignment horizontal="center" vertical="center"/>
    </xf>
    <xf numFmtId="0" fontId="37" fillId="15" borderId="50"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shrinkToFit="1"/>
    </xf>
    <xf numFmtId="0" fontId="0" fillId="2" borderId="0" xfId="0" applyFill="1" applyAlignment="1" applyProtection="1">
      <alignment vertical="center"/>
      <protection locked="0"/>
    </xf>
    <xf numFmtId="0" fontId="0" fillId="2" borderId="0" xfId="0" applyFont="1" applyFill="1" applyAlignment="1" applyProtection="1">
      <alignment horizontal="center" vertical="center"/>
      <protection locked="0"/>
    </xf>
    <xf numFmtId="8" fontId="0" fillId="2" borderId="0" xfId="0" applyNumberFormat="1" applyFont="1" applyFill="1" applyAlignment="1" applyProtection="1">
      <alignment horizontal="center" vertical="center"/>
      <protection locked="0"/>
    </xf>
    <xf numFmtId="0" fontId="0" fillId="19" borderId="0" xfId="0" applyFill="1" applyProtection="1"/>
    <xf numFmtId="0" fontId="26" fillId="19" borderId="0" xfId="0" applyFont="1" applyFill="1" applyBorder="1" applyAlignment="1" applyProtection="1">
      <alignment horizontal="right"/>
    </xf>
    <xf numFmtId="170" fontId="0" fillId="3" borderId="54" xfId="3" applyNumberFormat="1" applyFont="1" applyFill="1" applyBorder="1" applyAlignment="1" applyProtection="1">
      <alignment horizontal="right"/>
    </xf>
    <xf numFmtId="0" fontId="0" fillId="19" borderId="0" xfId="0" applyFill="1" applyBorder="1" applyProtection="1"/>
    <xf numFmtId="0" fontId="26" fillId="3" borderId="18" xfId="0" applyFont="1" applyFill="1" applyBorder="1" applyAlignment="1" applyProtection="1">
      <alignment horizontal="center"/>
    </xf>
    <xf numFmtId="0" fontId="15" fillId="16" borderId="0" xfId="0" applyFont="1" applyFill="1" applyBorder="1" applyAlignment="1" applyProtection="1">
      <alignment horizontal="center"/>
    </xf>
    <xf numFmtId="170" fontId="0" fillId="3" borderId="19" xfId="3" applyNumberFormat="1" applyFont="1" applyFill="1" applyBorder="1" applyAlignment="1" applyProtection="1">
      <alignment horizontal="right"/>
    </xf>
    <xf numFmtId="166" fontId="0" fillId="3" borderId="19" xfId="5" applyNumberFormat="1" applyFont="1" applyFill="1" applyBorder="1" applyProtection="1"/>
    <xf numFmtId="171" fontId="45" fillId="20" borderId="10" xfId="4" applyNumberFormat="1" applyFont="1" applyFill="1" applyBorder="1" applyProtection="1"/>
    <xf numFmtId="170" fontId="0" fillId="3" borderId="8" xfId="3" applyNumberFormat="1" applyFont="1" applyFill="1" applyBorder="1" applyAlignment="1" applyProtection="1">
      <alignment horizontal="right"/>
    </xf>
    <xf numFmtId="166" fontId="0" fillId="3" borderId="8" xfId="5" applyNumberFormat="1" applyFont="1" applyFill="1" applyBorder="1" applyProtection="1"/>
    <xf numFmtId="171" fontId="45" fillId="20" borderId="12" xfId="4" applyNumberFormat="1" applyFont="1" applyFill="1" applyBorder="1" applyProtection="1"/>
    <xf numFmtId="9" fontId="0" fillId="3" borderId="8" xfId="5" applyFont="1" applyFill="1" applyBorder="1" applyProtection="1"/>
    <xf numFmtId="170" fontId="0" fillId="3" borderId="69" xfId="3" applyNumberFormat="1" applyFont="1" applyFill="1" applyBorder="1" applyAlignment="1" applyProtection="1">
      <alignment horizontal="right"/>
    </xf>
    <xf numFmtId="9" fontId="0" fillId="3" borderId="69" xfId="5" applyFont="1" applyFill="1" applyBorder="1" applyProtection="1"/>
    <xf numFmtId="171" fontId="45" fillId="20" borderId="36" xfId="4" applyNumberFormat="1" applyFont="1" applyFill="1" applyBorder="1" applyProtection="1"/>
    <xf numFmtId="0" fontId="26" fillId="16" borderId="7" xfId="0" applyFont="1" applyFill="1" applyBorder="1" applyAlignment="1" applyProtection="1">
      <alignment horizontal="right"/>
    </xf>
    <xf numFmtId="170" fontId="0" fillId="16" borderId="7" xfId="3" applyNumberFormat="1" applyFont="1" applyFill="1" applyBorder="1" applyAlignment="1" applyProtection="1">
      <alignment horizontal="right"/>
    </xf>
    <xf numFmtId="0" fontId="0" fillId="16" borderId="7" xfId="0" applyFill="1" applyBorder="1" applyProtection="1"/>
    <xf numFmtId="170" fontId="0" fillId="3" borderId="20" xfId="3" applyNumberFormat="1" applyFont="1" applyFill="1" applyBorder="1" applyAlignment="1" applyProtection="1">
      <alignment horizontal="right"/>
    </xf>
    <xf numFmtId="166" fontId="0" fillId="3" borderId="20" xfId="5" applyNumberFormat="1" applyFont="1" applyFill="1" applyBorder="1" applyProtection="1"/>
    <xf numFmtId="171" fontId="45" fillId="20" borderId="14" xfId="4" applyNumberFormat="1" applyFont="1" applyFill="1" applyBorder="1" applyProtection="1"/>
    <xf numFmtId="0" fontId="26" fillId="19" borderId="0" xfId="0" applyFont="1" applyFill="1" applyBorder="1" applyAlignment="1" applyProtection="1">
      <alignment horizontal="center"/>
    </xf>
    <xf numFmtId="2" fontId="0" fillId="19" borderId="0" xfId="4" applyNumberFormat="1" applyFont="1" applyFill="1" applyBorder="1" applyAlignment="1" applyProtection="1">
      <alignment horizontal="center"/>
    </xf>
    <xf numFmtId="0" fontId="15" fillId="19" borderId="0" xfId="0" applyFont="1" applyFill="1" applyBorder="1" applyAlignment="1" applyProtection="1">
      <alignment horizontal="center"/>
    </xf>
    <xf numFmtId="0" fontId="6" fillId="3" borderId="42"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xf>
    <xf numFmtId="166" fontId="0" fillId="3" borderId="15" xfId="0" applyNumberFormat="1" applyFill="1" applyBorder="1" applyAlignment="1" applyProtection="1">
      <alignment horizontal="center"/>
    </xf>
    <xf numFmtId="166" fontId="0" fillId="3" borderId="61" xfId="0" applyNumberFormat="1" applyFill="1" applyBorder="1" applyAlignment="1" applyProtection="1">
      <alignment horizontal="center"/>
    </xf>
    <xf numFmtId="166" fontId="0" fillId="3" borderId="21" xfId="0" applyNumberFormat="1" applyFill="1" applyBorder="1" applyAlignment="1" applyProtection="1">
      <alignment horizontal="center"/>
    </xf>
    <xf numFmtId="166" fontId="0" fillId="3" borderId="17" xfId="0" applyNumberFormat="1" applyFill="1" applyBorder="1" applyAlignment="1" applyProtection="1">
      <alignment horizontal="center"/>
    </xf>
    <xf numFmtId="166" fontId="0" fillId="3" borderId="63" xfId="0" applyNumberFormat="1" applyFill="1" applyBorder="1" applyAlignment="1" applyProtection="1">
      <alignment horizontal="center"/>
    </xf>
    <xf numFmtId="166" fontId="0" fillId="3" borderId="23" xfId="0" applyNumberFormat="1" applyFill="1" applyBorder="1" applyAlignment="1" applyProtection="1">
      <alignment horizontal="center"/>
    </xf>
    <xf numFmtId="8" fontId="0" fillId="3" borderId="6" xfId="0" applyNumberFormat="1" applyFill="1" applyBorder="1" applyAlignment="1" applyProtection="1">
      <alignment horizontal="center"/>
    </xf>
    <xf numFmtId="8" fontId="0" fillId="3" borderId="0" xfId="0" applyNumberFormat="1" applyFill="1" applyBorder="1" applyAlignment="1" applyProtection="1">
      <alignment horizontal="center"/>
    </xf>
    <xf numFmtId="0" fontId="40" fillId="3" borderId="0" xfId="0" applyFont="1" applyFill="1" applyProtection="1"/>
    <xf numFmtId="0" fontId="1" fillId="3" borderId="0" xfId="0" applyFont="1" applyFill="1" applyProtection="1"/>
    <xf numFmtId="49" fontId="0" fillId="6" borderId="9" xfId="0" applyNumberFormat="1" applyFill="1" applyBorder="1" applyAlignment="1" applyProtection="1">
      <alignment shrinkToFit="1"/>
      <protection locked="0"/>
    </xf>
    <xf numFmtId="49" fontId="0" fillId="6" borderId="19" xfId="0" applyNumberFormat="1" applyFill="1" applyBorder="1" applyAlignment="1" applyProtection="1">
      <alignment shrinkToFit="1"/>
      <protection locked="0"/>
    </xf>
    <xf numFmtId="49" fontId="0" fillId="6" borderId="10" xfId="0" applyNumberFormat="1" applyFill="1" applyBorder="1" applyAlignment="1" applyProtection="1">
      <alignment shrinkToFit="1"/>
      <protection locked="0"/>
    </xf>
    <xf numFmtId="49" fontId="0" fillId="6" borderId="11" xfId="0" applyNumberFormat="1" applyFill="1" applyBorder="1" applyAlignment="1" applyProtection="1">
      <alignment shrinkToFit="1"/>
      <protection locked="0"/>
    </xf>
    <xf numFmtId="49" fontId="0" fillId="6" borderId="8" xfId="0" applyNumberFormat="1" applyFill="1" applyBorder="1" applyAlignment="1" applyProtection="1">
      <alignment shrinkToFit="1"/>
      <protection locked="0"/>
    </xf>
    <xf numFmtId="49" fontId="0" fillId="6" borderId="12" xfId="0" applyNumberFormat="1" applyFill="1" applyBorder="1" applyAlignment="1" applyProtection="1">
      <alignment shrinkToFit="1"/>
      <protection locked="0"/>
    </xf>
    <xf numFmtId="49" fontId="0" fillId="6" borderId="13" xfId="0" applyNumberFormat="1" applyFill="1" applyBorder="1" applyAlignment="1" applyProtection="1">
      <alignment shrinkToFit="1"/>
      <protection locked="0"/>
    </xf>
    <xf numFmtId="49" fontId="0" fillId="6" borderId="20" xfId="0" applyNumberFormat="1" applyFill="1" applyBorder="1" applyAlignment="1" applyProtection="1">
      <alignment shrinkToFit="1"/>
      <protection locked="0"/>
    </xf>
    <xf numFmtId="49" fontId="0" fillId="6" borderId="14" xfId="0" applyNumberFormat="1" applyFill="1" applyBorder="1" applyAlignment="1" applyProtection="1">
      <alignment shrinkToFit="1"/>
      <protection locked="0"/>
    </xf>
    <xf numFmtId="0" fontId="1" fillId="3" borderId="49" xfId="0" applyFont="1" applyFill="1" applyBorder="1" applyAlignment="1" applyProtection="1">
      <alignment horizontal="left" vertical="center" wrapText="1"/>
    </xf>
    <xf numFmtId="0" fontId="0" fillId="6" borderId="57"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70" fontId="0" fillId="3" borderId="1" xfId="0" applyNumberFormat="1" applyFont="1" applyFill="1" applyBorder="1" applyAlignment="1" applyProtection="1">
      <alignment horizontal="center"/>
    </xf>
    <xf numFmtId="170" fontId="0" fillId="3" borderId="3" xfId="0" applyNumberFormat="1" applyFont="1" applyFill="1" applyBorder="1" applyAlignment="1" applyProtection="1">
      <alignment horizontal="center"/>
    </xf>
    <xf numFmtId="170" fontId="0" fillId="6" borderId="16" xfId="0" applyNumberFormat="1" applyFont="1" applyFill="1" applyBorder="1" applyAlignment="1" applyProtection="1">
      <alignment horizontal="center"/>
      <protection locked="0"/>
    </xf>
    <xf numFmtId="170" fontId="0" fillId="6" borderId="28" xfId="0" applyNumberFormat="1" applyFont="1" applyFill="1" applyBorder="1" applyAlignment="1" applyProtection="1">
      <alignment horizontal="center"/>
      <protection locked="0"/>
    </xf>
    <xf numFmtId="170" fontId="0" fillId="6" borderId="30" xfId="0" applyNumberFormat="1" applyFont="1" applyFill="1" applyBorder="1" applyAlignment="1" applyProtection="1">
      <alignment horizontal="center"/>
      <protection locked="0"/>
    </xf>
    <xf numFmtId="170" fontId="0" fillId="6" borderId="33" xfId="0" applyNumberFormat="1" applyFont="1" applyFill="1" applyBorder="1" applyAlignment="1" applyProtection="1">
      <alignment horizontal="center"/>
      <protection locked="0"/>
    </xf>
    <xf numFmtId="0" fontId="0" fillId="6" borderId="58"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49" fontId="0" fillId="5" borderId="1" xfId="0" applyNumberFormat="1" applyFont="1" applyFill="1" applyBorder="1" applyAlignment="1" applyProtection="1">
      <alignment horizontal="center"/>
      <protection locked="0"/>
    </xf>
    <xf numFmtId="49" fontId="0" fillId="5" borderId="2" xfId="0" applyNumberFormat="1" applyFont="1" applyFill="1" applyBorder="1" applyAlignment="1" applyProtection="1">
      <alignment horizontal="center"/>
      <protection locked="0"/>
    </xf>
    <xf numFmtId="49" fontId="0" fillId="5" borderId="3" xfId="0" applyNumberFormat="1" applyFont="1" applyFill="1" applyBorder="1" applyAlignment="1" applyProtection="1">
      <alignment horizontal="center"/>
      <protection locked="0"/>
    </xf>
    <xf numFmtId="0" fontId="26" fillId="3" borderId="67"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0" fillId="6" borderId="75" xfId="0" applyFill="1" applyBorder="1" applyAlignment="1" applyProtection="1">
      <alignment horizontal="center" vertical="center"/>
      <protection locked="0"/>
    </xf>
    <xf numFmtId="0" fontId="0" fillId="6" borderId="82" xfId="0" applyFill="1" applyBorder="1" applyAlignment="1" applyProtection="1">
      <alignment horizontal="center" vertical="center"/>
      <protection locked="0"/>
    </xf>
    <xf numFmtId="0" fontId="0" fillId="3" borderId="1" xfId="0" applyFill="1" applyBorder="1" applyAlignment="1" applyProtection="1">
      <alignment horizontal="left"/>
    </xf>
    <xf numFmtId="0" fontId="0" fillId="3" borderId="2" xfId="0" applyFill="1" applyBorder="1" applyAlignment="1" applyProtection="1">
      <alignment horizontal="left"/>
    </xf>
    <xf numFmtId="0" fontId="0" fillId="3" borderId="3" xfId="0" applyFill="1" applyBorder="1" applyAlignment="1" applyProtection="1">
      <alignment horizontal="left"/>
    </xf>
    <xf numFmtId="0" fontId="0" fillId="6" borderId="28" xfId="0" applyFill="1" applyBorder="1" applyAlignment="1" applyProtection="1">
      <alignment horizontal="center" vertical="center"/>
      <protection locked="0"/>
    </xf>
    <xf numFmtId="170" fontId="0" fillId="6" borderId="17" xfId="0" applyNumberFormat="1" applyFont="1" applyFill="1" applyBorder="1" applyAlignment="1" applyProtection="1">
      <alignment horizontal="center"/>
      <protection locked="0"/>
    </xf>
    <xf numFmtId="170" fontId="0" fillId="6" borderId="29" xfId="0" applyNumberFormat="1" applyFont="1" applyFill="1" applyBorder="1" applyAlignment="1" applyProtection="1">
      <alignment horizontal="center"/>
      <protection locked="0"/>
    </xf>
    <xf numFmtId="0" fontId="0" fillId="3" borderId="0" xfId="0" applyFont="1" applyFill="1" applyAlignment="1" applyProtection="1">
      <alignment horizontal="left" vertical="center" wrapText="1"/>
    </xf>
    <xf numFmtId="0" fontId="5" fillId="15" borderId="9" xfId="0" applyFont="1" applyFill="1" applyBorder="1" applyAlignment="1" applyProtection="1">
      <alignment horizontal="center" vertical="center"/>
    </xf>
    <xf numFmtId="0" fontId="5" fillId="15" borderId="19" xfId="0" applyFont="1" applyFill="1" applyBorder="1" applyAlignment="1" applyProtection="1">
      <alignment horizontal="center" vertical="center"/>
    </xf>
    <xf numFmtId="0" fontId="5" fillId="15" borderId="10" xfId="0" applyFont="1" applyFill="1" applyBorder="1" applyAlignment="1" applyProtection="1">
      <alignment horizontal="center" vertical="center"/>
    </xf>
    <xf numFmtId="49" fontId="0" fillId="5" borderId="13" xfId="0" applyNumberFormat="1" applyFont="1" applyFill="1" applyBorder="1" applyAlignment="1" applyProtection="1">
      <alignment horizontal="center" shrinkToFit="1"/>
      <protection locked="0"/>
    </xf>
    <xf numFmtId="49" fontId="0" fillId="5" borderId="20" xfId="0" applyNumberFormat="1" applyFont="1" applyFill="1" applyBorder="1" applyAlignment="1" applyProtection="1">
      <alignment horizontal="center" shrinkToFit="1"/>
      <protection locked="0"/>
    </xf>
    <xf numFmtId="49" fontId="0" fillId="5" borderId="14" xfId="0" applyNumberFormat="1" applyFont="1" applyFill="1" applyBorder="1" applyAlignment="1" applyProtection="1">
      <alignment horizontal="center" shrinkToFit="1"/>
      <protection locked="0"/>
    </xf>
    <xf numFmtId="0" fontId="0" fillId="5" borderId="9" xfId="0" applyFill="1" applyBorder="1" applyProtection="1">
      <protection locked="0"/>
    </xf>
    <xf numFmtId="0" fontId="0" fillId="5" borderId="19" xfId="0" applyFill="1" applyBorder="1" applyProtection="1">
      <protection locked="0"/>
    </xf>
    <xf numFmtId="0" fontId="0" fillId="5" borderId="10" xfId="0" applyFill="1" applyBorder="1" applyProtection="1">
      <protection locked="0"/>
    </xf>
    <xf numFmtId="49" fontId="0" fillId="5" borderId="16" xfId="0" applyNumberFormat="1" applyFont="1" applyFill="1" applyBorder="1" applyAlignment="1" applyProtection="1">
      <alignment horizontal="center" shrinkToFit="1"/>
      <protection locked="0"/>
    </xf>
    <xf numFmtId="49" fontId="0" fillId="5" borderId="62" xfId="0" applyNumberFormat="1" applyFont="1" applyFill="1" applyBorder="1" applyAlignment="1" applyProtection="1">
      <alignment horizontal="center" shrinkToFit="1"/>
      <protection locked="0"/>
    </xf>
    <xf numFmtId="49" fontId="0" fillId="5" borderId="28" xfId="0" applyNumberFormat="1" applyFont="1" applyFill="1" applyBorder="1" applyAlignment="1" applyProtection="1">
      <alignment horizontal="center" shrinkToFit="1"/>
      <protection locked="0"/>
    </xf>
    <xf numFmtId="0" fontId="43" fillId="3" borderId="0" xfId="2" applyFont="1" applyFill="1" applyAlignment="1" applyProtection="1">
      <alignment horizontal="left" vertical="top" wrapText="1"/>
    </xf>
    <xf numFmtId="49" fontId="0" fillId="5" borderId="9" xfId="0" applyNumberFormat="1" applyFont="1" applyFill="1" applyBorder="1" applyAlignment="1" applyProtection="1">
      <alignment horizontal="center" shrinkToFit="1"/>
      <protection locked="0"/>
    </xf>
    <xf numFmtId="49" fontId="0" fillId="5" borderId="19" xfId="0" applyNumberFormat="1" applyFont="1" applyFill="1" applyBorder="1" applyAlignment="1" applyProtection="1">
      <alignment horizontal="center" shrinkToFit="1"/>
      <protection locked="0"/>
    </xf>
    <xf numFmtId="49" fontId="0" fillId="5" borderId="10" xfId="0" applyNumberFormat="1" applyFont="1" applyFill="1" applyBorder="1" applyAlignment="1" applyProtection="1">
      <alignment horizontal="center" shrinkToFit="1"/>
      <protection locked="0"/>
    </xf>
    <xf numFmtId="49" fontId="0" fillId="5" borderId="11" xfId="0" applyNumberFormat="1" applyFont="1" applyFill="1" applyBorder="1" applyAlignment="1" applyProtection="1">
      <alignment horizontal="center" shrinkToFit="1"/>
      <protection locked="0"/>
    </xf>
    <xf numFmtId="49" fontId="0" fillId="5" borderId="8" xfId="0" applyNumberFormat="1" applyFont="1" applyFill="1" applyBorder="1" applyAlignment="1" applyProtection="1">
      <alignment horizontal="center" shrinkToFit="1"/>
      <protection locked="0"/>
    </xf>
    <xf numFmtId="49" fontId="0" fillId="5" borderId="12" xfId="0" applyNumberFormat="1" applyFont="1" applyFill="1" applyBorder="1" applyAlignment="1" applyProtection="1">
      <alignment horizontal="center" shrinkToFit="1"/>
      <protection locked="0"/>
    </xf>
    <xf numFmtId="0" fontId="5" fillId="16" borderId="15" xfId="0" applyFont="1" applyFill="1" applyBorder="1" applyAlignment="1" applyProtection="1">
      <alignment horizontal="center" vertical="center"/>
    </xf>
    <xf numFmtId="0" fontId="5" fillId="16" borderId="61" xfId="0" applyFont="1" applyFill="1" applyBorder="1" applyAlignment="1" applyProtection="1">
      <alignment horizontal="center" vertical="center"/>
    </xf>
    <xf numFmtId="0" fontId="5" fillId="16" borderId="43" xfId="0" applyFont="1" applyFill="1" applyBorder="1" applyAlignment="1" applyProtection="1">
      <alignment horizontal="center" vertical="center"/>
    </xf>
    <xf numFmtId="0" fontId="0" fillId="3" borderId="6" xfId="0" applyFill="1" applyBorder="1" applyAlignment="1">
      <alignment horizontal="left" vertical="center" indent="1" shrinkToFit="1"/>
    </xf>
    <xf numFmtId="0" fontId="0" fillId="3" borderId="0" xfId="0" applyFill="1" applyBorder="1" applyAlignment="1">
      <alignment horizontal="left" vertical="center" indent="1" shrinkToFit="1"/>
    </xf>
    <xf numFmtId="0" fontId="1" fillId="3" borderId="0" xfId="0" applyFont="1" applyFill="1" applyAlignment="1">
      <alignment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78" xfId="0" applyFont="1" applyFill="1" applyBorder="1" applyAlignment="1" applyProtection="1">
      <alignment horizontal="center" vertical="center" wrapText="1"/>
    </xf>
    <xf numFmtId="0" fontId="0" fillId="3" borderId="4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0" fillId="3" borderId="15" xfId="0" applyFill="1" applyBorder="1" applyAlignment="1">
      <alignment horizontal="center" vertical="center"/>
    </xf>
    <xf numFmtId="0" fontId="0" fillId="3" borderId="61"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0" fillId="3" borderId="23" xfId="0" applyFill="1" applyBorder="1" applyAlignment="1">
      <alignment horizontal="center" vertical="center"/>
    </xf>
    <xf numFmtId="0" fontId="6" fillId="16" borderId="15" xfId="0" applyFont="1" applyFill="1" applyBorder="1" applyAlignment="1">
      <alignment horizontal="center" vertical="center"/>
    </xf>
    <xf numFmtId="0" fontId="6" fillId="16" borderId="61" xfId="0" applyFont="1" applyFill="1" applyBorder="1" applyAlignment="1">
      <alignment horizontal="center" vertical="center"/>
    </xf>
    <xf numFmtId="0" fontId="6" fillId="15" borderId="15" xfId="0" applyFont="1" applyFill="1" applyBorder="1" applyAlignment="1">
      <alignment horizontal="center" vertical="center"/>
    </xf>
    <xf numFmtId="0" fontId="6" fillId="15" borderId="61" xfId="0" applyFont="1" applyFill="1" applyBorder="1" applyAlignment="1">
      <alignment horizontal="center" vertical="center"/>
    </xf>
    <xf numFmtId="0" fontId="6" fillId="15" borderId="43"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0" fillId="0" borderId="16" xfId="0" applyNumberFormat="1" applyFont="1" applyFill="1" applyBorder="1" applyAlignment="1" applyProtection="1">
      <alignment vertical="center" shrinkToFit="1"/>
    </xf>
    <xf numFmtId="0" fontId="0" fillId="0" borderId="22" xfId="0" applyNumberFormat="1" applyFont="1" applyFill="1" applyBorder="1" applyAlignment="1" applyProtection="1">
      <alignment vertical="center" shrinkToFit="1"/>
    </xf>
    <xf numFmtId="0" fontId="0" fillId="0" borderId="17" xfId="0" applyNumberFormat="1" applyFont="1" applyFill="1" applyBorder="1" applyAlignment="1" applyProtection="1">
      <alignment vertical="center" shrinkToFit="1"/>
    </xf>
    <xf numFmtId="0" fontId="0" fillId="0" borderId="23" xfId="0" applyNumberFormat="1" applyFont="1" applyFill="1" applyBorder="1" applyAlignment="1" applyProtection="1">
      <alignment vertical="center" shrinkToFit="1"/>
    </xf>
    <xf numFmtId="0" fontId="0" fillId="0" borderId="9" xfId="0" applyNumberFormat="1" applyFont="1" applyFill="1" applyBorder="1" applyAlignment="1" applyProtection="1">
      <alignment vertical="center" shrinkToFit="1"/>
    </xf>
    <xf numFmtId="0" fontId="0" fillId="0" borderId="19" xfId="0" applyNumberFormat="1" applyFont="1" applyFill="1" applyBorder="1" applyAlignment="1" applyProtection="1">
      <alignment vertical="center" shrinkToFi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47" xfId="0" applyFont="1"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6" fillId="3" borderId="50"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6" fillId="3" borderId="52" xfId="0" applyFont="1" applyFill="1" applyBorder="1" applyAlignment="1" applyProtection="1">
      <alignment horizontal="center" vertical="center" wrapText="1"/>
    </xf>
    <xf numFmtId="0" fontId="6" fillId="3" borderId="53" xfId="0" applyFont="1"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wrapText="1"/>
    </xf>
    <xf numFmtId="0" fontId="6" fillId="15" borderId="9" xfId="0" applyFont="1" applyFill="1" applyBorder="1" applyAlignment="1" applyProtection="1">
      <alignment horizontal="center" vertical="center"/>
    </xf>
    <xf numFmtId="0" fontId="6" fillId="15" borderId="19" xfId="0" applyFont="1" applyFill="1" applyBorder="1" applyAlignment="1" applyProtection="1">
      <alignment horizontal="center" vertical="center"/>
    </xf>
    <xf numFmtId="0" fontId="6" fillId="15" borderId="56" xfId="0" applyFont="1" applyFill="1" applyBorder="1" applyAlignment="1" applyProtection="1">
      <alignment horizontal="center" vertical="center"/>
    </xf>
    <xf numFmtId="0" fontId="6" fillId="3" borderId="27"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6" fillId="3" borderId="78" xfId="0" applyFont="1" applyFill="1" applyBorder="1" applyAlignment="1" applyProtection="1">
      <alignment horizontal="center" wrapText="1"/>
    </xf>
    <xf numFmtId="0" fontId="6" fillId="3" borderId="42" xfId="0" applyFont="1" applyFill="1" applyBorder="1" applyAlignment="1" applyProtection="1">
      <alignment horizontal="center" wrapText="1"/>
    </xf>
    <xf numFmtId="0" fontId="6" fillId="16" borderId="15" xfId="0" applyFont="1" applyFill="1" applyBorder="1" applyAlignment="1" applyProtection="1">
      <alignment horizontal="center" vertical="center" wrapText="1"/>
    </xf>
    <xf numFmtId="0" fontId="6" fillId="16" borderId="43" xfId="0" applyFont="1" applyFill="1" applyBorder="1" applyAlignment="1" applyProtection="1">
      <alignment horizontal="center" vertical="center" wrapText="1"/>
    </xf>
    <xf numFmtId="0" fontId="1" fillId="3" borderId="0" xfId="0" applyFont="1" applyFill="1" applyAlignment="1" applyProtection="1">
      <alignment vertical="center"/>
    </xf>
    <xf numFmtId="0" fontId="0" fillId="3" borderId="27" xfId="0" applyFont="1" applyFill="1" applyBorder="1" applyAlignment="1" applyProtection="1">
      <alignment horizontal="center" vertical="center" wrapText="1"/>
    </xf>
    <xf numFmtId="0" fontId="0" fillId="3" borderId="39" xfId="0" applyFont="1" applyFill="1" applyBorder="1" applyAlignment="1" applyProtection="1">
      <alignment horizontal="center" vertical="center" wrapText="1"/>
    </xf>
    <xf numFmtId="0" fontId="0" fillId="3" borderId="45" xfId="0" applyFont="1" applyFill="1" applyBorder="1" applyAlignment="1" applyProtection="1">
      <alignment horizontal="center" vertical="center" wrapText="1"/>
    </xf>
    <xf numFmtId="0" fontId="0" fillId="3" borderId="44"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wrapText="1"/>
    </xf>
    <xf numFmtId="0" fontId="0" fillId="3" borderId="46" xfId="0" applyFont="1" applyFill="1" applyBorder="1" applyAlignment="1" applyProtection="1">
      <alignment horizontal="center" vertical="center" wrapText="1"/>
    </xf>
    <xf numFmtId="0" fontId="6" fillId="3" borderId="54" xfId="0" applyFont="1" applyFill="1" applyBorder="1" applyAlignment="1" applyProtection="1">
      <alignment horizontal="center" vertical="center" wrapText="1"/>
    </xf>
    <xf numFmtId="0" fontId="6" fillId="3" borderId="5" xfId="0" applyFont="1" applyFill="1" applyBorder="1" applyAlignment="1" applyProtection="1">
      <alignment horizontal="center" wrapText="1"/>
    </xf>
    <xf numFmtId="0" fontId="6" fillId="3" borderId="47" xfId="0" applyFont="1" applyFill="1" applyBorder="1" applyAlignment="1" applyProtection="1">
      <alignment horizontal="center" wrapText="1"/>
    </xf>
    <xf numFmtId="0" fontId="6" fillId="3" borderId="77" xfId="0" applyFont="1" applyFill="1" applyBorder="1" applyAlignment="1" applyProtection="1">
      <alignment horizontal="center" wrapText="1"/>
    </xf>
    <xf numFmtId="0" fontId="6" fillId="3" borderId="40" xfId="0" applyFont="1" applyFill="1" applyBorder="1" applyAlignment="1" applyProtection="1">
      <alignment horizontal="center" wrapText="1"/>
    </xf>
    <xf numFmtId="0" fontId="0" fillId="3" borderId="52" xfId="0" applyFont="1" applyFill="1" applyBorder="1" applyAlignment="1" applyProtection="1">
      <alignment horizontal="center" vertical="center" wrapText="1"/>
    </xf>
    <xf numFmtId="0" fontId="54" fillId="3" borderId="0" xfId="0" applyFont="1" applyFill="1" applyAlignment="1" applyProtection="1">
      <alignment horizontal="center" vertical="center"/>
    </xf>
    <xf numFmtId="0" fontId="50" fillId="19" borderId="4" xfId="0" applyFont="1" applyFill="1" applyBorder="1" applyAlignment="1">
      <alignment horizontal="center" vertical="center" wrapText="1"/>
    </xf>
    <xf numFmtId="0" fontId="50" fillId="19" borderId="7" xfId="0" applyFont="1" applyFill="1" applyBorder="1" applyAlignment="1">
      <alignment horizontal="center" vertical="center" wrapText="1"/>
    </xf>
    <xf numFmtId="0" fontId="50" fillId="19" borderId="5" xfId="0" applyFont="1" applyFill="1" applyBorder="1" applyAlignment="1">
      <alignment horizontal="center" vertical="center" wrapText="1"/>
    </xf>
    <xf numFmtId="0" fontId="50" fillId="19" borderId="6" xfId="0" applyFont="1" applyFill="1" applyBorder="1" applyAlignment="1">
      <alignment horizontal="center" vertical="center" wrapText="1"/>
    </xf>
    <xf numFmtId="0" fontId="50" fillId="19" borderId="0" xfId="0" applyFont="1" applyFill="1" applyBorder="1" applyAlignment="1">
      <alignment horizontal="center" vertical="center" wrapText="1"/>
    </xf>
    <xf numFmtId="0" fontId="50" fillId="19" borderId="47" xfId="0" applyFont="1" applyFill="1" applyBorder="1" applyAlignment="1">
      <alignment horizontal="center" vertical="center" wrapText="1"/>
    </xf>
    <xf numFmtId="0" fontId="50" fillId="19" borderId="48" xfId="0" applyFont="1" applyFill="1" applyBorder="1" applyAlignment="1">
      <alignment horizontal="center" vertical="center" wrapText="1"/>
    </xf>
    <xf numFmtId="0" fontId="50" fillId="19" borderId="49" xfId="0" applyFont="1" applyFill="1" applyBorder="1" applyAlignment="1">
      <alignment horizontal="center" vertical="center" wrapText="1"/>
    </xf>
    <xf numFmtId="0" fontId="50" fillId="19" borderId="50" xfId="0" applyFont="1" applyFill="1" applyBorder="1" applyAlignment="1">
      <alignment horizontal="center" vertical="center" wrapText="1"/>
    </xf>
    <xf numFmtId="0" fontId="0" fillId="6" borderId="17"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1"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43" xfId="0" applyFont="1" applyFill="1" applyBorder="1" applyAlignment="1">
      <alignment horizontal="center" vertical="center"/>
    </xf>
    <xf numFmtId="0" fontId="1" fillId="18" borderId="0" xfId="0" applyFont="1" applyFill="1" applyAlignment="1">
      <alignment vertical="center"/>
    </xf>
    <xf numFmtId="0" fontId="6" fillId="3" borderId="44" xfId="0" applyFont="1" applyFill="1" applyBorder="1" applyAlignment="1">
      <alignment horizontal="center" vertical="center" wrapText="1"/>
    </xf>
    <xf numFmtId="0" fontId="6" fillId="3" borderId="41" xfId="0" applyFont="1" applyFill="1" applyBorder="1" applyAlignment="1">
      <alignment horizontal="center" vertical="center"/>
    </xf>
    <xf numFmtId="0" fontId="1" fillId="3" borderId="0" xfId="0" applyFont="1" applyFill="1" applyAlignment="1" applyProtection="1">
      <alignment horizontal="left" vertical="center"/>
    </xf>
    <xf numFmtId="0" fontId="0" fillId="3" borderId="3" xfId="0" applyFont="1" applyFill="1" applyBorder="1" applyAlignment="1">
      <alignment horizontal="center" vertical="center"/>
    </xf>
    <xf numFmtId="0" fontId="6" fillId="3" borderId="7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15" xfId="0" applyFont="1" applyFill="1" applyBorder="1" applyAlignment="1" applyProtection="1">
      <alignment horizontal="center" vertical="center"/>
    </xf>
    <xf numFmtId="0" fontId="6" fillId="16" borderId="43" xfId="0" applyFont="1" applyFill="1" applyBorder="1" applyAlignment="1" applyProtection="1">
      <alignment horizontal="center" vertical="center"/>
    </xf>
    <xf numFmtId="0" fontId="0" fillId="3" borderId="27" xfId="0" applyFont="1" applyFill="1" applyBorder="1" applyAlignment="1" applyProtection="1">
      <alignment vertical="center" wrapText="1"/>
    </xf>
    <xf numFmtId="0" fontId="0" fillId="3" borderId="39" xfId="0" applyFont="1" applyFill="1" applyBorder="1" applyAlignment="1" applyProtection="1">
      <alignment vertical="center" wrapText="1"/>
    </xf>
    <xf numFmtId="0" fontId="0" fillId="3" borderId="45" xfId="0" applyFont="1" applyFill="1" applyBorder="1" applyAlignment="1" applyProtection="1">
      <alignment vertical="center" wrapText="1"/>
    </xf>
    <xf numFmtId="0" fontId="0" fillId="3" borderId="53" xfId="0" applyFont="1" applyFill="1" applyBorder="1" applyAlignment="1" applyProtection="1">
      <alignment horizontal="center" vertical="center" wrapText="1"/>
    </xf>
    <xf numFmtId="0" fontId="0" fillId="3" borderId="54" xfId="0" applyFont="1" applyFill="1" applyBorder="1" applyAlignment="1" applyProtection="1">
      <alignment horizontal="center" vertical="center" wrapText="1"/>
    </xf>
    <xf numFmtId="0" fontId="0" fillId="3" borderId="0" xfId="0" applyFill="1" applyAlignment="1">
      <alignment horizontal="left" vertical="center" indent="1" shrinkToFit="1"/>
    </xf>
    <xf numFmtId="0" fontId="6" fillId="3" borderId="41" xfId="0" applyFont="1" applyFill="1" applyBorder="1" applyAlignment="1">
      <alignment horizontal="center" vertical="center" wrapText="1"/>
    </xf>
    <xf numFmtId="0" fontId="6" fillId="3" borderId="78"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61"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63"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6" xfId="0" applyFill="1" applyBorder="1" applyAlignment="1" applyProtection="1">
      <alignment horizontal="left" vertical="center" indent="1" shrinkToFit="1"/>
    </xf>
    <xf numFmtId="0" fontId="0" fillId="3" borderId="0" xfId="0" applyFill="1" applyAlignment="1" applyProtection="1">
      <alignment horizontal="left" vertical="center" indent="1" shrinkToFit="1"/>
    </xf>
    <xf numFmtId="0" fontId="6" fillId="3" borderId="44" xfId="0" applyFont="1" applyFill="1" applyBorder="1" applyAlignment="1" applyProtection="1">
      <alignment horizontal="center" wrapText="1"/>
    </xf>
    <xf numFmtId="0" fontId="6" fillId="3" borderId="41" xfId="0" applyFont="1" applyFill="1" applyBorder="1" applyAlignment="1" applyProtection="1">
      <alignment horizontal="center" wrapText="1"/>
    </xf>
    <xf numFmtId="0" fontId="6" fillId="3" borderId="45" xfId="0" applyFont="1" applyFill="1" applyBorder="1" applyAlignment="1" applyProtection="1">
      <alignment horizontal="center" vertical="center" wrapText="1"/>
    </xf>
    <xf numFmtId="0" fontId="1" fillId="18" borderId="0" xfId="0" applyFont="1" applyFill="1" applyAlignment="1">
      <alignment horizontal="left" vertical="center"/>
    </xf>
    <xf numFmtId="0" fontId="6" fillId="16" borderId="27" xfId="0" applyFont="1" applyFill="1" applyBorder="1" applyAlignment="1" applyProtection="1">
      <alignment horizontal="center" vertical="center" wrapText="1"/>
    </xf>
    <xf numFmtId="0" fontId="6" fillId="16" borderId="39" xfId="0" applyFont="1" applyFill="1" applyBorder="1" applyAlignment="1" applyProtection="1">
      <alignment horizontal="center" vertical="center" wrapText="1"/>
    </xf>
    <xf numFmtId="0" fontId="6" fillId="15" borderId="44" xfId="0" applyFont="1" applyFill="1" applyBorder="1" applyAlignment="1" applyProtection="1">
      <alignment horizontal="center" vertical="center" wrapText="1"/>
    </xf>
    <xf numFmtId="0" fontId="6" fillId="15" borderId="41" xfId="0" applyFont="1" applyFill="1" applyBorder="1" applyAlignment="1" applyProtection="1">
      <alignment horizontal="center" vertical="center" wrapText="1"/>
    </xf>
    <xf numFmtId="0" fontId="6" fillId="15" borderId="31" xfId="0" applyFont="1" applyFill="1" applyBorder="1" applyAlignment="1" applyProtection="1">
      <alignment horizontal="center" vertical="center"/>
    </xf>
    <xf numFmtId="0" fontId="6" fillId="15" borderId="32" xfId="0" applyFont="1" applyFill="1" applyBorder="1" applyAlignment="1" applyProtection="1">
      <alignment horizontal="center" vertical="center"/>
    </xf>
    <xf numFmtId="167" fontId="0" fillId="0" borderId="31" xfId="0" applyNumberFormat="1" applyFont="1" applyFill="1" applyBorder="1" applyAlignment="1" applyProtection="1">
      <alignment horizontal="center" vertical="center"/>
    </xf>
    <xf numFmtId="167" fontId="0" fillId="0" borderId="74" xfId="0" applyNumberFormat="1" applyFont="1" applyFill="1" applyBorder="1" applyAlignment="1" applyProtection="1">
      <alignment horizontal="center" vertical="center"/>
    </xf>
    <xf numFmtId="167" fontId="0" fillId="0" borderId="11" xfId="0" applyNumberFormat="1" applyFont="1" applyFill="1" applyBorder="1" applyAlignment="1" applyProtection="1">
      <alignment horizontal="center" vertical="center"/>
    </xf>
    <xf numFmtId="167" fontId="0" fillId="0" borderId="8" xfId="0" applyNumberFormat="1" applyFont="1" applyFill="1" applyBorder="1" applyAlignment="1" applyProtection="1">
      <alignment horizontal="center" vertical="center"/>
    </xf>
    <xf numFmtId="167" fontId="0" fillId="0" borderId="16" xfId="0" applyNumberFormat="1" applyFont="1" applyFill="1" applyBorder="1" applyAlignment="1" applyProtection="1">
      <alignment horizontal="center" vertical="center"/>
    </xf>
    <xf numFmtId="167" fontId="0" fillId="0" borderId="22" xfId="0" applyNumberFormat="1" applyFont="1" applyFill="1" applyBorder="1" applyAlignment="1" applyProtection="1">
      <alignment horizontal="center" vertical="center"/>
    </xf>
    <xf numFmtId="167" fontId="0" fillId="0" borderId="17" xfId="0" applyNumberFormat="1" applyFont="1" applyFill="1" applyBorder="1" applyAlignment="1" applyProtection="1">
      <alignment horizontal="center" vertical="center"/>
    </xf>
    <xf numFmtId="167" fontId="0" fillId="0" borderId="23" xfId="0" applyNumberFormat="1" applyFont="1" applyFill="1" applyBorder="1" applyAlignment="1" applyProtection="1">
      <alignment horizontal="center" vertical="center"/>
    </xf>
    <xf numFmtId="0" fontId="6" fillId="3" borderId="5" xfId="0" applyFont="1" applyFill="1" applyBorder="1" applyAlignment="1">
      <alignment horizontal="center" vertical="center" wrapText="1"/>
    </xf>
    <xf numFmtId="0" fontId="6" fillId="3" borderId="5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0" xfId="0" applyFont="1" applyFill="1" applyBorder="1" applyAlignment="1">
      <alignment horizontal="center" vertical="center"/>
    </xf>
    <xf numFmtId="0" fontId="1" fillId="3" borderId="0" xfId="0" applyFont="1" applyFill="1" applyAlignment="1" applyProtection="1">
      <alignment horizontal="left" vertical="center" wrapText="1"/>
    </xf>
    <xf numFmtId="0" fontId="0" fillId="15" borderId="15" xfId="0" applyFill="1" applyBorder="1" applyAlignment="1" applyProtection="1">
      <alignment horizontal="center" vertical="center"/>
    </xf>
    <xf numFmtId="0" fontId="0" fillId="15" borderId="61" xfId="0" applyFill="1" applyBorder="1" applyAlignment="1" applyProtection="1">
      <alignment horizontal="center" vertical="center"/>
    </xf>
    <xf numFmtId="0" fontId="0" fillId="15" borderId="43" xfId="0" applyFill="1" applyBorder="1" applyAlignment="1" applyProtection="1">
      <alignment horizontal="center" vertical="center"/>
    </xf>
    <xf numFmtId="0" fontId="0" fillId="16" borderId="15" xfId="0" applyFill="1" applyBorder="1" applyAlignment="1" applyProtection="1">
      <alignment horizontal="center" vertical="center"/>
    </xf>
    <xf numFmtId="0" fontId="0" fillId="16" borderId="61" xfId="0" applyFill="1" applyBorder="1" applyAlignment="1" applyProtection="1">
      <alignment horizontal="center" vertical="center"/>
    </xf>
    <xf numFmtId="0" fontId="0" fillId="16" borderId="43" xfId="0" applyFill="1" applyBorder="1" applyAlignment="1" applyProtection="1">
      <alignment horizontal="center" vertical="center"/>
    </xf>
    <xf numFmtId="0" fontId="0" fillId="15" borderId="27" xfId="0" applyFill="1" applyBorder="1" applyAlignment="1" applyProtection="1">
      <alignment horizontal="center" vertical="center"/>
    </xf>
    <xf numFmtId="0" fontId="0" fillId="15" borderId="77" xfId="0" applyFill="1" applyBorder="1" applyAlignment="1" applyProtection="1">
      <alignment horizontal="center" vertical="center"/>
    </xf>
    <xf numFmtId="0" fontId="0" fillId="15" borderId="78" xfId="0" applyFill="1" applyBorder="1" applyAlignment="1" applyProtection="1">
      <alignment horizontal="center" vertical="center"/>
    </xf>
    <xf numFmtId="0" fontId="0" fillId="16" borderId="27" xfId="0" applyFill="1" applyBorder="1" applyAlignment="1" applyProtection="1">
      <alignment horizontal="center" vertical="center"/>
    </xf>
    <xf numFmtId="0" fontId="0" fillId="16" borderId="77" xfId="0" applyFill="1" applyBorder="1" applyAlignment="1" applyProtection="1">
      <alignment horizontal="center" vertical="center"/>
    </xf>
    <xf numFmtId="0" fontId="0" fillId="16" borderId="44" xfId="0" applyFill="1" applyBorder="1" applyAlignment="1" applyProtection="1">
      <alignment horizontal="center" vertical="center"/>
    </xf>
    <xf numFmtId="0" fontId="0" fillId="15" borderId="9" xfId="0"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56" xfId="0" applyFill="1" applyBorder="1" applyAlignment="1" applyProtection="1">
      <alignment horizontal="center" vertical="center"/>
    </xf>
    <xf numFmtId="0" fontId="0" fillId="16" borderId="9" xfId="0" applyFill="1" applyBorder="1" applyAlignment="1" applyProtection="1">
      <alignment horizontal="center" vertical="center"/>
    </xf>
    <xf numFmtId="0" fontId="0" fillId="16" borderId="19" xfId="0" applyFill="1" applyBorder="1" applyAlignment="1" applyProtection="1">
      <alignment horizontal="center" vertical="center"/>
    </xf>
    <xf numFmtId="0" fontId="0" fillId="16" borderId="1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0" xfId="0" applyFill="1" applyAlignment="1" applyProtection="1">
      <alignment horizontal="center" vertical="center"/>
    </xf>
    <xf numFmtId="0" fontId="0" fillId="15" borderId="9" xfId="0" applyFill="1" applyBorder="1" applyAlignment="1">
      <alignment horizontal="center" vertical="center"/>
    </xf>
    <xf numFmtId="0" fontId="0" fillId="15" borderId="19" xfId="0" applyFill="1" applyBorder="1" applyAlignment="1">
      <alignment horizontal="center" vertical="center"/>
    </xf>
    <xf numFmtId="0" fontId="0" fillId="15" borderId="56" xfId="0" applyFill="1" applyBorder="1" applyAlignment="1">
      <alignment horizontal="center" vertical="center"/>
    </xf>
    <xf numFmtId="0" fontId="0" fillId="16" borderId="9" xfId="0" applyFill="1" applyBorder="1" applyAlignment="1">
      <alignment horizontal="center" vertical="center"/>
    </xf>
    <xf numFmtId="0" fontId="0" fillId="16" borderId="19" xfId="0" applyFill="1" applyBorder="1" applyAlignment="1">
      <alignment horizontal="center" vertical="center"/>
    </xf>
    <xf numFmtId="0" fontId="0" fillId="16" borderId="10" xfId="0" applyFill="1" applyBorder="1" applyAlignment="1">
      <alignment horizontal="center" vertical="center"/>
    </xf>
    <xf numFmtId="0" fontId="6" fillId="3" borderId="3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30" xfId="0" applyFont="1" applyFill="1" applyBorder="1" applyAlignment="1">
      <alignment horizontal="center" vertical="center"/>
    </xf>
    <xf numFmtId="0" fontId="8" fillId="3" borderId="0" xfId="0" applyFont="1" applyFill="1" applyAlignment="1">
      <alignment horizontal="left" vertical="center" wrapText="1"/>
    </xf>
    <xf numFmtId="0" fontId="0" fillId="3" borderId="17" xfId="0" applyFill="1" applyBorder="1" applyAlignment="1">
      <alignment horizontal="left" vertical="center"/>
    </xf>
    <xf numFmtId="0" fontId="0" fillId="3" borderId="23" xfId="0" applyFill="1" applyBorder="1" applyAlignment="1">
      <alignment horizontal="left" vertical="center"/>
    </xf>
    <xf numFmtId="0" fontId="0" fillId="3" borderId="34" xfId="0" applyFill="1" applyBorder="1" applyAlignment="1">
      <alignment horizontal="center" vertical="center"/>
    </xf>
    <xf numFmtId="0" fontId="0" fillId="3" borderId="83" xfId="0" applyFill="1" applyBorder="1" applyAlignment="1">
      <alignment horizontal="center" vertical="center"/>
    </xf>
    <xf numFmtId="0" fontId="0" fillId="3" borderId="72" xfId="0" applyFill="1" applyBorder="1" applyAlignment="1">
      <alignment horizontal="center" vertical="center"/>
    </xf>
    <xf numFmtId="8" fontId="0" fillId="0" borderId="70" xfId="0" applyNumberFormat="1" applyFill="1" applyBorder="1" applyAlignment="1">
      <alignment horizontal="center" vertical="center"/>
    </xf>
    <xf numFmtId="8" fontId="0" fillId="0" borderId="37" xfId="0" applyNumberFormat="1" applyFill="1" applyBorder="1" applyAlignment="1">
      <alignment horizontal="center" vertical="center"/>
    </xf>
    <xf numFmtId="0" fontId="0" fillId="3" borderId="18" xfId="0" applyFill="1" applyBorder="1" applyAlignment="1">
      <alignment horizontal="center" vertical="center"/>
    </xf>
    <xf numFmtId="0" fontId="0" fillId="3" borderId="66" xfId="0" applyFill="1" applyBorder="1" applyAlignment="1">
      <alignment horizontal="center" vertical="center"/>
    </xf>
    <xf numFmtId="8" fontId="0" fillId="3" borderId="66" xfId="0" applyNumberFormat="1" applyFill="1" applyBorder="1" applyAlignment="1">
      <alignment horizontal="center" vertical="center"/>
    </xf>
    <xf numFmtId="8" fontId="0" fillId="3" borderId="64" xfId="0" applyNumberFormat="1" applyFill="1" applyBorder="1" applyAlignment="1">
      <alignment horizontal="center" vertical="center"/>
    </xf>
    <xf numFmtId="0" fontId="0" fillId="3" borderId="15" xfId="0" applyFill="1" applyBorder="1" applyAlignment="1">
      <alignment horizontal="left" vertical="center"/>
    </xf>
    <xf numFmtId="0" fontId="0" fillId="3" borderId="21" xfId="0" applyFill="1" applyBorder="1" applyAlignment="1">
      <alignment horizontal="left" vertical="center"/>
    </xf>
    <xf numFmtId="8" fontId="5" fillId="0" borderId="56" xfId="0" applyNumberFormat="1" applyFont="1" applyFill="1" applyBorder="1" applyAlignment="1">
      <alignment horizontal="center" vertical="center"/>
    </xf>
    <xf numFmtId="8" fontId="5" fillId="0" borderId="43" xfId="0" applyNumberFormat="1" applyFont="1" applyFill="1" applyBorder="1" applyAlignment="1">
      <alignment horizontal="center" vertical="center"/>
    </xf>
    <xf numFmtId="0" fontId="6" fillId="3" borderId="17" xfId="0" applyFont="1" applyFill="1" applyBorder="1" applyAlignment="1">
      <alignment horizontal="left" vertical="center" wrapText="1" indent="1"/>
    </xf>
    <xf numFmtId="0" fontId="6" fillId="3" borderId="29" xfId="0" applyFont="1" applyFill="1" applyBorder="1" applyAlignment="1">
      <alignment horizontal="left" vertical="center" wrapText="1" indent="1"/>
    </xf>
    <xf numFmtId="0" fontId="6" fillId="9" borderId="15" xfId="0" applyFont="1" applyFill="1" applyBorder="1" applyAlignment="1">
      <alignment horizontal="left" vertical="center" wrapText="1"/>
    </xf>
    <xf numFmtId="0" fontId="6" fillId="9" borderId="43" xfId="0" applyFont="1" applyFill="1" applyBorder="1" applyAlignment="1">
      <alignment horizontal="left" vertical="center" wrapText="1"/>
    </xf>
    <xf numFmtId="0" fontId="6" fillId="3" borderId="16" xfId="0" applyFont="1" applyFill="1" applyBorder="1" applyAlignment="1">
      <alignment horizontal="left" vertical="center"/>
    </xf>
    <xf numFmtId="0" fontId="6" fillId="3" borderId="28" xfId="0" applyFont="1" applyFill="1" applyBorder="1" applyAlignment="1">
      <alignment horizontal="left" vertical="center"/>
    </xf>
    <xf numFmtId="0" fontId="38" fillId="3" borderId="15" xfId="0" applyFont="1" applyFill="1" applyBorder="1" applyAlignment="1">
      <alignment horizontal="left" vertical="center"/>
    </xf>
    <xf numFmtId="0" fontId="38" fillId="3" borderId="61" xfId="0" applyFont="1" applyFill="1" applyBorder="1" applyAlignment="1">
      <alignment horizontal="left" vertical="center"/>
    </xf>
    <xf numFmtId="0" fontId="38" fillId="3" borderId="43" xfId="0" applyFont="1" applyFill="1" applyBorder="1" applyAlignment="1">
      <alignment horizontal="left" vertical="center"/>
    </xf>
    <xf numFmtId="0" fontId="6" fillId="3" borderId="6" xfId="0" applyFont="1" applyFill="1" applyBorder="1" applyAlignment="1">
      <alignment horizontal="center" vertical="center" wrapText="1"/>
    </xf>
    <xf numFmtId="0" fontId="6" fillId="9" borderId="15" xfId="0" applyFont="1" applyFill="1" applyBorder="1" applyAlignment="1">
      <alignment horizontal="left" vertical="center" indent="1"/>
    </xf>
    <xf numFmtId="0" fontId="6" fillId="9" borderId="43"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34" xfId="0" applyFont="1" applyFill="1" applyBorder="1" applyAlignment="1">
      <alignment horizontal="left" vertical="center" indent="1"/>
    </xf>
    <xf numFmtId="0" fontId="6" fillId="3" borderId="37" xfId="0" applyFont="1" applyFill="1" applyBorder="1" applyAlignment="1">
      <alignment horizontal="left" vertical="center" indent="1"/>
    </xf>
    <xf numFmtId="0" fontId="5" fillId="3" borderId="0" xfId="0" applyFont="1" applyFill="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15" xfId="0" applyFont="1" applyFill="1" applyBorder="1" applyAlignment="1">
      <alignment horizontal="left" vertical="center"/>
    </xf>
    <xf numFmtId="0" fontId="6" fillId="3" borderId="61" xfId="0" applyFont="1" applyFill="1" applyBorder="1" applyAlignment="1">
      <alignment horizontal="left" vertical="center"/>
    </xf>
    <xf numFmtId="0" fontId="6" fillId="3" borderId="43" xfId="0" applyFont="1" applyFill="1" applyBorder="1" applyAlignment="1">
      <alignment horizontal="left" vertical="center"/>
    </xf>
    <xf numFmtId="0" fontId="6" fillId="3" borderId="62" xfId="0" applyFont="1" applyFill="1" applyBorder="1" applyAlignment="1">
      <alignment horizontal="left" vertical="center"/>
    </xf>
    <xf numFmtId="0" fontId="6" fillId="3" borderId="17" xfId="0" applyFont="1" applyFill="1" applyBorder="1" applyAlignment="1">
      <alignment horizontal="left" vertical="center"/>
    </xf>
    <xf numFmtId="0" fontId="6" fillId="3" borderId="63" xfId="0" applyFont="1" applyFill="1" applyBorder="1" applyAlignment="1">
      <alignment horizontal="left" vertical="center"/>
    </xf>
    <xf numFmtId="0" fontId="6" fillId="3" borderId="29" xfId="0" applyFont="1" applyFill="1" applyBorder="1" applyAlignment="1">
      <alignment horizontal="left" vertical="center"/>
    </xf>
    <xf numFmtId="0" fontId="6" fillId="3" borderId="6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1" fillId="3" borderId="0" xfId="0" applyFont="1" applyFill="1" applyAlignment="1">
      <alignment horizontal="left" vertical="center" wrapText="1"/>
    </xf>
    <xf numFmtId="0" fontId="6" fillId="3" borderId="30" xfId="0" applyFont="1" applyFill="1" applyBorder="1" applyAlignment="1">
      <alignment horizontal="left" vertical="center"/>
    </xf>
    <xf numFmtId="0" fontId="6" fillId="3" borderId="82" xfId="0" applyFont="1" applyFill="1" applyBorder="1" applyAlignment="1">
      <alignment horizontal="left" vertical="center"/>
    </xf>
    <xf numFmtId="0" fontId="6" fillId="3" borderId="33" xfId="0" applyFont="1" applyFill="1" applyBorder="1" applyAlignment="1">
      <alignment horizontal="left" vertical="center"/>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62" xfId="0" applyFont="1" applyFill="1" applyBorder="1" applyAlignment="1">
      <alignment horizontal="center" vertical="center"/>
    </xf>
    <xf numFmtId="0" fontId="6" fillId="3" borderId="28" xfId="0" applyFont="1" applyFill="1" applyBorder="1" applyAlignment="1">
      <alignment horizontal="center" vertical="center"/>
    </xf>
    <xf numFmtId="0" fontId="8" fillId="3" borderId="0" xfId="0" applyFont="1" applyFill="1" applyAlignment="1">
      <alignment horizontal="left" vertical="center"/>
    </xf>
    <xf numFmtId="0" fontId="6" fillId="3" borderId="17" xfId="0" applyFont="1" applyFill="1" applyBorder="1" applyAlignment="1" applyProtection="1">
      <alignment horizontal="center" vertical="center"/>
    </xf>
    <xf numFmtId="0" fontId="6" fillId="3" borderId="29" xfId="0" applyFont="1" applyFill="1" applyBorder="1" applyAlignment="1" applyProtection="1">
      <alignment horizontal="center" vertical="center"/>
    </xf>
    <xf numFmtId="0" fontId="1" fillId="3" borderId="0" xfId="0" applyFont="1" applyFill="1" applyAlignment="1">
      <alignment horizontal="left" wrapText="1"/>
    </xf>
    <xf numFmtId="0" fontId="6" fillId="3" borderId="53" xfId="0" applyFont="1" applyFill="1" applyBorder="1" applyAlignment="1">
      <alignment horizontal="center" vertical="center"/>
    </xf>
    <xf numFmtId="0" fontId="6" fillId="3" borderId="30"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0" fillId="3" borderId="1" xfId="0" applyFont="1" applyFill="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3" xfId="0" applyFont="1" applyFill="1" applyBorder="1" applyAlignment="1" applyProtection="1">
      <alignment horizontal="left" vertical="center" wrapText="1"/>
    </xf>
    <xf numFmtId="0" fontId="6" fillId="3" borderId="15"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52" xfId="0" applyFont="1" applyFill="1" applyBorder="1" applyAlignment="1" applyProtection="1">
      <alignment horizontal="left" vertical="center" wrapText="1"/>
    </xf>
    <xf numFmtId="0" fontId="0" fillId="3" borderId="53" xfId="0" applyFont="1" applyFill="1" applyBorder="1" applyAlignment="1" applyProtection="1">
      <alignment horizontal="left" vertical="center" wrapText="1"/>
    </xf>
    <xf numFmtId="0" fontId="0" fillId="3" borderId="54" xfId="0" applyFont="1" applyFill="1" applyBorder="1" applyAlignment="1" applyProtection="1">
      <alignment horizontal="left" vertical="center" wrapText="1"/>
    </xf>
    <xf numFmtId="0" fontId="6" fillId="3" borderId="44"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wrapText="1"/>
    </xf>
    <xf numFmtId="0" fontId="46" fillId="16" borderId="0" xfId="0" applyFont="1" applyFill="1" applyBorder="1" applyAlignment="1" applyProtection="1">
      <alignment horizontal="center" vertical="center"/>
    </xf>
    <xf numFmtId="0" fontId="47" fillId="16" borderId="0" xfId="0" applyFont="1" applyFill="1" applyBorder="1" applyAlignment="1" applyProtection="1">
      <alignment horizontal="center" vertical="center"/>
    </xf>
    <xf numFmtId="0" fontId="47" fillId="16" borderId="49" xfId="0" applyFont="1" applyFill="1" applyBorder="1" applyAlignment="1" applyProtection="1">
      <alignment horizontal="center" vertical="center"/>
    </xf>
    <xf numFmtId="1" fontId="0" fillId="11" borderId="67" xfId="4" applyNumberFormat="1" applyFont="1" applyFill="1" applyBorder="1" applyAlignment="1" applyProtection="1">
      <alignment horizontal="center"/>
    </xf>
    <xf numFmtId="1" fontId="0" fillId="11" borderId="2" xfId="4" applyNumberFormat="1" applyFont="1" applyFill="1" applyBorder="1" applyAlignment="1" applyProtection="1">
      <alignment horizontal="center"/>
    </xf>
    <xf numFmtId="1" fontId="0" fillId="11" borderId="3" xfId="4" applyNumberFormat="1" applyFont="1" applyFill="1" applyBorder="1" applyAlignment="1" applyProtection="1">
      <alignment horizontal="center"/>
    </xf>
    <xf numFmtId="0" fontId="18" fillId="19" borderId="0" xfId="0" applyFont="1" applyFill="1" applyBorder="1" applyAlignment="1" applyProtection="1">
      <alignment horizontal="center" vertical="center"/>
    </xf>
    <xf numFmtId="0" fontId="44" fillId="19" borderId="0" xfId="0" applyFont="1" applyFill="1" applyBorder="1" applyAlignment="1" applyProtection="1">
      <alignment horizontal="center" vertical="center"/>
    </xf>
    <xf numFmtId="0" fontId="44" fillId="19" borderId="0" xfId="0" applyFont="1" applyFill="1" applyBorder="1" applyAlignment="1" applyProtection="1">
      <alignment horizontal="center" vertical="center" wrapText="1"/>
    </xf>
    <xf numFmtId="1" fontId="0" fillId="6" borderId="67" xfId="4" applyNumberFormat="1" applyFont="1" applyFill="1" applyBorder="1" applyAlignment="1" applyProtection="1">
      <alignment horizontal="center"/>
      <protection locked="0"/>
    </xf>
    <xf numFmtId="1" fontId="0" fillId="6" borderId="2" xfId="4" applyNumberFormat="1" applyFont="1" applyFill="1" applyBorder="1" applyAlignment="1" applyProtection="1">
      <alignment horizontal="center"/>
      <protection locked="0"/>
    </xf>
    <xf numFmtId="1" fontId="0" fillId="6" borderId="3" xfId="4" applyNumberFormat="1" applyFont="1" applyFill="1" applyBorder="1" applyAlignment="1" applyProtection="1">
      <alignment horizontal="center"/>
      <protection locked="0"/>
    </xf>
    <xf numFmtId="0" fontId="2" fillId="3" borderId="49" xfId="0" applyFont="1" applyFill="1" applyBorder="1" applyAlignment="1">
      <alignment horizontal="left" vertical="center"/>
    </xf>
    <xf numFmtId="0" fontId="3" fillId="8" borderId="0" xfId="0" applyFont="1" applyFill="1" applyAlignment="1">
      <alignment horizont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9" xfId="0" applyFont="1" applyFill="1" applyBorder="1" applyAlignment="1" applyProtection="1">
      <alignment horizontal="center" vertical="center"/>
    </xf>
    <xf numFmtId="0" fontId="18" fillId="3" borderId="0" xfId="0" applyFont="1" applyFill="1" applyAlignment="1" applyProtection="1">
      <alignment horizontal="center" vertical="center"/>
    </xf>
    <xf numFmtId="0" fontId="2" fillId="3" borderId="49" xfId="0" applyFont="1" applyFill="1" applyBorder="1" applyAlignment="1">
      <alignment horizontal="center" vertical="center"/>
    </xf>
  </cellXfs>
  <cellStyles count="6">
    <cellStyle name="Calculation" xfId="1" builtinId="22"/>
    <cellStyle name="Comma" xfId="4" builtinId="3"/>
    <cellStyle name="Currency" xfId="3" builtinId="4"/>
    <cellStyle name="Hyperlink" xfId="2" builtinId="8"/>
    <cellStyle name="Normal" xfId="0" builtinId="0"/>
    <cellStyle name="Percent" xfId="5" builtinId="5"/>
  </cellStyles>
  <dxfs count="36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1.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2.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3.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5.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6.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7.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8.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9.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1.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2.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3.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5.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3.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5.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6.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7.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8.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9.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11309</xdr:colOff>
      <xdr:row>7</xdr:row>
      <xdr:rowOff>134475</xdr:rowOff>
    </xdr:to>
    <xdr:grpSp>
      <xdr:nvGrpSpPr>
        <xdr:cNvPr id="3" name="Group 2">
          <a:extLst>
            <a:ext uri="{FF2B5EF4-FFF2-40B4-BE49-F238E27FC236}">
              <a16:creationId xmlns:a16="http://schemas.microsoft.com/office/drawing/2014/main" id="{45F30F64-5E17-4D37-A45F-7EEA3082D4C4}"/>
            </a:ext>
          </a:extLst>
        </xdr:cNvPr>
        <xdr:cNvGrpSpPr/>
      </xdr:nvGrpSpPr>
      <xdr:grpSpPr>
        <a:xfrm>
          <a:off x="0" y="0"/>
          <a:ext cx="13565384" cy="1467975"/>
          <a:chOff x="0" y="0"/>
          <a:chExt cx="13565384" cy="1467975"/>
        </a:xfrm>
      </xdr:grpSpPr>
      <xdr:grpSp>
        <xdr:nvGrpSpPr>
          <xdr:cNvPr id="39" name="Group 38">
            <a:extLst>
              <a:ext uri="{FF2B5EF4-FFF2-40B4-BE49-F238E27FC236}">
                <a16:creationId xmlns:a16="http://schemas.microsoft.com/office/drawing/2014/main" id="{C7D61AEB-5045-434F-9E71-3320597F3C7A}"/>
              </a:ext>
            </a:extLst>
          </xdr:cNvPr>
          <xdr:cNvGrpSpPr/>
        </xdr:nvGrpSpPr>
        <xdr:grpSpPr>
          <a:xfrm>
            <a:off x="1652795" y="804449"/>
            <a:ext cx="9867209" cy="663526"/>
            <a:chOff x="984225" y="802812"/>
            <a:chExt cx="9248512" cy="665163"/>
          </a:xfrm>
        </xdr:grpSpPr>
        <xdr:sp macro="" textlink="">
          <xdr:nvSpPr>
            <xdr:cNvPr id="99" name="TextBox 98">
              <a:hlinkClick xmlns:r="http://schemas.openxmlformats.org/officeDocument/2006/relationships" r:id="rId1"/>
              <a:extLst>
                <a:ext uri="{FF2B5EF4-FFF2-40B4-BE49-F238E27FC236}">
                  <a16:creationId xmlns:a16="http://schemas.microsoft.com/office/drawing/2014/main" id="{2B25AC93-E414-4B50-A395-C3B7340697BB}"/>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00" name="TextBox 99">
              <a:hlinkClick xmlns:r="http://schemas.openxmlformats.org/officeDocument/2006/relationships" r:id="rId2"/>
              <a:extLst>
                <a:ext uri="{FF2B5EF4-FFF2-40B4-BE49-F238E27FC236}">
                  <a16:creationId xmlns:a16="http://schemas.microsoft.com/office/drawing/2014/main" id="{B11E4E0E-3B25-4B98-B8B1-EC2B0584CD83}"/>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01" name="TextBox 100">
              <a:hlinkClick xmlns:r="http://schemas.openxmlformats.org/officeDocument/2006/relationships" r:id="rId3"/>
              <a:extLst>
                <a:ext uri="{FF2B5EF4-FFF2-40B4-BE49-F238E27FC236}">
                  <a16:creationId xmlns:a16="http://schemas.microsoft.com/office/drawing/2014/main" id="{5AEFCB1A-A10A-4AFA-8BF0-7BD0726DE5B1}"/>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02" name="TextBox 101">
              <a:extLst>
                <a:ext uri="{FF2B5EF4-FFF2-40B4-BE49-F238E27FC236}">
                  <a16:creationId xmlns:a16="http://schemas.microsoft.com/office/drawing/2014/main" id="{4C5EF1E6-67A5-4ADB-B0CD-1C5EB1C513A4}"/>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03" name="TextBox 102">
              <a:hlinkClick xmlns:r="http://schemas.openxmlformats.org/officeDocument/2006/relationships" r:id="rId4"/>
              <a:extLst>
                <a:ext uri="{FF2B5EF4-FFF2-40B4-BE49-F238E27FC236}">
                  <a16:creationId xmlns:a16="http://schemas.microsoft.com/office/drawing/2014/main" id="{2C14F17F-9CE9-49BA-AB1A-AF602CC0D49D}"/>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0" name="Group 39">
            <a:extLst>
              <a:ext uri="{FF2B5EF4-FFF2-40B4-BE49-F238E27FC236}">
                <a16:creationId xmlns:a16="http://schemas.microsoft.com/office/drawing/2014/main" id="{977F36F4-01D4-4B48-B7C2-C1D44E0BE909}"/>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BC5BDE56-7373-4FB8-8897-CB81C00D6D59}"/>
                </a:ext>
              </a:extLst>
            </xdr:cNvPr>
            <xdr:cNvGrpSpPr/>
          </xdr:nvGrpSpPr>
          <xdr:grpSpPr>
            <a:xfrm>
              <a:off x="1646474" y="0"/>
              <a:ext cx="1591505" cy="826333"/>
              <a:chOff x="978300" y="0"/>
              <a:chExt cx="1491714" cy="825738"/>
            </a:xfrm>
          </xdr:grpSpPr>
          <xdr:sp macro="" textlink="">
            <xdr:nvSpPr>
              <xdr:cNvPr id="95" name="TextBox 94">
                <a:hlinkClick xmlns:r="http://schemas.openxmlformats.org/officeDocument/2006/relationships" r:id="rId5"/>
                <a:extLst>
                  <a:ext uri="{FF2B5EF4-FFF2-40B4-BE49-F238E27FC236}">
                    <a16:creationId xmlns:a16="http://schemas.microsoft.com/office/drawing/2014/main" id="{08C69233-F6DC-47DA-A31C-F154B170973E}"/>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96" name="TextBox 95">
                <a:hlinkClick xmlns:r="http://schemas.openxmlformats.org/officeDocument/2006/relationships" r:id="rId6"/>
                <a:extLst>
                  <a:ext uri="{FF2B5EF4-FFF2-40B4-BE49-F238E27FC236}">
                    <a16:creationId xmlns:a16="http://schemas.microsoft.com/office/drawing/2014/main" id="{8D9E3FF5-7743-467A-9FD4-02C7EAF76BAF}"/>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97" name="TextBox 96">
                <a:hlinkClick xmlns:r="http://schemas.openxmlformats.org/officeDocument/2006/relationships" r:id="rId7"/>
                <a:extLst>
                  <a:ext uri="{FF2B5EF4-FFF2-40B4-BE49-F238E27FC236}">
                    <a16:creationId xmlns:a16="http://schemas.microsoft.com/office/drawing/2014/main" id="{1C233769-A612-4BD0-B512-0004ED0D6FBC}"/>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98" name="TextBox 97">
                <a:extLst>
                  <a:ext uri="{FF2B5EF4-FFF2-40B4-BE49-F238E27FC236}">
                    <a16:creationId xmlns:a16="http://schemas.microsoft.com/office/drawing/2014/main" id="{CF500843-E47F-43D9-B4D0-A5296C9354A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167895A9-07AD-458D-B2A8-9CE00655602C}"/>
                </a:ext>
              </a:extLst>
            </xdr:cNvPr>
            <xdr:cNvGrpSpPr/>
          </xdr:nvGrpSpPr>
          <xdr:grpSpPr>
            <a:xfrm>
              <a:off x="3302711" y="0"/>
              <a:ext cx="1584244" cy="662238"/>
              <a:chOff x="2530688" y="0"/>
              <a:chExt cx="1484909" cy="663813"/>
            </a:xfrm>
          </xdr:grpSpPr>
          <xdr:sp macro="" textlink="">
            <xdr:nvSpPr>
              <xdr:cNvPr id="92" name="TextBox 91">
                <a:hlinkClick xmlns:r="http://schemas.openxmlformats.org/officeDocument/2006/relationships" r:id="rId8"/>
                <a:extLst>
                  <a:ext uri="{FF2B5EF4-FFF2-40B4-BE49-F238E27FC236}">
                    <a16:creationId xmlns:a16="http://schemas.microsoft.com/office/drawing/2014/main" id="{5D1712BF-66B6-4C90-A5F5-7AC04B7465DD}"/>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93" name="TextBox 92">
                <a:hlinkClick xmlns:r="http://schemas.openxmlformats.org/officeDocument/2006/relationships" r:id="rId9"/>
                <a:extLst>
                  <a:ext uri="{FF2B5EF4-FFF2-40B4-BE49-F238E27FC236}">
                    <a16:creationId xmlns:a16="http://schemas.microsoft.com/office/drawing/2014/main" id="{154AE372-017B-498F-BD1C-3E57CD0C2AC3}"/>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94" name="TextBox 93">
                <a:extLst>
                  <a:ext uri="{FF2B5EF4-FFF2-40B4-BE49-F238E27FC236}">
                    <a16:creationId xmlns:a16="http://schemas.microsoft.com/office/drawing/2014/main" id="{BC48952C-9AF3-41F4-822F-F6A18D72EB7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3189D6A2-956B-4D99-BE71-1B099867A63F}"/>
                </a:ext>
              </a:extLst>
            </xdr:cNvPr>
            <xdr:cNvGrpSpPr/>
          </xdr:nvGrpSpPr>
          <xdr:grpSpPr>
            <a:xfrm>
              <a:off x="4954554" y="0"/>
              <a:ext cx="1562560" cy="662238"/>
              <a:chOff x="4078956" y="0"/>
              <a:chExt cx="1464584" cy="663813"/>
            </a:xfrm>
          </xdr:grpSpPr>
          <xdr:sp macro="" textlink="">
            <xdr:nvSpPr>
              <xdr:cNvPr id="89" name="TextBox 88">
                <a:hlinkClick xmlns:r="http://schemas.openxmlformats.org/officeDocument/2006/relationships" r:id="rId10"/>
                <a:extLst>
                  <a:ext uri="{FF2B5EF4-FFF2-40B4-BE49-F238E27FC236}">
                    <a16:creationId xmlns:a16="http://schemas.microsoft.com/office/drawing/2014/main" id="{28C21AB9-3A11-4737-B4EC-A5927B8B13D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90" name="TextBox 89">
                <a:hlinkClick xmlns:r="http://schemas.openxmlformats.org/officeDocument/2006/relationships" r:id="rId11"/>
                <a:extLst>
                  <a:ext uri="{FF2B5EF4-FFF2-40B4-BE49-F238E27FC236}">
                    <a16:creationId xmlns:a16="http://schemas.microsoft.com/office/drawing/2014/main" id="{5539413F-722A-4EE6-974D-C2A614056A13}"/>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91" name="TextBox 90">
                <a:extLst>
                  <a:ext uri="{FF2B5EF4-FFF2-40B4-BE49-F238E27FC236}">
                    <a16:creationId xmlns:a16="http://schemas.microsoft.com/office/drawing/2014/main" id="{7CBA4772-ED55-4C54-9A06-1907BC5FC88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C7653C50-3B49-44AE-844B-147C162B0B63}"/>
                </a:ext>
              </a:extLst>
            </xdr:cNvPr>
            <xdr:cNvGrpSpPr/>
          </xdr:nvGrpSpPr>
          <xdr:grpSpPr>
            <a:xfrm>
              <a:off x="6635513" y="0"/>
              <a:ext cx="1584243" cy="662238"/>
              <a:chOff x="5654517" y="0"/>
              <a:chExt cx="1484908" cy="663813"/>
            </a:xfrm>
          </xdr:grpSpPr>
          <xdr:sp macro="" textlink="">
            <xdr:nvSpPr>
              <xdr:cNvPr id="86" name="TextBox 85">
                <a:hlinkClick xmlns:r="http://schemas.openxmlformats.org/officeDocument/2006/relationships" r:id="rId12"/>
                <a:extLst>
                  <a:ext uri="{FF2B5EF4-FFF2-40B4-BE49-F238E27FC236}">
                    <a16:creationId xmlns:a16="http://schemas.microsoft.com/office/drawing/2014/main" id="{FD91ABFB-D7AC-4C5A-A214-91F5B6E509C5}"/>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87" name="TextBox 86">
                <a:hlinkClick xmlns:r="http://schemas.openxmlformats.org/officeDocument/2006/relationships" r:id="rId13"/>
                <a:extLst>
                  <a:ext uri="{FF2B5EF4-FFF2-40B4-BE49-F238E27FC236}">
                    <a16:creationId xmlns:a16="http://schemas.microsoft.com/office/drawing/2014/main" id="{FE348F55-8841-4371-8673-141BB7390A4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88" name="TextBox 87">
                <a:extLst>
                  <a:ext uri="{FF2B5EF4-FFF2-40B4-BE49-F238E27FC236}">
                    <a16:creationId xmlns:a16="http://schemas.microsoft.com/office/drawing/2014/main" id="{84C92B6E-F490-43D4-9A90-E365DD67CD04}"/>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22855BFC-23BF-4ECA-A1B8-CB9A02391477}"/>
                </a:ext>
              </a:extLst>
            </xdr:cNvPr>
            <xdr:cNvGrpSpPr/>
          </xdr:nvGrpSpPr>
          <xdr:grpSpPr>
            <a:xfrm>
              <a:off x="8301914" y="0"/>
              <a:ext cx="1584243" cy="981336"/>
              <a:chOff x="7216431" y="0"/>
              <a:chExt cx="1484908" cy="978138"/>
            </a:xfrm>
          </xdr:grpSpPr>
          <xdr:sp macro="" textlink="">
            <xdr:nvSpPr>
              <xdr:cNvPr id="81" name="TextBox 80">
                <a:hlinkClick xmlns:r="http://schemas.openxmlformats.org/officeDocument/2006/relationships" r:id="rId14"/>
                <a:extLst>
                  <a:ext uri="{FF2B5EF4-FFF2-40B4-BE49-F238E27FC236}">
                    <a16:creationId xmlns:a16="http://schemas.microsoft.com/office/drawing/2014/main" id="{C0D9D1F8-0420-4EF6-ACF4-AD336E73FEC3}"/>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82" name="TextBox 81">
                <a:hlinkClick xmlns:r="http://schemas.openxmlformats.org/officeDocument/2006/relationships" r:id="rId15"/>
                <a:extLst>
                  <a:ext uri="{FF2B5EF4-FFF2-40B4-BE49-F238E27FC236}">
                    <a16:creationId xmlns:a16="http://schemas.microsoft.com/office/drawing/2014/main" id="{3E9C51E0-0974-4644-B79F-8DED5C802089}"/>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83" name="TextBox 82">
                <a:hlinkClick xmlns:r="http://schemas.openxmlformats.org/officeDocument/2006/relationships" r:id="rId16"/>
                <a:extLst>
                  <a:ext uri="{FF2B5EF4-FFF2-40B4-BE49-F238E27FC236}">
                    <a16:creationId xmlns:a16="http://schemas.microsoft.com/office/drawing/2014/main" id="{01BF8B8B-C547-41C2-9471-C55FD23EBBB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84" name="TextBox 83">
                <a:extLst>
                  <a:ext uri="{FF2B5EF4-FFF2-40B4-BE49-F238E27FC236}">
                    <a16:creationId xmlns:a16="http://schemas.microsoft.com/office/drawing/2014/main" id="{E0649C34-8BBB-4ED9-BEAA-BC01404649D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85" name="TextBox 84">
                <a:hlinkClick xmlns:r="http://schemas.openxmlformats.org/officeDocument/2006/relationships" r:id="rId17"/>
                <a:extLst>
                  <a:ext uri="{FF2B5EF4-FFF2-40B4-BE49-F238E27FC236}">
                    <a16:creationId xmlns:a16="http://schemas.microsoft.com/office/drawing/2014/main" id="{3F1F34E0-0DAB-4D6B-B743-AA9DAEC09C4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F8AAB907-CCB8-4B80-BE26-5E158CA67A7B}"/>
                </a:ext>
              </a:extLst>
            </xdr:cNvPr>
            <xdr:cNvGrpSpPr/>
          </xdr:nvGrpSpPr>
          <xdr:grpSpPr>
            <a:xfrm>
              <a:off x="9962101" y="0"/>
              <a:ext cx="1588510" cy="973514"/>
              <a:chOff x="8772522" y="0"/>
              <a:chExt cx="1488907" cy="972519"/>
            </a:xfrm>
          </xdr:grpSpPr>
          <xdr:sp macro="" textlink="">
            <xdr:nvSpPr>
              <xdr:cNvPr id="77" name="TextBox 76">
                <a:hlinkClick xmlns:r="http://schemas.openxmlformats.org/officeDocument/2006/relationships" r:id="rId18"/>
                <a:extLst>
                  <a:ext uri="{FF2B5EF4-FFF2-40B4-BE49-F238E27FC236}">
                    <a16:creationId xmlns:a16="http://schemas.microsoft.com/office/drawing/2014/main" id="{28721853-FB60-4C52-BA02-B50A7D84B77D}"/>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78" name="TextBox 77">
                <a:hlinkClick xmlns:r="http://schemas.openxmlformats.org/officeDocument/2006/relationships" r:id="rId19"/>
                <a:extLst>
                  <a:ext uri="{FF2B5EF4-FFF2-40B4-BE49-F238E27FC236}">
                    <a16:creationId xmlns:a16="http://schemas.microsoft.com/office/drawing/2014/main" id="{F666D423-37FD-4045-9813-AF070DF82955}"/>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79" name="TextBox 78">
                <a:extLst>
                  <a:ext uri="{FF2B5EF4-FFF2-40B4-BE49-F238E27FC236}">
                    <a16:creationId xmlns:a16="http://schemas.microsoft.com/office/drawing/2014/main" id="{C8F371D9-67B4-42D0-8D29-91E06419F528}"/>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80" name="TextBox 79">
                <a:hlinkClick xmlns:r="http://schemas.openxmlformats.org/officeDocument/2006/relationships" r:id="rId20"/>
                <a:extLst>
                  <a:ext uri="{FF2B5EF4-FFF2-40B4-BE49-F238E27FC236}">
                    <a16:creationId xmlns:a16="http://schemas.microsoft.com/office/drawing/2014/main" id="{9C9A19CE-D53D-40B6-9769-1CC77AB69AFA}"/>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04D2CCC2-D689-45FB-8B71-3FEBF60A25BB}"/>
                </a:ext>
              </a:extLst>
            </xdr:cNvPr>
            <xdr:cNvGrpSpPr/>
          </xdr:nvGrpSpPr>
          <xdr:grpSpPr>
            <a:xfrm>
              <a:off x="0" y="0"/>
              <a:ext cx="1584245" cy="1006853"/>
              <a:chOff x="0" y="0"/>
              <a:chExt cx="1584245" cy="1006853"/>
            </a:xfrm>
          </xdr:grpSpPr>
          <xdr:sp macro="" textlink="">
            <xdr:nvSpPr>
              <xdr:cNvPr id="54" name="TextBox 53">
                <a:hlinkClick xmlns:r="http://schemas.openxmlformats.org/officeDocument/2006/relationships" r:id="rId21"/>
                <a:extLst>
                  <a:ext uri="{FF2B5EF4-FFF2-40B4-BE49-F238E27FC236}">
                    <a16:creationId xmlns:a16="http://schemas.microsoft.com/office/drawing/2014/main" id="{98B49764-BDFF-4921-9180-790ADF702B7B}"/>
                  </a:ext>
                </a:extLst>
              </xdr:cNvPr>
              <xdr:cNvSpPr txBox="1"/>
            </xdr:nvSpPr>
            <xdr:spPr>
              <a:xfrm>
                <a:off x="0" y="35115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6" name="TextBox 55">
                <a:hlinkClick xmlns:r="http://schemas.openxmlformats.org/officeDocument/2006/relationships" r:id="rId22"/>
                <a:extLst>
                  <a:ext uri="{FF2B5EF4-FFF2-40B4-BE49-F238E27FC236}">
                    <a16:creationId xmlns:a16="http://schemas.microsoft.com/office/drawing/2014/main" id="{EC1E582A-409A-4CA8-B7C8-D13FA5DAF91A}"/>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3" name="TextBox 72">
                <a:extLst>
                  <a:ext uri="{FF2B5EF4-FFF2-40B4-BE49-F238E27FC236}">
                    <a16:creationId xmlns:a16="http://schemas.microsoft.com/office/drawing/2014/main" id="{5FFAFFD5-331C-4C83-989A-7D9868CBDDF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5" name="TextBox 74">
                <a:hlinkClick xmlns:r="http://schemas.openxmlformats.org/officeDocument/2006/relationships" r:id="rId23"/>
                <a:extLst>
                  <a:ext uri="{FF2B5EF4-FFF2-40B4-BE49-F238E27FC236}">
                    <a16:creationId xmlns:a16="http://schemas.microsoft.com/office/drawing/2014/main" id="{745F6802-262E-4553-84A2-21C0AF90BD8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6" name="TextBox 75">
                <a:hlinkClick xmlns:r="http://schemas.openxmlformats.org/officeDocument/2006/relationships" r:id="rId24"/>
                <a:extLst>
                  <a:ext uri="{FF2B5EF4-FFF2-40B4-BE49-F238E27FC236}">
                    <a16:creationId xmlns:a16="http://schemas.microsoft.com/office/drawing/2014/main" id="{E8CA8AF5-1D0C-40DD-AEE5-755810EC9AD6}"/>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4C1015A3-D1E5-4725-BF4A-46CCCBD9E4D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04" name="TextBox 103">
            <a:hlinkClick xmlns:r="http://schemas.openxmlformats.org/officeDocument/2006/relationships" r:id="rId18"/>
            <a:extLst>
              <a:ext uri="{FF2B5EF4-FFF2-40B4-BE49-F238E27FC236}">
                <a16:creationId xmlns:a16="http://schemas.microsoft.com/office/drawing/2014/main" id="{47836485-FED2-4EEC-AA23-AF1FAD121874}"/>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335159</xdr:colOff>
      <xdr:row>5</xdr:row>
      <xdr:rowOff>515475</xdr:rowOff>
    </xdr:to>
    <xdr:grpSp>
      <xdr:nvGrpSpPr>
        <xdr:cNvPr id="117" name="Group 116">
          <a:extLst>
            <a:ext uri="{FF2B5EF4-FFF2-40B4-BE49-F238E27FC236}">
              <a16:creationId xmlns:a16="http://schemas.microsoft.com/office/drawing/2014/main" id="{327C9656-781A-4A4D-A2CD-35476CC303B8}"/>
            </a:ext>
          </a:extLst>
        </xdr:cNvPr>
        <xdr:cNvGrpSpPr/>
      </xdr:nvGrpSpPr>
      <xdr:grpSpPr>
        <a:xfrm>
          <a:off x="0" y="0"/>
          <a:ext cx="12908159" cy="1467975"/>
          <a:chOff x="0" y="0"/>
          <a:chExt cx="13565384" cy="1467975"/>
        </a:xfrm>
      </xdr:grpSpPr>
      <xdr:grpSp>
        <xdr:nvGrpSpPr>
          <xdr:cNvPr id="118" name="Group 117">
            <a:extLst>
              <a:ext uri="{FF2B5EF4-FFF2-40B4-BE49-F238E27FC236}">
                <a16:creationId xmlns:a16="http://schemas.microsoft.com/office/drawing/2014/main" id="{664819A7-04D8-422C-A897-B996895D2FB3}"/>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545E438B-BC05-4769-9B23-11F4B94F1C78}"/>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ED8ABE71-CCA9-4BBB-BDBC-2A7623023D4A}"/>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BB3F116C-86B8-457A-A5A1-A1CDB4CF905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C2FD5A8C-15AD-4FEB-B390-91CCF1F82859}"/>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C838C0EA-5F65-4336-B60C-554C4843D366}"/>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DB775CFF-98E4-433E-9140-EE7C0CE013B2}"/>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A47C2212-CF18-433D-A38A-0ADE7BF4A4F7}"/>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2BE062AC-0CE5-4B5A-8514-479BD5C7F46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5584ED65-4167-463B-8C94-826C8CAB9D4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6335BE6A-BDC8-4260-BAF4-AD5D6AD6BC4A}"/>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FEA34E5F-5C03-407A-A109-2E41BED97DE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A83F61D5-DA51-4D9A-BF50-838607B73CEF}"/>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5AED4DB4-D320-40A8-8FD3-E32FA5AD52CB}"/>
                  </a:ext>
                </a:extLst>
              </xdr:cNvPr>
              <xdr:cNvSpPr txBox="1"/>
            </xdr:nvSpPr>
            <xdr:spPr>
              <a:xfrm>
                <a:off x="2530689"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0DD2BBFE-3321-4763-A795-E7F85A9C658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0552F8AD-DA47-4E2A-9812-71BEE6367326}"/>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6DEBEF72-AE8C-40CE-8DB3-4773F3AD22DD}"/>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196822DF-BC30-436C-8C6E-D41E5BC42FE3}"/>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BB61C4DD-25C9-4C3D-A16C-9CD608007DBA}"/>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7C4C0FF7-487E-4EB8-BBA4-E4837671E397}"/>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132B9A84-B5A6-49AD-B664-83EEFA910A76}"/>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519AC270-2161-4D37-92C4-BD32FF0A77C4}"/>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793249E9-BD7C-45C9-AF5E-1460EA5AA6B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26B4E7F6-9639-4E68-BACC-DF02AB69FB0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5F0F6ED5-2F3F-492C-AB97-10EB018AF01C}"/>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746612C4-5D7E-416B-BBB3-6EBA40A869AE}"/>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5DFD4337-6126-4B4E-A921-67BDD3D21826}"/>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701589F1-656A-4022-88D5-0E7CE440EC8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BE972FD4-D2BD-417B-AD41-5AC26359545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D8E93104-D5A9-46B5-A36B-36FFFE4A881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EF281BE0-D3EF-4340-8918-9D4FEE3B8B9A}"/>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CB482AAE-9AB6-4665-BA10-4CC8A7D9E68A}"/>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D75DDC65-EC8F-410E-AAC0-266F4B890A2F}"/>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30168F85-0872-40AF-A895-DB5C79C87C0D}"/>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012CAF31-2B92-49CE-ACB5-84E92ED745D8}"/>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3CA0E0D7-EE51-4504-BD91-3A00E9BC47FB}"/>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12E85758-5167-4610-8846-8A4BDAFFFBA7}"/>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C8A84769-4692-44DD-B895-E5CE4688A9E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5E4483C2-838B-4A94-9940-FA8C00F41BB9}"/>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2BF3494E-6666-4D9C-8A68-369D647ABD0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E79E55A0-37C5-4D55-AD10-229885BD3D3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E4D7C01E-0DC0-43D4-BFC7-CEFC9555FED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C8F8F5AF-48AA-4F73-A192-C22EF8A76289}"/>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515475</xdr:rowOff>
    </xdr:to>
    <xdr:grpSp>
      <xdr:nvGrpSpPr>
        <xdr:cNvPr id="117" name="Group 116">
          <a:extLst>
            <a:ext uri="{FF2B5EF4-FFF2-40B4-BE49-F238E27FC236}">
              <a16:creationId xmlns:a16="http://schemas.microsoft.com/office/drawing/2014/main" id="{49DBE6A9-AA8D-4F46-8D65-8B27CE0250CB}"/>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CFB7B3A9-4479-465A-9D7F-D79894C61D5F}"/>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68D40BBB-4FE4-46C4-AEA2-D92485F5B113}"/>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AC87F791-4528-42FC-AB2D-CFC53E5CF168}"/>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B4BB9EB7-7C7E-48C3-9926-796EA792AC25}"/>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7A1E330E-E5FD-48A6-B922-C341A4893389}"/>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928B1453-7761-43D7-9F62-E50BDB286B8A}"/>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281A726F-F1DC-49BB-9F67-AD658B62EA20}"/>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14DFEB58-F449-429C-9FE6-A866906CAC6F}"/>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67DB8BBE-5BD1-49E8-B5CC-18BDBC614F37}"/>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8CFEAD94-812F-415F-A045-15067D78D16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0976EA93-E6FA-4BE4-A4CE-C5088860F77D}"/>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C9C07B54-EC80-4AD9-A677-AFF45E33B62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7AC1F792-438C-417C-85F1-F422E2BE3500}"/>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ACABBE88-14DE-4914-9F70-718B49B84EA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EC4C99BC-AAA2-46B0-A2AB-13A5D296CDB0}"/>
                  </a:ext>
                </a:extLst>
              </xdr:cNvPr>
              <xdr:cNvSpPr txBox="1"/>
            </xdr:nvSpPr>
            <xdr:spPr>
              <a:xfrm>
                <a:off x="2530688"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106CD8C9-5683-4764-9EC2-3D8F3110052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A224492E-90D3-4636-B413-97D24088C296}"/>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B19B912E-6200-4B54-A283-91C7A5222B3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40D22386-A537-4D3E-AE8A-5A08E8067944}"/>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26AF9F8D-C25B-40A9-9F62-ACE13018261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36803891-D186-4295-BD6F-4B84D4FD31F1}"/>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3F82AE4D-D364-4BDD-9850-B8E79FC60DCB}"/>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457730FA-7608-4054-A338-2608967F8BB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560A74B7-DE3E-4431-B76F-BD4596978F99}"/>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CFD97992-2CE6-4660-BAD3-605EDC658045}"/>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9DDDF740-4CB8-4C06-A150-BD546B51C5ED}"/>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1C71702A-10AD-4E47-B47C-9899BA840AE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3462CE84-7088-4288-AD0C-C14D4EF7BA8F}"/>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9473B8F3-698F-441E-A3B7-107D70CC6E8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00C4DB46-3CE4-40D0-8E8A-439A791EEA2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604A34AA-4844-4C23-B83C-84902020361C}"/>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61F86244-DCD5-4ED5-BBB6-27BD258D07E1}"/>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3247C34F-54E4-4B52-A194-314C65DA9489}"/>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80D3909E-3D98-48FC-A6A7-DA0194636DAE}"/>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0F5312A4-C123-400B-82F5-EDB595E6C858}"/>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AB0F3C4C-3D35-4359-B88B-B74F8AE43DA8}"/>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6287162E-D694-4F61-89D6-24AA732C6D6F}"/>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2CC6F5E1-26B0-4EAA-BF5B-DBC29382995B}"/>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44892EB7-B8DE-45DB-AF34-B03D44574213}"/>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648BA7BA-2DD0-47FF-8BFC-7A64D8C2290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3F9E9452-28E7-43A9-8721-B4A05FF5944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3E42B6FD-E96F-4081-AB53-34B8F73EF77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68E98A70-3632-4423-8741-926D052CF025}"/>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111321</xdr:colOff>
      <xdr:row>7</xdr:row>
      <xdr:rowOff>324975</xdr:rowOff>
    </xdr:to>
    <xdr:grpSp>
      <xdr:nvGrpSpPr>
        <xdr:cNvPr id="81" name="Group 80">
          <a:extLst>
            <a:ext uri="{FF2B5EF4-FFF2-40B4-BE49-F238E27FC236}">
              <a16:creationId xmlns:a16="http://schemas.microsoft.com/office/drawing/2014/main" id="{9AC783C3-619F-4A63-BBD1-0849F32824C3}"/>
            </a:ext>
          </a:extLst>
        </xdr:cNvPr>
        <xdr:cNvGrpSpPr/>
      </xdr:nvGrpSpPr>
      <xdr:grpSpPr>
        <a:xfrm>
          <a:off x="0" y="0"/>
          <a:ext cx="14875071" cy="1467975"/>
          <a:chOff x="0" y="0"/>
          <a:chExt cx="13565384" cy="1467975"/>
        </a:xfrm>
      </xdr:grpSpPr>
      <xdr:grpSp>
        <xdr:nvGrpSpPr>
          <xdr:cNvPr id="82" name="Group 81">
            <a:extLst>
              <a:ext uri="{FF2B5EF4-FFF2-40B4-BE49-F238E27FC236}">
                <a16:creationId xmlns:a16="http://schemas.microsoft.com/office/drawing/2014/main" id="{9AF0051E-A7D3-4CDE-B8C0-F7D55C41B8CD}"/>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94DB4000-C9DD-4915-BD0C-9E0C30DB2B24}"/>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BD21E455-591B-48EF-A327-006A0E2E070B}"/>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48303FB4-9EA5-491E-AAD7-DC5C6FEFD71F}"/>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5264EFCA-931C-4F35-BAC5-00D190DBF94B}"/>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2106ABDD-852E-4981-AB1A-5C14A3A301B6}"/>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83" name="Group 82">
            <a:extLst>
              <a:ext uri="{FF2B5EF4-FFF2-40B4-BE49-F238E27FC236}">
                <a16:creationId xmlns:a16="http://schemas.microsoft.com/office/drawing/2014/main" id="{D97C8858-C74B-49D1-B108-B22988B71AF9}"/>
              </a:ext>
            </a:extLst>
          </xdr:cNvPr>
          <xdr:cNvGrpSpPr/>
        </xdr:nvGrpSpPr>
        <xdr:grpSpPr>
          <a:xfrm>
            <a:off x="0" y="0"/>
            <a:ext cx="13565384" cy="1006853"/>
            <a:chOff x="0" y="0"/>
            <a:chExt cx="13565384" cy="1006853"/>
          </a:xfrm>
        </xdr:grpSpPr>
        <xdr:grpSp>
          <xdr:nvGrpSpPr>
            <xdr:cNvPr id="85" name="Group 84">
              <a:extLst>
                <a:ext uri="{FF2B5EF4-FFF2-40B4-BE49-F238E27FC236}">
                  <a16:creationId xmlns:a16="http://schemas.microsoft.com/office/drawing/2014/main" id="{436D4DB0-FCBE-4326-A328-F3270B18AC90}"/>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EAD33D30-847F-4F9C-9E68-3E5C1EA96FE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898F6111-7A45-4097-89BE-FC045CECF29C}"/>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B0A40F9B-3DD6-42AB-98A9-3A1F84E9240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F73A5498-2D45-4FB2-A5AE-1C07D7EA7B0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6" name="Group 85">
              <a:extLst>
                <a:ext uri="{FF2B5EF4-FFF2-40B4-BE49-F238E27FC236}">
                  <a16:creationId xmlns:a16="http://schemas.microsoft.com/office/drawing/2014/main" id="{2A4F7489-B143-45F9-BB54-2FB35C8D34A1}"/>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FCEF3332-A833-4A84-A885-17CF220611B2}"/>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9F55B75C-B086-4BAD-A77E-F67709CB3CF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7419AE0E-4BA1-4847-9FC1-E7C0E0DFCAE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6AFAD2A9-FB08-45A2-9FCF-77FB03C353E5}"/>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57446C8B-21EF-4EF8-9BD6-AA86401CF346}"/>
                  </a:ext>
                </a:extLst>
              </xdr:cNvPr>
              <xdr:cNvSpPr txBox="1"/>
            </xdr:nvSpPr>
            <xdr:spPr>
              <a:xfrm>
                <a:off x="4092603"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52319B02-39B6-49A0-86D9-C0756E8D893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397FDC1E-B6B9-43CB-AC7A-C53C10593F5C}"/>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9E61CA53-F6C7-4AE1-B828-B06BAEB8EB50}"/>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82D5EE9C-CB48-44D5-A493-FE328A2EFD61}"/>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12D528AD-9DDA-4889-9A0D-1570757DB5BF}"/>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963046C3-D53F-4BDB-8138-17748B80979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9DAC4D63-9436-414A-A053-07F418B03C9B}"/>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6DB64F27-77EE-495F-A64A-CD58354EA295}"/>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C0265CA7-96C6-4315-BEA9-46275CAA0766}"/>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03C08775-2988-4467-9564-312FD500515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B24B90B4-FCDB-4102-802B-888616E3BD4D}"/>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10DADA69-4F7C-4F23-859A-F0DF86DC849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EC01FB28-EB35-427C-81AB-02F80F82350C}"/>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34FAFCCC-369C-4F9B-B1FD-AD10850973A8}"/>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3FD93BDA-5C4C-48D1-9DE2-78E70A7DB1E7}"/>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5F67CDB1-C62B-4D54-B7B8-5CD85E1FFADD}"/>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8BDB23BE-7458-4A5C-B815-6BF85B56DCA1}"/>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7F0F3BCE-8634-44F6-A265-9934FDED134E}"/>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115ACCDE-F015-4FFE-A868-918DC90320D7}"/>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F71FD5AB-9B2F-4F57-80E5-A98926FED04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DE888C34-0A8C-43A6-A04E-C4290128EAE3}"/>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8F43789A-420B-4187-BCE5-17EBC042F664}"/>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168CAA66-A83E-403A-8262-6978E576B24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048C71D1-B5F0-4B32-88A7-3A1FAC13472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84" name="TextBox 83">
            <a:hlinkClick xmlns:r="http://schemas.openxmlformats.org/officeDocument/2006/relationships" r:id="rId18"/>
            <a:extLst>
              <a:ext uri="{FF2B5EF4-FFF2-40B4-BE49-F238E27FC236}">
                <a16:creationId xmlns:a16="http://schemas.microsoft.com/office/drawing/2014/main" id="{D5028038-A360-4CA9-BF28-84A64BF0D703}"/>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668534</xdr:colOff>
      <xdr:row>5</xdr:row>
      <xdr:rowOff>515475</xdr:rowOff>
    </xdr:to>
    <xdr:grpSp>
      <xdr:nvGrpSpPr>
        <xdr:cNvPr id="117" name="Group 116">
          <a:extLst>
            <a:ext uri="{FF2B5EF4-FFF2-40B4-BE49-F238E27FC236}">
              <a16:creationId xmlns:a16="http://schemas.microsoft.com/office/drawing/2014/main" id="{5E041C6E-75CA-4424-9FF6-08CB09250FD6}"/>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73B53686-748F-4205-8005-B6C1A044FEC0}"/>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65EB5C15-15C4-491F-AE08-40E090F54AFC}"/>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D54A01F6-9421-4BAA-BBD0-A770BC2FD214}"/>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AEC4B006-AF1B-43C5-B251-89D4C7174535}"/>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4FC03B4E-0FC4-451F-BCB3-6FB49A27583E}"/>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CE112433-C4ED-416E-BFD8-625F50AA11F8}"/>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AF602036-F99E-4A4E-940F-326713DA5C1D}"/>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00CDC3BE-5939-4B2C-8CD8-9EDEB662A5AB}"/>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7348636E-F266-480C-B6AC-034A6B1E89E1}"/>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3E936650-05AE-4418-8D95-B98C079060B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E09885FE-A120-4592-BBA9-98BAAB2E9E74}"/>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F113AB89-272A-4F54-89FA-720E804EDD8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C9A2073E-1884-4F18-B417-04E199D6248D}"/>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A33164E7-E9E8-49B5-A22B-A52FF9917288}"/>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7652E2CD-416E-4CA2-8EC5-0A99D979AC8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825A10EA-9F56-4E20-B6FA-42347C8E9053}"/>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6E9A4F19-6761-4FC2-94E0-22DEDF3F4957}"/>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74A9F431-EC71-4029-81FA-49F937AAD3A9}"/>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85ED7001-94FC-4527-97AC-286C39417F47}"/>
                  </a:ext>
                </a:extLst>
              </xdr:cNvPr>
              <xdr:cNvSpPr txBox="1"/>
            </xdr:nvSpPr>
            <xdr:spPr>
              <a:xfrm>
                <a:off x="4092603"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51C6C39E-EFC5-4C9B-996B-C0B7E8E8F94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0FA5FB90-46BE-4A65-8DF3-90C2A3D23BE8}"/>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FF1FC8DC-A19A-4759-B8E1-BB990BF45ED5}"/>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F4BD1C1C-A24F-4D95-BC19-55A67C5C0D4D}"/>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FE84D827-51FA-461A-A71B-7753D5228D83}"/>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A7D87BCE-C19D-465A-AF19-327C32FB3FAF}"/>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AEA94CE1-E6C6-4753-829A-68344A383434}"/>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F09E1E81-623E-41D6-979B-CFE17D082C8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877D6885-AFE0-410E-80F3-3A166240F7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D995D013-5F5F-4ED9-A9C9-4DB32C4871D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2EF41DD0-C24D-450F-9559-0B2230D7709B}"/>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88405E0F-339D-4D92-8625-301077C5066B}"/>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38D65B9D-5758-43B5-AE0E-4CB11995E1AA}"/>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35372853-49B2-4215-BFC7-8C8637BAE765}"/>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66CA9E20-69C8-46C3-B24F-1C2511C273D1}"/>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45CC8517-2573-4795-9E7F-30FA3252638C}"/>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C39A62AC-2A25-400F-8F07-6083FBBE9BCD}"/>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BF632977-7FD9-4C6A-B7DF-597993C7C79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2227AD5C-9D3A-4D2E-9631-B9F42DB559ED}"/>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10143E3E-0DBA-420E-BB6B-32432F62875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36A40AF7-C459-486B-8CF8-35AF6B3086A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AE835BE9-3B9C-4741-95B0-5D0D72E4B5F1}"/>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4E22DE6D-15F0-4DC4-87C9-A23EEAA48B7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8728FA5E-E842-49BF-9355-765B4C606A01}"/>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693027</xdr:colOff>
      <xdr:row>5</xdr:row>
      <xdr:rowOff>515475</xdr:rowOff>
    </xdr:to>
    <xdr:grpSp>
      <xdr:nvGrpSpPr>
        <xdr:cNvPr id="117" name="Group 116">
          <a:extLst>
            <a:ext uri="{FF2B5EF4-FFF2-40B4-BE49-F238E27FC236}">
              <a16:creationId xmlns:a16="http://schemas.microsoft.com/office/drawing/2014/main" id="{103E038C-ECBE-46D2-8BC8-B1453AC33812}"/>
            </a:ext>
          </a:extLst>
        </xdr:cNvPr>
        <xdr:cNvGrpSpPr/>
      </xdr:nvGrpSpPr>
      <xdr:grpSpPr>
        <a:xfrm>
          <a:off x="0" y="0"/>
          <a:ext cx="13580352" cy="1467975"/>
          <a:chOff x="0" y="0"/>
          <a:chExt cx="13565384" cy="1467975"/>
        </a:xfrm>
      </xdr:grpSpPr>
      <xdr:grpSp>
        <xdr:nvGrpSpPr>
          <xdr:cNvPr id="118" name="Group 117">
            <a:extLst>
              <a:ext uri="{FF2B5EF4-FFF2-40B4-BE49-F238E27FC236}">
                <a16:creationId xmlns:a16="http://schemas.microsoft.com/office/drawing/2014/main" id="{140EFC0D-F674-4621-87A5-4AEAA4F2EB1B}"/>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A992A82D-8D73-43E9-958B-239D58B1CF63}"/>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F7678323-7B04-46D9-B056-68C2C34D6CFE}"/>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F42622DA-1EDA-4D13-94B0-BD482DB73FBD}"/>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152E5A5C-9A65-49C0-8836-BCDB1C320E05}"/>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F251C477-DA64-4A30-BEE6-E454C0545CA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83EEC083-84C7-478E-9E5D-7CF568CEDA3D}"/>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373EB10A-2845-4C4F-B7AE-0D6D2F4E86BF}"/>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9AB3C224-63BD-4425-8FCD-F9BCA891159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F2DD7E20-8EB0-4C19-AF7F-58475C1A9C6D}"/>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C8DF34AE-37C6-4015-BBBB-D7BA404E1B6E}"/>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32CA4E36-41D2-48C0-89FC-5945FE9E826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86AA9198-E9C7-42BF-86ED-F0868685C3AF}"/>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F83ACB8E-0FA5-4BF6-83E3-FF407418206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C16B1651-9BDD-46E1-966E-0F9A94DB620A}"/>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F53AC337-A98F-47E6-841E-A69E9BDD77C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DF80CA11-3CE0-43C6-AEAD-BE2D5E8A3B90}"/>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B85A3197-F722-4FE4-9B42-9451539F7D02}"/>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BCF1F684-8B01-489A-96B3-BD1D5F21941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C8E79E25-7F97-46BB-AEBF-35B72950AAE7}"/>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743ACC10-149B-4ADC-B2BE-8EE7E57EEF5A}"/>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1FCE11C1-BFA1-49B3-8E47-37484496BE07}"/>
                  </a:ext>
                </a:extLst>
              </xdr:cNvPr>
              <xdr:cNvSpPr txBox="1"/>
            </xdr:nvSpPr>
            <xdr:spPr>
              <a:xfrm>
                <a:off x="5654517"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CE59FDB9-E8AE-47D8-83F6-E6B70DD122AE}"/>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221B125C-084A-4A42-BD20-621F14B7D193}"/>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E1AE99FA-2D12-4319-A98B-DCE906FC82B5}"/>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3CE3BD11-A785-4907-9AC6-72E91C9E7889}"/>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2227B830-6E73-46DE-8630-A2F509199A37}"/>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EEB9384E-99A2-41E2-ACB0-7168EAAD51D1}"/>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B706D019-86A7-488A-8AF2-0A8663288DA7}"/>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084CCB78-DF68-4021-A9A3-6739A22ACE11}"/>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B7DDE532-6F54-4535-A17A-5CD0266DEB1D}"/>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01E34D07-B92B-44BB-A320-0CCC2654DE2F}"/>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DE4D0AD9-1CF7-48DA-8655-5E588458C952}"/>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859807D9-961E-4BFB-A30D-47038B071821}"/>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496A2E63-C37F-4A24-9969-7FA6326205A9}"/>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C37039E9-906A-4301-88A8-9D844696D690}"/>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43AB29C7-8FFE-4F5D-A807-72497579751F}"/>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38053D6F-6CE9-4D7E-92E5-E0230B4B524D}"/>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8DE4CBD4-AF91-4868-BA87-D3ED1F5E5759}"/>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93F038A9-9E9A-4546-BE2B-9DDE27EF5EFF}"/>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6C21E765-A045-4993-96B1-771CC2FEDDB2}"/>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8B7B58EE-9509-4507-B774-8084A5708D8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902F6DA6-C2DD-40ED-9D43-D24AE1E249F0}"/>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30359</xdr:colOff>
      <xdr:row>5</xdr:row>
      <xdr:rowOff>515475</xdr:rowOff>
    </xdr:to>
    <xdr:grpSp>
      <xdr:nvGrpSpPr>
        <xdr:cNvPr id="117" name="Group 116">
          <a:extLst>
            <a:ext uri="{FF2B5EF4-FFF2-40B4-BE49-F238E27FC236}">
              <a16:creationId xmlns:a16="http://schemas.microsoft.com/office/drawing/2014/main" id="{7A5A8427-1404-4579-BF91-07860F33DF08}"/>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9D9A20D7-683D-486C-A8C9-0CC21FAFCB09}"/>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D4BF6720-5EC3-4A80-9D1F-664E448D479C}"/>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2A9E222C-56DC-4D32-8377-75BACB691673}"/>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802AA00C-51FE-4DE8-BB8F-D30EFAFF64B1}"/>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DDF79683-DF61-4C31-B7F1-A0BB4E223003}"/>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A5AAA0CC-1ACB-4CDD-A60A-D3CE4523049F}"/>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F661AA2C-E6FC-4933-A967-2FB24F359719}"/>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90287A25-1C73-4093-BEEE-FDFF5B1D30AC}"/>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7A5D5815-ADDB-4513-8C82-4B99C9F0596D}"/>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ED7501C6-5A03-49FE-B261-814E06938881}"/>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F225E854-6190-4F4E-8869-A86EC6A4B20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226D818E-E1C9-4FC4-858E-D7E2717D6E1F}"/>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869D5981-D8F9-4615-A3FB-1210DB21234C}"/>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083F718D-8889-4DD2-A139-D44DDD98AB1C}"/>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40ABC56C-FEA4-4EE0-A99E-F13FDB8A8CB1}"/>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FF92CA90-5858-422D-9224-AB724B45F8D3}"/>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189CCF9F-389C-410C-A449-B3D93248FD8A}"/>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93FC8AC3-0C6D-4F10-97EE-6572202C652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CEB35C74-0FF6-42C1-AA76-2B10E2F73C9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1C76861F-0BF1-4CD8-911C-669F782298C7}"/>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4056EA96-C4AC-4507-B553-739517D21C85}"/>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E8F2891A-35DB-4D34-9925-5404EC2E7E88}"/>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DFAD3CCE-CA5E-4640-A1EE-74DD4BA85E34}"/>
                  </a:ext>
                </a:extLst>
              </xdr:cNvPr>
              <xdr:cNvSpPr txBox="1"/>
            </xdr:nvSpPr>
            <xdr:spPr>
              <a:xfrm>
                <a:off x="5654517"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79F5EC4E-F392-4F04-875C-709C1E0B3A99}"/>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44A2D570-5B0C-403F-B585-16C71279C3B7}"/>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4AB8FABB-85D4-4186-A9E4-85AD9E15B937}"/>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BF91EE7A-3C68-41D2-87A3-71DF943AAD37}"/>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10B93B68-172D-4384-9C47-EDEB83732FA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077A7583-E5CA-4F79-9181-F57B9DCAF74A}"/>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F2AA7923-F3E5-4107-B2A8-CF765CC9578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03711F0A-3F07-4ACD-BE16-8788C3A5A6AE}"/>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F8D17B60-73D1-42F3-ABEC-29FF62BBCF35}"/>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2A17CD1B-3D94-4B28-8AAD-C9FB3FD96364}"/>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519436D4-48BE-4417-A3C3-D93ED5AFB2EE}"/>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0EB5B9D7-944E-4A18-A515-734F060C750E}"/>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55054172-7878-482E-BE44-59178C786EDC}"/>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DFBC7C6F-F68B-4775-A912-9A8D271CB0C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0828B5D9-CE6F-49EE-B7D7-2D072081D0EA}"/>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E2D2A871-7930-44AA-937D-C2093D6D5FD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D3D5E37A-EFA9-476D-A0C1-66FDC96071C3}"/>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A88E1D9D-0C0C-4413-B2DD-61FEDA3789A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A9E6B337-B712-424D-AD9A-9243F603A0E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97640903-5E71-499E-9EBC-8CD4F96BC322}"/>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654679</xdr:colOff>
      <xdr:row>5</xdr:row>
      <xdr:rowOff>515475</xdr:rowOff>
    </xdr:to>
    <xdr:grpSp>
      <xdr:nvGrpSpPr>
        <xdr:cNvPr id="117" name="Group 116">
          <a:extLst>
            <a:ext uri="{FF2B5EF4-FFF2-40B4-BE49-F238E27FC236}">
              <a16:creationId xmlns:a16="http://schemas.microsoft.com/office/drawing/2014/main" id="{F0450E99-AB7C-4EC4-ABD6-8448DE309EA2}"/>
            </a:ext>
          </a:extLst>
        </xdr:cNvPr>
        <xdr:cNvGrpSpPr/>
      </xdr:nvGrpSpPr>
      <xdr:grpSpPr>
        <a:xfrm>
          <a:off x="0" y="0"/>
          <a:ext cx="13561054" cy="1467975"/>
          <a:chOff x="0" y="0"/>
          <a:chExt cx="13565384" cy="1467975"/>
        </a:xfrm>
      </xdr:grpSpPr>
      <xdr:grpSp>
        <xdr:nvGrpSpPr>
          <xdr:cNvPr id="118" name="Group 117">
            <a:extLst>
              <a:ext uri="{FF2B5EF4-FFF2-40B4-BE49-F238E27FC236}">
                <a16:creationId xmlns:a16="http://schemas.microsoft.com/office/drawing/2014/main" id="{F8C594F4-B74D-446B-BD89-64E16A63DEBD}"/>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14BC4E4A-B6DE-41A3-A191-6F9F9FEB265D}"/>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7364D418-D2FF-4922-8774-5DC86BA61428}"/>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531EB612-BCDC-42E4-8BDD-69783C5DA605}"/>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58CE8B38-A4F0-484E-BD83-D3E1805F8D88}"/>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5B4DE9F8-993B-4B5A-9593-08BD7683FE4D}"/>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A90CF8D5-E1EB-466C-B085-B799583175BE}"/>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793BE141-0A5E-467A-A725-AA8B668CA563}"/>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539A1731-1A52-4D5F-B0D2-C7152A34CCD6}"/>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391EB4BD-6947-426A-A16A-2B52073B7A7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0B55302B-161E-4D4A-B347-C598EF4A115E}"/>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7696BFBE-A900-4D5F-85C9-8924B0F8502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E2BB1110-5B2A-44FF-843C-967FC35990E3}"/>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DBCBE0FE-4761-4034-A2BF-395808D8CB1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40F8599E-C335-496C-B585-F2498729A579}"/>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7D9D8574-89EC-4892-89EB-48FF9C4606B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7BBF502D-A9CD-419B-95DF-A70E38C868CA}"/>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11AD01B8-EE85-4D38-B9EE-7BCDB257A27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A8C7411D-DB11-45A1-90CC-AD98FC08C134}"/>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F81F47EE-266E-4E19-B03D-5C7D35159BA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45C9F5D1-93C5-495C-A829-1A57B75C6C30}"/>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A8AB2FC6-F6C9-4B4E-B70E-B27E967E0F48}"/>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7119DD6C-6C27-4AF2-91B3-E388DE2A2AE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4079DF37-23EC-4CFD-818A-94FD3096EF12}"/>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42FE7A8E-D068-453E-946D-D7D6B17528FE}"/>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17754823-7DD5-4D1A-82FC-236CDF22A50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30F17F77-EBFA-416C-B5BA-215410292AF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F32AF78D-7ACD-49D7-84E0-0DFA00BAB3B5}"/>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49D4E6DA-E526-43AE-AA2D-FFC471ADCA7F}"/>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F7126D67-E221-4D26-815B-B51971B398EB}"/>
                  </a:ext>
                </a:extLst>
              </xdr:cNvPr>
              <xdr:cNvSpPr txBox="1"/>
            </xdr:nvSpPr>
            <xdr:spPr>
              <a:xfrm>
                <a:off x="7216431" y="3483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DD5A4520-98BB-4D5B-B203-BD2E114FCCD3}"/>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CDC0BC02-A5FF-40A1-9EC9-8FDDEB05CCC1}"/>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292C9136-CC85-4FFC-86AE-09A0D4B0D946}"/>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88A8A1DB-9A72-419C-B752-4D4AE15D07F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4E2C188A-CCB1-40D7-9AA7-0C8F1B6331A8}"/>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7F0183AE-6C91-4C45-94F8-B3DEB321A1DA}"/>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E7C6C059-64B3-4AD0-973F-A0ED32E4B61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902C5501-5CF5-4262-AF59-75244E684BBD}"/>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9C10BB80-FCA2-43AC-8E8E-C82E3F965F0C}"/>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B1567A41-DCD5-4D59-BF46-64FC54BAB0A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A9CD8D5A-A49C-49F2-AEEA-2C6FC6A8147C}"/>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ED556929-4C8F-4350-A1D1-1192BA7F861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2C4C9A24-A415-46FF-BE3B-2E05D2D75952}"/>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454502</xdr:colOff>
      <xdr:row>5</xdr:row>
      <xdr:rowOff>515475</xdr:rowOff>
    </xdr:to>
    <xdr:grpSp>
      <xdr:nvGrpSpPr>
        <xdr:cNvPr id="117" name="Group 116">
          <a:extLst>
            <a:ext uri="{FF2B5EF4-FFF2-40B4-BE49-F238E27FC236}">
              <a16:creationId xmlns:a16="http://schemas.microsoft.com/office/drawing/2014/main" id="{D6C7B14A-4FA3-4358-9BBE-991D96E70E2E}"/>
            </a:ext>
          </a:extLst>
        </xdr:cNvPr>
        <xdr:cNvGrpSpPr/>
      </xdr:nvGrpSpPr>
      <xdr:grpSpPr>
        <a:xfrm>
          <a:off x="0" y="0"/>
          <a:ext cx="13541852" cy="1467975"/>
          <a:chOff x="0" y="0"/>
          <a:chExt cx="13565384" cy="1467975"/>
        </a:xfrm>
      </xdr:grpSpPr>
      <xdr:grpSp>
        <xdr:nvGrpSpPr>
          <xdr:cNvPr id="118" name="Group 117">
            <a:extLst>
              <a:ext uri="{FF2B5EF4-FFF2-40B4-BE49-F238E27FC236}">
                <a16:creationId xmlns:a16="http://schemas.microsoft.com/office/drawing/2014/main" id="{339F767A-F8AA-4B1C-9717-1B2D38DEF577}"/>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81F50F3C-1CBA-436D-AC0A-897DEA50F987}"/>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139EC8A1-0330-42E3-84EC-8F1F0610CA2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565D61CE-D986-4F8A-8446-388D69C7109C}"/>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AC1E6006-D1E1-44E7-8C38-08A07E38CB0C}"/>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523A4939-61C7-4AD3-B52B-BEF1F228577D}"/>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0AA65854-6777-4318-9B25-40455FB5D752}"/>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71FA82F8-CA59-4238-B5DB-83AF69229A49}"/>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82B93B09-D848-4263-96E2-6DEB34FF704B}"/>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0E502BED-2CE0-402C-BDCF-ABC34E1B2D3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30FD56FE-F3EA-4064-AF93-81EACD9FC49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E6B2014A-6FAB-4F84-AE09-ED1192DEC46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E36440F7-4136-45E1-964D-850CE78EF0DC}"/>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3992BBB9-4DD8-468A-816C-51555F13205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AF009796-6007-4678-8758-8C60EA3D7C18}"/>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3E7835CD-3CF6-40E3-A567-EB21DE6E5973}"/>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B4F680D4-25A7-418B-BEAC-D2A2E630DD92}"/>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9E58D91D-1A2D-44BC-8393-158E7677B73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E97BECC7-C308-4DB7-B2A4-5FBB0D48B7B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6EA59C99-EDF5-4482-9D9D-A4E88E25C5C3}"/>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F263BE5C-A2BA-430A-9243-219DBA035FFB}"/>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8BB83DD7-5D00-49F5-9C81-D5CE610D2383}"/>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339C2738-8838-491A-9BE9-DF27B4E6707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39EA703F-828F-4823-8124-1A64FD4DC8C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544EB1AB-9B7A-4D49-885F-4C5BCCDC7974}"/>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5175F82E-265E-48F1-AFE5-2FF81E04EA4E}"/>
                  </a:ext>
                </a:extLst>
              </xdr:cNvPr>
              <xdr:cNvSpPr txBox="1"/>
            </xdr:nvSpPr>
            <xdr:spPr>
              <a:xfrm>
                <a:off x="7216431" y="51028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F5EB12EB-FA71-47CD-BB76-6D1B67055AA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E00552A0-01DC-4272-94AF-DCA7C912B9BD}"/>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82E4A103-A1FC-43F1-844F-D67A4768FB2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33D4E98D-D0F2-4A47-8316-4075012C63C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ED36FB88-8DB2-45D4-8270-6E861FC4139C}"/>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4E438B03-9FA0-4300-8A1E-6750872FC6A1}"/>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3012408F-20CD-4C15-AF15-E281AD046943}"/>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9665354B-5259-4509-B070-C68122D1052B}"/>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638E01F4-7739-46E5-8CC0-E49C636AB06C}"/>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CD64C0C0-C208-4740-BF25-384DFF750009}"/>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9CC9E9DD-349D-4A99-B5D9-2E1B477A96E3}"/>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18BEE82B-675F-400E-8821-2A1B640437E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281E51A8-3EA1-4310-B4FE-EFAAA0373BF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1A868789-C886-40BD-AFD4-6B132F6B717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9B7CE5F3-EF2F-4DAE-B68D-554E4847C0C5}"/>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89902A8A-B5F7-4212-8E68-322C9252EF3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9E2FAD1C-D593-4F42-946E-C5953810482D}"/>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454502</xdr:colOff>
      <xdr:row>7</xdr:row>
      <xdr:rowOff>324975</xdr:rowOff>
    </xdr:to>
    <xdr:grpSp>
      <xdr:nvGrpSpPr>
        <xdr:cNvPr id="117" name="Group 116">
          <a:extLst>
            <a:ext uri="{FF2B5EF4-FFF2-40B4-BE49-F238E27FC236}">
              <a16:creationId xmlns:a16="http://schemas.microsoft.com/office/drawing/2014/main" id="{AE54DEAA-423B-41FB-B88F-FEA9E10D55A0}"/>
            </a:ext>
          </a:extLst>
        </xdr:cNvPr>
        <xdr:cNvGrpSpPr/>
      </xdr:nvGrpSpPr>
      <xdr:grpSpPr>
        <a:xfrm>
          <a:off x="0" y="0"/>
          <a:ext cx="13541852" cy="1467975"/>
          <a:chOff x="0" y="0"/>
          <a:chExt cx="13565384" cy="1467975"/>
        </a:xfrm>
      </xdr:grpSpPr>
      <xdr:grpSp>
        <xdr:nvGrpSpPr>
          <xdr:cNvPr id="118" name="Group 117">
            <a:extLst>
              <a:ext uri="{FF2B5EF4-FFF2-40B4-BE49-F238E27FC236}">
                <a16:creationId xmlns:a16="http://schemas.microsoft.com/office/drawing/2014/main" id="{E6114D5D-63F9-40BB-906E-83F152EB4FB6}"/>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5608671F-74A8-44A6-97F6-DA2D7458B625}"/>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1F166823-A78B-463E-9FE0-B2F21B94302E}"/>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FB42CF40-105F-4DEE-AF91-0852677DB532}"/>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B5E91351-4FB9-4B35-82F1-5141848EE4DF}"/>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8CC07E02-5365-47FC-B9A5-0C27A3A606D5}"/>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12F46C5E-2B01-458A-81E3-DC22691F94D4}"/>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9A5B58E4-0D42-480E-86C7-9254916AF978}"/>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C9DE376B-4BC5-466C-B294-DCACCD9CC8D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4CA8B236-2ECC-404F-B7A6-810C5CC2F15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D7094162-9D47-464F-A92C-6F12459783A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7CB40908-3AAC-4AA7-897D-0C100DE6129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1ECAE0B7-697F-43E8-8E22-ED4D0D821651}"/>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3CC43319-C1CF-4633-AFD5-1FBA6C943F3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8A83D7EC-54E7-412A-B54E-0E2AB49AEAB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2DB54179-99B6-486B-8FA3-AC21C9B0ABFB}"/>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0D14B9E2-83DE-4A7B-8B51-68C756203DB8}"/>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43949DB5-397F-4D44-ABEB-DDCED836673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0193947E-E07F-4169-B6AB-163177DD378F}"/>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29A8EA99-B676-403C-9371-8EFA5E29097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E92067F3-FD4B-41B6-ACAE-3B57ADE909CC}"/>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5CA564A9-2502-4D8A-BC40-4F5BD8E876F8}"/>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839A16AE-3999-42F6-8F61-FA1772C557D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F56F02D8-872D-4690-A07E-8EE7DFB4E4B1}"/>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1F4CCAA8-1ECA-4822-8FD2-553258093E12}"/>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966025AA-7CB0-4247-846D-83E48904CC89}"/>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9039E98C-FBD1-41A3-8AA1-E0A64105FEEB}"/>
                  </a:ext>
                </a:extLst>
              </xdr:cNvPr>
              <xdr:cNvSpPr txBox="1"/>
            </xdr:nvSpPr>
            <xdr:spPr>
              <a:xfrm>
                <a:off x="7216431" y="672213"/>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B21F5056-5A14-4734-9B79-95B76A93495F}"/>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303F8E73-B892-4410-9A81-9E56B6797F1A}"/>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D44ACF80-EEBB-4C42-AE01-477C714BF309}"/>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0FFEF228-9A2C-4E36-A90A-CDFBB83E5132}"/>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86F92F31-691D-4B09-B170-CDADAB93662E}"/>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36905C4F-F1F7-4323-90EA-D0236076FAD5}"/>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80D1E22C-8ED4-4A49-AF89-2BFFE1D6E59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2C7C6D0F-CC9D-46AB-9DAD-97966EC55F3B}"/>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3D4C624E-9D46-43B1-92CC-B55B556F9B13}"/>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0C277931-F2F9-45FD-8059-7E5ADFC7AED1}"/>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B6B73D24-624C-45C2-9489-667CA120E042}"/>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9EB383EA-68A1-4087-849B-6234CC37D1A9}"/>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6380C43F-97B2-46CD-91D1-E6E20ABE0AAB}"/>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A40C8336-600A-44CC-9C82-08FA9326DAC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B95FDD2C-833F-4406-BD11-C30C67818D3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CCCB9576-09F4-4C93-99FB-8B13AAFF2BB3}"/>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566560</xdr:colOff>
      <xdr:row>5</xdr:row>
      <xdr:rowOff>515475</xdr:rowOff>
    </xdr:to>
    <xdr:grpSp>
      <xdr:nvGrpSpPr>
        <xdr:cNvPr id="117" name="Group 116">
          <a:extLst>
            <a:ext uri="{FF2B5EF4-FFF2-40B4-BE49-F238E27FC236}">
              <a16:creationId xmlns:a16="http://schemas.microsoft.com/office/drawing/2014/main" id="{A56B2AB0-7BF5-45E6-891D-8BE9F83970C4}"/>
            </a:ext>
          </a:extLst>
        </xdr:cNvPr>
        <xdr:cNvGrpSpPr/>
      </xdr:nvGrpSpPr>
      <xdr:grpSpPr>
        <a:xfrm>
          <a:off x="0" y="0"/>
          <a:ext cx="13530085" cy="1467975"/>
          <a:chOff x="0" y="0"/>
          <a:chExt cx="13565384" cy="1467975"/>
        </a:xfrm>
      </xdr:grpSpPr>
      <xdr:grpSp>
        <xdr:nvGrpSpPr>
          <xdr:cNvPr id="118" name="Group 117">
            <a:extLst>
              <a:ext uri="{FF2B5EF4-FFF2-40B4-BE49-F238E27FC236}">
                <a16:creationId xmlns:a16="http://schemas.microsoft.com/office/drawing/2014/main" id="{B087495C-24A8-4BCD-BF19-F2D825F5E590}"/>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C9D8E013-1939-4041-A1EB-7D9EE15E3D20}"/>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683B0F45-E937-4FF5-9F2F-27F732B79B96}"/>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837ABF27-4DB6-481D-9B98-D447634F26C5}"/>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5F68C005-276D-4FE9-B1B0-6A6C90D45125}"/>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46A276EA-A1F3-4258-8F3D-E3EB85AF7CE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829701C6-1488-44E6-88E0-849E7FE8539E}"/>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66315418-6A56-4258-A3EA-1D3654E3E91F}"/>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2B55EF54-D925-435B-A1E5-781EB7AD1C3D}"/>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4FB744CB-25E1-48C5-B42C-2930EACF0563}"/>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EEE1D6D7-DA0C-4446-AF7D-14CC864D8AFD}"/>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F318016C-F604-44E7-BD9A-2B3C1A367A1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089DEA13-9232-49C8-92C7-A701F4BC7C45}"/>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63C50131-5AB7-4AEF-AB8A-43F618A549D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900A78EE-0FD4-408B-9C35-666BF7052A9E}"/>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0B15F4AE-9C71-405E-A0D1-531D6C07981B}"/>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F1839DBF-C1AC-41B9-8410-4430206AC5F5}"/>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48DC711B-B384-4DF6-992A-593B3CE38023}"/>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3B814740-3E78-4399-A96B-21BAA6FED32D}"/>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19740517-C54C-4636-A221-91E67FD22C7F}"/>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AAAA764F-F924-4C8B-BB69-95C30EF68A28}"/>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1E8BB545-E154-4DEE-96BE-537B1D6EAADA}"/>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466E7BF6-BF8B-4814-9D05-268B91BC3DB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E6168E17-4531-4C3A-8288-0EF9C4D3673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5081AF6E-8F86-481F-9C98-311A47215033}"/>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8CA86973-75AA-4C87-97E0-B81910EC3FD1}"/>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A332CAEB-E3F7-4100-BF9A-6055751CDD12}"/>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F65C5C81-5F38-4FC2-8824-A7E847151D18}"/>
                  </a:ext>
                </a:extLst>
              </xdr:cNvPr>
              <xdr:cNvSpPr txBox="1"/>
            </xdr:nvSpPr>
            <xdr:spPr>
              <a:xfrm>
                <a:off x="7216431" y="83413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CFB13DEC-B9BA-474E-9932-A81450E6852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92416D8F-0372-4104-A273-F139CB7888B3}"/>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9F33C936-9340-46FB-9ACD-996A2C52F6A7}"/>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D292365F-0921-4088-BA77-BBF1B8C3ACE2}"/>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1D61BA7C-0619-44C0-8511-200361E40B2A}"/>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7EBF6B21-F3FD-463B-B4F9-07A1284BE85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2980CC36-01DC-4A0C-81F6-F31028489AC6}"/>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ED38BFC2-3E19-4DE0-AB57-761DEFEC71DE}"/>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2648EFAA-9616-4233-9561-DA75308269B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AD950E23-00E0-4054-92A8-0B7E08704A27}"/>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4905F7D7-02F6-46B8-B8C2-379FA37B8CC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10030127-071F-4C4F-8CC6-231681CC7F7B}"/>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03F0B0E7-9E35-4887-BCEF-92F08FB8225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69DB9A20-515F-446C-AE37-8F4ECFDB53D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0EEE8E06-17B0-45D3-B32B-2EB67121B5EF}"/>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335159</xdr:colOff>
      <xdr:row>7</xdr:row>
      <xdr:rowOff>324975</xdr:rowOff>
    </xdr:to>
    <xdr:grpSp>
      <xdr:nvGrpSpPr>
        <xdr:cNvPr id="117" name="Group 116">
          <a:extLst>
            <a:ext uri="{FF2B5EF4-FFF2-40B4-BE49-F238E27FC236}">
              <a16:creationId xmlns:a16="http://schemas.microsoft.com/office/drawing/2014/main" id="{C0C08723-9550-4817-8C4F-266058969CDF}"/>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B4D99A1E-9017-44F3-998D-6B44122C018C}"/>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505F288C-2E10-4D32-B136-B39352772EB5}"/>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3CAEE823-A3CC-41E7-A768-4F40D9B03411}"/>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67676C5F-6BFC-4717-9DB0-D057A5CE22F2}"/>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F9B91E49-068E-4F0C-841B-A95C080D1115}"/>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3EFA7FF8-4FEA-4A97-AD29-1E770D2D8AEA}"/>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3CF54D7C-7540-4FF4-B838-C42204343784}"/>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6AFE4FF0-04CC-4848-8204-D321AA0F5301}"/>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1820A43D-946F-46C2-8616-5A5CE88DE2F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299E6B44-82C5-457F-9A06-651E1A0E25A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D6F1A4B4-6D28-4C96-BDAF-9D807622B09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9CBBB807-6CB1-40E0-9B75-53614F347FF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69826275-8FC3-412C-BAD2-7F20086FD6AA}"/>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E1D7C420-9AD5-49BA-8F74-4ED17DB883EB}"/>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A1572F39-06F5-465A-B257-22A0AE9F24F3}"/>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C0D26946-2AE7-48DE-B434-DB00032BABE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245FA6BB-C579-4DD3-A656-ACCDC6299E55}"/>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9ED8871C-C135-4A17-A347-F69F05BE5E3D}"/>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D9F11DB5-0207-4435-818B-5BE8F1FDAEA3}"/>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47023F34-BC1E-48AD-8C28-C87BC6D3630B}"/>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9E68D307-BE5B-4A9C-9158-776ACC679156}"/>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0B151007-17BB-484D-AD7B-3E0189F40F2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3CE3671C-A8BB-4589-94C7-8845F259240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285D025C-9E62-4326-8A37-06E137CDA44A}"/>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F5A042EC-EB58-4F0D-AE2B-645CE139855E}"/>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8A25AAAB-AC42-4D2C-B983-6DEA9ECFCEEA}"/>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3E613361-FA2A-49E0-95D8-EDBE76D5391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DF007269-3DA9-4653-ABD2-A0714DF50F24}"/>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B3172718-3DFE-4A34-9003-2988A54E606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FB96F8C8-8BCB-4273-A8CF-0F17362CBF5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4572D317-A0DF-42AA-B35A-0DC9C8159A65}"/>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53F6EEA8-D375-498A-A148-64984B64B517}"/>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19A43C13-C11B-4ED4-9267-C1B14D06F99A}"/>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4E8CE971-E0C8-41D3-8A22-15BAC732BD59}"/>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83EB6B16-F6D4-410D-9991-BCAFF23DC6AB}"/>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99F65817-8CDB-4BCB-8D63-53A324E24C57}"/>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8EE5702F-DA07-49AD-9759-3D5D96FE60F4}"/>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F726CE8F-5EDD-44CD-9A27-4DC9C48A79A7}"/>
                  </a:ext>
                </a:extLst>
              </xdr:cNvPr>
              <xdr:cNvSpPr txBox="1"/>
            </xdr:nvSpPr>
            <xdr:spPr>
              <a:xfrm>
                <a:off x="0" y="51525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BB4A6742-CB17-4FD2-B52A-3900F240FCC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0B7BFC46-4A4A-4E08-ABF8-CD659323522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3ACA439C-2F48-4281-9B2A-EF1E8684DEF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09F5368F-0D66-46E1-A1A0-C6B4BE5D108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6690159C-CF69-49D6-8B79-98DF25BF02C5}"/>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239909</xdr:colOff>
      <xdr:row>7</xdr:row>
      <xdr:rowOff>134475</xdr:rowOff>
    </xdr:to>
    <xdr:grpSp>
      <xdr:nvGrpSpPr>
        <xdr:cNvPr id="131" name="Group 130">
          <a:extLst>
            <a:ext uri="{FF2B5EF4-FFF2-40B4-BE49-F238E27FC236}">
              <a16:creationId xmlns:a16="http://schemas.microsoft.com/office/drawing/2014/main" id="{CEAA5B39-07E0-467F-B1BE-C9FCF3BCAD43}"/>
            </a:ext>
          </a:extLst>
        </xdr:cNvPr>
        <xdr:cNvGrpSpPr/>
      </xdr:nvGrpSpPr>
      <xdr:grpSpPr>
        <a:xfrm>
          <a:off x="0" y="0"/>
          <a:ext cx="13565384" cy="1467975"/>
          <a:chOff x="0" y="0"/>
          <a:chExt cx="13565384" cy="1467975"/>
        </a:xfrm>
      </xdr:grpSpPr>
      <xdr:grpSp>
        <xdr:nvGrpSpPr>
          <xdr:cNvPr id="132" name="Group 131">
            <a:extLst>
              <a:ext uri="{FF2B5EF4-FFF2-40B4-BE49-F238E27FC236}">
                <a16:creationId xmlns:a16="http://schemas.microsoft.com/office/drawing/2014/main" id="{C7187595-B947-442C-AAF8-D954C33B96E9}"/>
              </a:ext>
            </a:extLst>
          </xdr:cNvPr>
          <xdr:cNvGrpSpPr/>
        </xdr:nvGrpSpPr>
        <xdr:grpSpPr>
          <a:xfrm>
            <a:off x="1652795" y="804449"/>
            <a:ext cx="9867209" cy="663526"/>
            <a:chOff x="984225" y="802812"/>
            <a:chExt cx="9248512" cy="665163"/>
          </a:xfrm>
        </xdr:grpSpPr>
        <xdr:sp macro="" textlink="">
          <xdr:nvSpPr>
            <xdr:cNvPr id="170" name="TextBox 169">
              <a:hlinkClick xmlns:r="http://schemas.openxmlformats.org/officeDocument/2006/relationships" r:id="rId1"/>
              <a:extLst>
                <a:ext uri="{FF2B5EF4-FFF2-40B4-BE49-F238E27FC236}">
                  <a16:creationId xmlns:a16="http://schemas.microsoft.com/office/drawing/2014/main" id="{4459DC40-2B9F-425E-9ED0-258D7334231C}"/>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71" name="TextBox 170">
              <a:hlinkClick xmlns:r="http://schemas.openxmlformats.org/officeDocument/2006/relationships" r:id="rId2"/>
              <a:extLst>
                <a:ext uri="{FF2B5EF4-FFF2-40B4-BE49-F238E27FC236}">
                  <a16:creationId xmlns:a16="http://schemas.microsoft.com/office/drawing/2014/main" id="{D84B20E5-2FCE-43C6-99AC-E7B6135441E2}"/>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72" name="TextBox 171">
              <a:hlinkClick xmlns:r="http://schemas.openxmlformats.org/officeDocument/2006/relationships" r:id="rId3"/>
              <a:extLst>
                <a:ext uri="{FF2B5EF4-FFF2-40B4-BE49-F238E27FC236}">
                  <a16:creationId xmlns:a16="http://schemas.microsoft.com/office/drawing/2014/main" id="{5CF202CE-4572-481A-A61A-97DEF6902CA8}"/>
                </a:ext>
              </a:extLst>
            </xdr:cNvPr>
            <xdr:cNvSpPr txBox="1"/>
          </xdr:nvSpPr>
          <xdr:spPr>
            <a:xfrm>
              <a:off x="7213444"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73" name="TextBox 172">
              <a:extLst>
                <a:ext uri="{FF2B5EF4-FFF2-40B4-BE49-F238E27FC236}">
                  <a16:creationId xmlns:a16="http://schemas.microsoft.com/office/drawing/2014/main" id="{97C86BEF-BB3F-46C1-8035-D09501A80D93}"/>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74" name="TextBox 173">
              <a:hlinkClick xmlns:r="http://schemas.openxmlformats.org/officeDocument/2006/relationships" r:id="rId4"/>
              <a:extLst>
                <a:ext uri="{FF2B5EF4-FFF2-40B4-BE49-F238E27FC236}">
                  <a16:creationId xmlns:a16="http://schemas.microsoft.com/office/drawing/2014/main" id="{78EEE971-D305-4141-967C-5E7347BE3881}"/>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33" name="Group 132">
            <a:extLst>
              <a:ext uri="{FF2B5EF4-FFF2-40B4-BE49-F238E27FC236}">
                <a16:creationId xmlns:a16="http://schemas.microsoft.com/office/drawing/2014/main" id="{6CD6A441-0F1F-43D0-B8B8-BDE65A541C84}"/>
              </a:ext>
            </a:extLst>
          </xdr:cNvPr>
          <xdr:cNvGrpSpPr/>
        </xdr:nvGrpSpPr>
        <xdr:grpSpPr>
          <a:xfrm>
            <a:off x="0" y="0"/>
            <a:ext cx="13565384" cy="1006853"/>
            <a:chOff x="0" y="0"/>
            <a:chExt cx="13565384" cy="1006853"/>
          </a:xfrm>
        </xdr:grpSpPr>
        <xdr:grpSp>
          <xdr:nvGrpSpPr>
            <xdr:cNvPr id="135" name="Group 134">
              <a:extLst>
                <a:ext uri="{FF2B5EF4-FFF2-40B4-BE49-F238E27FC236}">
                  <a16:creationId xmlns:a16="http://schemas.microsoft.com/office/drawing/2014/main" id="{32E578C7-A530-435E-96ED-D35181B5594B}"/>
                </a:ext>
              </a:extLst>
            </xdr:cNvPr>
            <xdr:cNvGrpSpPr/>
          </xdr:nvGrpSpPr>
          <xdr:grpSpPr>
            <a:xfrm>
              <a:off x="1646474" y="0"/>
              <a:ext cx="1591505" cy="826333"/>
              <a:chOff x="978300" y="0"/>
              <a:chExt cx="1491714" cy="825738"/>
            </a:xfrm>
          </xdr:grpSpPr>
          <xdr:sp macro="" textlink="">
            <xdr:nvSpPr>
              <xdr:cNvPr id="166" name="TextBox 165">
                <a:hlinkClick xmlns:r="http://schemas.openxmlformats.org/officeDocument/2006/relationships" r:id="rId5"/>
                <a:extLst>
                  <a:ext uri="{FF2B5EF4-FFF2-40B4-BE49-F238E27FC236}">
                    <a16:creationId xmlns:a16="http://schemas.microsoft.com/office/drawing/2014/main" id="{A6D36D61-7019-43AF-8016-B457A7CC8181}"/>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67" name="TextBox 166">
                <a:hlinkClick xmlns:r="http://schemas.openxmlformats.org/officeDocument/2006/relationships" r:id="rId6"/>
                <a:extLst>
                  <a:ext uri="{FF2B5EF4-FFF2-40B4-BE49-F238E27FC236}">
                    <a16:creationId xmlns:a16="http://schemas.microsoft.com/office/drawing/2014/main" id="{452C6502-23D9-40D7-8E1A-3E7BF00DC403}"/>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68" name="TextBox 167">
                <a:hlinkClick xmlns:r="http://schemas.openxmlformats.org/officeDocument/2006/relationships" r:id="rId7"/>
                <a:extLst>
                  <a:ext uri="{FF2B5EF4-FFF2-40B4-BE49-F238E27FC236}">
                    <a16:creationId xmlns:a16="http://schemas.microsoft.com/office/drawing/2014/main" id="{3EC47D02-58B0-4FBC-8F47-430C9084A96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69" name="TextBox 168">
                <a:extLst>
                  <a:ext uri="{FF2B5EF4-FFF2-40B4-BE49-F238E27FC236}">
                    <a16:creationId xmlns:a16="http://schemas.microsoft.com/office/drawing/2014/main" id="{806788D8-D697-417E-894C-7A88C583417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36" name="Group 135">
              <a:extLst>
                <a:ext uri="{FF2B5EF4-FFF2-40B4-BE49-F238E27FC236}">
                  <a16:creationId xmlns:a16="http://schemas.microsoft.com/office/drawing/2014/main" id="{8E4E9E47-EF90-44AC-8D0B-0166B2814990}"/>
                </a:ext>
              </a:extLst>
            </xdr:cNvPr>
            <xdr:cNvGrpSpPr/>
          </xdr:nvGrpSpPr>
          <xdr:grpSpPr>
            <a:xfrm>
              <a:off x="3302711" y="0"/>
              <a:ext cx="1584244" cy="662238"/>
              <a:chOff x="2530688" y="0"/>
              <a:chExt cx="1484909" cy="663813"/>
            </a:xfrm>
          </xdr:grpSpPr>
          <xdr:sp macro="" textlink="">
            <xdr:nvSpPr>
              <xdr:cNvPr id="163" name="TextBox 162">
                <a:hlinkClick xmlns:r="http://schemas.openxmlformats.org/officeDocument/2006/relationships" r:id="rId8"/>
                <a:extLst>
                  <a:ext uri="{FF2B5EF4-FFF2-40B4-BE49-F238E27FC236}">
                    <a16:creationId xmlns:a16="http://schemas.microsoft.com/office/drawing/2014/main" id="{34C0DA96-F675-4739-991E-A7FD15F63B7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64" name="TextBox 163">
                <a:hlinkClick xmlns:r="http://schemas.openxmlformats.org/officeDocument/2006/relationships" r:id="rId9"/>
                <a:extLst>
                  <a:ext uri="{FF2B5EF4-FFF2-40B4-BE49-F238E27FC236}">
                    <a16:creationId xmlns:a16="http://schemas.microsoft.com/office/drawing/2014/main" id="{30FC0158-FD28-457C-B94A-20E5728E071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65" name="TextBox 164">
                <a:extLst>
                  <a:ext uri="{FF2B5EF4-FFF2-40B4-BE49-F238E27FC236}">
                    <a16:creationId xmlns:a16="http://schemas.microsoft.com/office/drawing/2014/main" id="{F9484B0B-E4F1-4563-890C-9793D339F4A5}"/>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37" name="Group 136">
              <a:extLst>
                <a:ext uri="{FF2B5EF4-FFF2-40B4-BE49-F238E27FC236}">
                  <a16:creationId xmlns:a16="http://schemas.microsoft.com/office/drawing/2014/main" id="{7EE0008C-DABF-4445-AB95-6FB2C8CBAE0D}"/>
                </a:ext>
              </a:extLst>
            </xdr:cNvPr>
            <xdr:cNvGrpSpPr/>
          </xdr:nvGrpSpPr>
          <xdr:grpSpPr>
            <a:xfrm>
              <a:off x="4954554" y="0"/>
              <a:ext cx="1562560" cy="662238"/>
              <a:chOff x="4078956" y="0"/>
              <a:chExt cx="1464584" cy="663813"/>
            </a:xfrm>
          </xdr:grpSpPr>
          <xdr:sp macro="" textlink="">
            <xdr:nvSpPr>
              <xdr:cNvPr id="160" name="TextBox 159">
                <a:hlinkClick xmlns:r="http://schemas.openxmlformats.org/officeDocument/2006/relationships" r:id="rId10"/>
                <a:extLst>
                  <a:ext uri="{FF2B5EF4-FFF2-40B4-BE49-F238E27FC236}">
                    <a16:creationId xmlns:a16="http://schemas.microsoft.com/office/drawing/2014/main" id="{56F60128-7BCD-48E4-9CEC-2D5315DB0672}"/>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61" name="TextBox 160">
                <a:hlinkClick xmlns:r="http://schemas.openxmlformats.org/officeDocument/2006/relationships" r:id="rId11"/>
                <a:extLst>
                  <a:ext uri="{FF2B5EF4-FFF2-40B4-BE49-F238E27FC236}">
                    <a16:creationId xmlns:a16="http://schemas.microsoft.com/office/drawing/2014/main" id="{9DE3A0A2-571E-4153-B9DB-341282AEBBDA}"/>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62" name="TextBox 161">
                <a:extLst>
                  <a:ext uri="{FF2B5EF4-FFF2-40B4-BE49-F238E27FC236}">
                    <a16:creationId xmlns:a16="http://schemas.microsoft.com/office/drawing/2014/main" id="{3184B2B7-3320-472F-A994-73D1899DFB12}"/>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38" name="Group 137">
              <a:extLst>
                <a:ext uri="{FF2B5EF4-FFF2-40B4-BE49-F238E27FC236}">
                  <a16:creationId xmlns:a16="http://schemas.microsoft.com/office/drawing/2014/main" id="{45ABCC5F-9201-4FE5-A188-A1B22A04363E}"/>
                </a:ext>
              </a:extLst>
            </xdr:cNvPr>
            <xdr:cNvGrpSpPr/>
          </xdr:nvGrpSpPr>
          <xdr:grpSpPr>
            <a:xfrm>
              <a:off x="6635513" y="0"/>
              <a:ext cx="1584243" cy="662238"/>
              <a:chOff x="5654517" y="0"/>
              <a:chExt cx="1484908" cy="663813"/>
            </a:xfrm>
          </xdr:grpSpPr>
          <xdr:sp macro="" textlink="">
            <xdr:nvSpPr>
              <xdr:cNvPr id="157" name="TextBox 156">
                <a:hlinkClick xmlns:r="http://schemas.openxmlformats.org/officeDocument/2006/relationships" r:id="rId12"/>
                <a:extLst>
                  <a:ext uri="{FF2B5EF4-FFF2-40B4-BE49-F238E27FC236}">
                    <a16:creationId xmlns:a16="http://schemas.microsoft.com/office/drawing/2014/main" id="{2928C096-6E1B-4402-B3F3-67EA53A0DC63}"/>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58" name="TextBox 157">
                <a:hlinkClick xmlns:r="http://schemas.openxmlformats.org/officeDocument/2006/relationships" r:id="rId13"/>
                <a:extLst>
                  <a:ext uri="{FF2B5EF4-FFF2-40B4-BE49-F238E27FC236}">
                    <a16:creationId xmlns:a16="http://schemas.microsoft.com/office/drawing/2014/main" id="{73AEC3DB-7AE9-4807-B775-36BA9D81680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59" name="TextBox 158">
                <a:extLst>
                  <a:ext uri="{FF2B5EF4-FFF2-40B4-BE49-F238E27FC236}">
                    <a16:creationId xmlns:a16="http://schemas.microsoft.com/office/drawing/2014/main" id="{C52FECE5-1A22-43C6-9C39-238BD2E35B3A}"/>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39" name="Group 138">
              <a:extLst>
                <a:ext uri="{FF2B5EF4-FFF2-40B4-BE49-F238E27FC236}">
                  <a16:creationId xmlns:a16="http://schemas.microsoft.com/office/drawing/2014/main" id="{1E35E942-8CC0-49C7-B5A8-035DA4A2B4E3}"/>
                </a:ext>
              </a:extLst>
            </xdr:cNvPr>
            <xdr:cNvGrpSpPr/>
          </xdr:nvGrpSpPr>
          <xdr:grpSpPr>
            <a:xfrm>
              <a:off x="8301914" y="0"/>
              <a:ext cx="1584243" cy="981336"/>
              <a:chOff x="7216431" y="0"/>
              <a:chExt cx="1484908" cy="978138"/>
            </a:xfrm>
          </xdr:grpSpPr>
          <xdr:sp macro="" textlink="">
            <xdr:nvSpPr>
              <xdr:cNvPr id="152" name="TextBox 151">
                <a:hlinkClick xmlns:r="http://schemas.openxmlformats.org/officeDocument/2006/relationships" r:id="rId14"/>
                <a:extLst>
                  <a:ext uri="{FF2B5EF4-FFF2-40B4-BE49-F238E27FC236}">
                    <a16:creationId xmlns:a16="http://schemas.microsoft.com/office/drawing/2014/main" id="{883147A6-448D-4359-B00F-347B3067BDF7}"/>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53" name="TextBox 152">
                <a:hlinkClick xmlns:r="http://schemas.openxmlformats.org/officeDocument/2006/relationships" r:id="rId15"/>
                <a:extLst>
                  <a:ext uri="{FF2B5EF4-FFF2-40B4-BE49-F238E27FC236}">
                    <a16:creationId xmlns:a16="http://schemas.microsoft.com/office/drawing/2014/main" id="{EC7F61DC-E565-4868-842C-61C7E172ED34}"/>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54" name="TextBox 153">
                <a:hlinkClick xmlns:r="http://schemas.openxmlformats.org/officeDocument/2006/relationships" r:id="rId16"/>
                <a:extLst>
                  <a:ext uri="{FF2B5EF4-FFF2-40B4-BE49-F238E27FC236}">
                    <a16:creationId xmlns:a16="http://schemas.microsoft.com/office/drawing/2014/main" id="{54B7FE23-6322-4340-B0E9-E7DF6F854C3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55" name="TextBox 154">
                <a:extLst>
                  <a:ext uri="{FF2B5EF4-FFF2-40B4-BE49-F238E27FC236}">
                    <a16:creationId xmlns:a16="http://schemas.microsoft.com/office/drawing/2014/main" id="{DA693526-0ED1-4382-9D4C-04ECC92039A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56" name="TextBox 155">
                <a:hlinkClick xmlns:r="http://schemas.openxmlformats.org/officeDocument/2006/relationships" r:id="rId17"/>
                <a:extLst>
                  <a:ext uri="{FF2B5EF4-FFF2-40B4-BE49-F238E27FC236}">
                    <a16:creationId xmlns:a16="http://schemas.microsoft.com/office/drawing/2014/main" id="{44B8FDEE-7494-475E-B6C3-4C1BEB2F415A}"/>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40" name="Group 139">
              <a:extLst>
                <a:ext uri="{FF2B5EF4-FFF2-40B4-BE49-F238E27FC236}">
                  <a16:creationId xmlns:a16="http://schemas.microsoft.com/office/drawing/2014/main" id="{EA8E4654-52AD-4640-B051-5A185397E9D1}"/>
                </a:ext>
              </a:extLst>
            </xdr:cNvPr>
            <xdr:cNvGrpSpPr/>
          </xdr:nvGrpSpPr>
          <xdr:grpSpPr>
            <a:xfrm>
              <a:off x="9962101" y="0"/>
              <a:ext cx="1588510" cy="973514"/>
              <a:chOff x="8772522" y="0"/>
              <a:chExt cx="1488907" cy="972519"/>
            </a:xfrm>
          </xdr:grpSpPr>
          <xdr:sp macro="" textlink="">
            <xdr:nvSpPr>
              <xdr:cNvPr id="148" name="TextBox 147">
                <a:hlinkClick xmlns:r="http://schemas.openxmlformats.org/officeDocument/2006/relationships" r:id="rId18"/>
                <a:extLst>
                  <a:ext uri="{FF2B5EF4-FFF2-40B4-BE49-F238E27FC236}">
                    <a16:creationId xmlns:a16="http://schemas.microsoft.com/office/drawing/2014/main" id="{962CDE37-53E4-4DC9-8C6E-77947AF8BDEF}"/>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49" name="TextBox 148">
                <a:hlinkClick xmlns:r="http://schemas.openxmlformats.org/officeDocument/2006/relationships" r:id="rId19"/>
                <a:extLst>
                  <a:ext uri="{FF2B5EF4-FFF2-40B4-BE49-F238E27FC236}">
                    <a16:creationId xmlns:a16="http://schemas.microsoft.com/office/drawing/2014/main" id="{FE0EEE81-4AE1-4D37-971B-ED0504474B00}"/>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50" name="TextBox 149">
                <a:extLst>
                  <a:ext uri="{FF2B5EF4-FFF2-40B4-BE49-F238E27FC236}">
                    <a16:creationId xmlns:a16="http://schemas.microsoft.com/office/drawing/2014/main" id="{D4775CE0-770D-4B02-9B81-F147639D77F5}"/>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51" name="TextBox 150">
                <a:hlinkClick xmlns:r="http://schemas.openxmlformats.org/officeDocument/2006/relationships" r:id="rId20"/>
                <a:extLst>
                  <a:ext uri="{FF2B5EF4-FFF2-40B4-BE49-F238E27FC236}">
                    <a16:creationId xmlns:a16="http://schemas.microsoft.com/office/drawing/2014/main" id="{058B4DFE-1E02-4C68-904A-9C4406F22FA5}"/>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41" name="Group 140">
              <a:extLst>
                <a:ext uri="{FF2B5EF4-FFF2-40B4-BE49-F238E27FC236}">
                  <a16:creationId xmlns:a16="http://schemas.microsoft.com/office/drawing/2014/main" id="{F673CAA3-D851-42D7-B12C-35253A863F6C}"/>
                </a:ext>
              </a:extLst>
            </xdr:cNvPr>
            <xdr:cNvGrpSpPr/>
          </xdr:nvGrpSpPr>
          <xdr:grpSpPr>
            <a:xfrm>
              <a:off x="0" y="0"/>
              <a:ext cx="1584245" cy="1006853"/>
              <a:chOff x="0" y="0"/>
              <a:chExt cx="1584245" cy="1006853"/>
            </a:xfrm>
          </xdr:grpSpPr>
          <xdr:sp macro="" textlink="">
            <xdr:nvSpPr>
              <xdr:cNvPr id="143" name="TextBox 142">
                <a:hlinkClick xmlns:r="http://schemas.openxmlformats.org/officeDocument/2006/relationships" r:id="rId21"/>
                <a:extLst>
                  <a:ext uri="{FF2B5EF4-FFF2-40B4-BE49-F238E27FC236}">
                    <a16:creationId xmlns:a16="http://schemas.microsoft.com/office/drawing/2014/main" id="{4CE0D683-0D87-4989-9CAB-D473FAD6CDF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44" name="TextBox 143">
                <a:hlinkClick xmlns:r="http://schemas.openxmlformats.org/officeDocument/2006/relationships" r:id="rId22"/>
                <a:extLst>
                  <a:ext uri="{FF2B5EF4-FFF2-40B4-BE49-F238E27FC236}">
                    <a16:creationId xmlns:a16="http://schemas.microsoft.com/office/drawing/2014/main" id="{C84C5C8D-BC05-48E4-8EC4-99CA44DC187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45" name="TextBox 144">
                <a:extLst>
                  <a:ext uri="{FF2B5EF4-FFF2-40B4-BE49-F238E27FC236}">
                    <a16:creationId xmlns:a16="http://schemas.microsoft.com/office/drawing/2014/main" id="{946046F2-46C1-41D7-AC8E-A62B679DED7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46" name="TextBox 145">
                <a:hlinkClick xmlns:r="http://schemas.openxmlformats.org/officeDocument/2006/relationships" r:id="rId23"/>
                <a:extLst>
                  <a:ext uri="{FF2B5EF4-FFF2-40B4-BE49-F238E27FC236}">
                    <a16:creationId xmlns:a16="http://schemas.microsoft.com/office/drawing/2014/main" id="{968410BB-ACE9-4369-9D6E-68012D780815}"/>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47" name="TextBox 146">
                <a:hlinkClick xmlns:r="http://schemas.openxmlformats.org/officeDocument/2006/relationships" r:id="rId24"/>
                <a:extLst>
                  <a:ext uri="{FF2B5EF4-FFF2-40B4-BE49-F238E27FC236}">
                    <a16:creationId xmlns:a16="http://schemas.microsoft.com/office/drawing/2014/main" id="{960AAE69-73C9-40BE-B936-F9345A60E64D}"/>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42" name="Picture 141">
              <a:extLst>
                <a:ext uri="{FF2B5EF4-FFF2-40B4-BE49-F238E27FC236}">
                  <a16:creationId xmlns:a16="http://schemas.microsoft.com/office/drawing/2014/main" id="{0551ED59-30EF-4DE8-9072-48C0164AA2B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34" name="TextBox 133">
            <a:hlinkClick xmlns:r="http://schemas.openxmlformats.org/officeDocument/2006/relationships" r:id="rId18"/>
            <a:extLst>
              <a:ext uri="{FF2B5EF4-FFF2-40B4-BE49-F238E27FC236}">
                <a16:creationId xmlns:a16="http://schemas.microsoft.com/office/drawing/2014/main" id="{4A725A4C-58A7-4EBE-A6A9-7290497C6003}"/>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304800</xdr:colOff>
      <xdr:row>7</xdr:row>
      <xdr:rowOff>123823</xdr:rowOff>
    </xdr:from>
    <xdr:to>
      <xdr:col>12</xdr:col>
      <xdr:colOff>533400</xdr:colOff>
      <xdr:row>49</xdr:row>
      <xdr:rowOff>133350</xdr:rowOff>
    </xdr:to>
    <xdr:sp macro="" textlink="">
      <xdr:nvSpPr>
        <xdr:cNvPr id="57" name="TextBox 56">
          <a:extLst>
            <a:ext uri="{FF2B5EF4-FFF2-40B4-BE49-F238E27FC236}">
              <a16:creationId xmlns:a16="http://schemas.microsoft.com/office/drawing/2014/main" id="{95F2DF93-63F9-4821-ABB9-3D7ADCE886BF}"/>
            </a:ext>
          </a:extLst>
        </xdr:cNvPr>
        <xdr:cNvSpPr txBox="1"/>
      </xdr:nvSpPr>
      <xdr:spPr>
        <a:xfrm>
          <a:off x="6905625" y="1457323"/>
          <a:ext cx="4495800" cy="809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CALCULATOR USAGE</a:t>
          </a:r>
        </a:p>
        <a:p>
          <a:endParaRPr lang="en-CA">
            <a:effectLst/>
          </a:endParaRPr>
        </a:p>
        <a:p>
          <a:r>
            <a:rPr lang="en-CA" sz="1100">
              <a:solidFill>
                <a:schemeClr val="dk1"/>
              </a:solidFill>
              <a:effectLst/>
              <a:latin typeface="+mn-lt"/>
              <a:ea typeface="+mn-ea"/>
              <a:cs typeface="+mn-cs"/>
            </a:rPr>
            <a:t>If a classification is funded by more than one funding source, each funder must be reported on a separate line in the applicable schedule (A1 or B1).</a:t>
          </a:r>
        </a:p>
        <a:p>
          <a:endParaRPr lang="en-CA">
            <a:effectLst/>
          </a:endParaRPr>
        </a:p>
        <a:p>
          <a:r>
            <a:rPr lang="en-CA" sz="1100">
              <a:solidFill>
                <a:schemeClr val="dk1"/>
              </a:solidFill>
              <a:effectLst/>
              <a:latin typeface="+mn-lt"/>
              <a:ea typeface="+mn-ea"/>
              <a:cs typeface="+mn-cs"/>
            </a:rPr>
            <a:t>In some cases, funding agreements or service contracts clearly state how hours are split between funders. When this information is available,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agencies should report the hours according to those agreements and do not need to use the calculator.</a:t>
          </a:r>
        </a:p>
        <a:p>
          <a:endParaRPr lang="en-CA">
            <a:effectLst/>
          </a:endParaRPr>
        </a:p>
        <a:p>
          <a:r>
            <a:rPr lang="en-CA" sz="1100" b="1">
              <a:solidFill>
                <a:schemeClr val="dk1"/>
              </a:solidFill>
              <a:effectLst/>
              <a:latin typeface="+mn-lt"/>
              <a:ea typeface="+mn-ea"/>
              <a:cs typeface="+mn-cs"/>
            </a:rPr>
            <a:t>If a classification is funded by more than one funder and the exact split of hours is not known, the Funder Hours Calculator must be used</a:t>
          </a:r>
          <a:r>
            <a:rPr lang="en-CA" sz="1100">
              <a:solidFill>
                <a:schemeClr val="dk1"/>
              </a:solidFill>
              <a:effectLst/>
              <a:latin typeface="+mn-lt"/>
              <a:ea typeface="+mn-ea"/>
              <a:cs typeface="+mn-cs"/>
            </a:rPr>
            <a:t>. The calculator estimates how hours should be split between funders per each reported classification, using the funding information already provided on the Home Schedule.</a:t>
          </a:r>
        </a:p>
        <a:p>
          <a:endParaRPr lang="en-CA">
            <a:effectLst/>
          </a:endParaRPr>
        </a:p>
        <a:p>
          <a:r>
            <a:rPr lang="en-CA" sz="1100" b="1">
              <a:solidFill>
                <a:schemeClr val="dk1"/>
              </a:solidFill>
              <a:effectLst/>
              <a:latin typeface="+mn-lt"/>
              <a:ea typeface="+mn-ea"/>
              <a:cs typeface="+mn-cs"/>
            </a:rPr>
            <a:t>HOW IT WORKS</a:t>
          </a:r>
        </a:p>
        <a:p>
          <a:endParaRPr lang="en-CA">
            <a:effectLst/>
          </a:endParaRPr>
        </a:p>
        <a:p>
          <a:r>
            <a:rPr lang="en-CA" sz="1100">
              <a:solidFill>
                <a:schemeClr val="dk1"/>
              </a:solidFill>
              <a:effectLst/>
              <a:latin typeface="+mn-lt"/>
              <a:ea typeface="+mn-ea"/>
              <a:cs typeface="+mn-cs"/>
            </a:rPr>
            <a:t>The calculator compares the funding amounts for each selected funder on the Home Schedule and determines each funder’s share of funding. It then uses these shares to divide the total hours worked by the classification across the selected funders.</a:t>
          </a:r>
        </a:p>
        <a:p>
          <a:endParaRPr lang="en-CA">
            <a:effectLst/>
          </a:endParaRPr>
        </a:p>
        <a:p>
          <a:r>
            <a:rPr lang="en-CA" sz="1100">
              <a:solidFill>
                <a:schemeClr val="dk1"/>
              </a:solidFill>
              <a:effectLst/>
              <a:latin typeface="+mn-lt"/>
              <a:ea typeface="+mn-ea"/>
              <a:cs typeface="+mn-cs"/>
            </a:rPr>
            <a:t>To use the calculator, enter the total number of hours worked and select the applicable funders. The calculator automatically calculates the split of hours for each funder.</a:t>
          </a:r>
        </a:p>
        <a:p>
          <a:endParaRPr lang="en-CA">
            <a:effectLst/>
          </a:endParaRPr>
        </a:p>
        <a:p>
          <a:r>
            <a:rPr lang="en-CA" sz="1100" b="1" baseline="0">
              <a:solidFill>
                <a:schemeClr val="dk1"/>
              </a:solidFill>
              <a:effectLst/>
              <a:latin typeface="+mn-lt"/>
              <a:ea typeface="+mn-ea"/>
              <a:cs typeface="+mn-cs"/>
            </a:rPr>
            <a:t>INSTRUCTIONS</a:t>
          </a:r>
        </a:p>
        <a:p>
          <a:endParaRPr lang="en-CA">
            <a:effectLst/>
          </a:endParaRPr>
        </a:p>
        <a:p>
          <a:r>
            <a:rPr lang="en-CA" sz="1100" b="0" baseline="0">
              <a:solidFill>
                <a:schemeClr val="dk1"/>
              </a:solidFill>
              <a:effectLst/>
              <a:latin typeface="+mn-lt"/>
              <a:ea typeface="+mn-ea"/>
              <a:cs typeface="+mn-cs"/>
            </a:rPr>
            <a:t>1. Indicate the total number of hours worked by the classification in the green cell</a:t>
          </a:r>
          <a:endParaRPr lang="en-CA">
            <a:effectLst/>
          </a:endParaRPr>
        </a:p>
        <a:p>
          <a:r>
            <a:rPr lang="en-CA" sz="1100" b="0" baseline="0">
              <a:solidFill>
                <a:schemeClr val="dk1"/>
              </a:solidFill>
              <a:effectLst/>
              <a:latin typeface="+mn-lt"/>
              <a:ea typeface="+mn-ea"/>
              <a:cs typeface="+mn-cs"/>
            </a:rPr>
            <a:t>2. Select the applicable funders using the drop-down menu (B19:B23).</a:t>
          </a:r>
          <a:endParaRPr lang="en-CA">
            <a:effectLst/>
          </a:endParaRPr>
        </a:p>
        <a:p>
          <a:r>
            <a:rPr lang="en-CA" sz="1100" b="0" baseline="0">
              <a:solidFill>
                <a:schemeClr val="dk1"/>
              </a:solidFill>
              <a:effectLst/>
              <a:latin typeface="+mn-lt"/>
              <a:ea typeface="+mn-ea"/>
              <a:cs typeface="+mn-cs"/>
            </a:rPr>
            <a:t>3. Review the calculated split hours.</a:t>
          </a:r>
          <a:endParaRPr lang="en-CA">
            <a:effectLst/>
          </a:endParaRPr>
        </a:p>
        <a:p>
          <a:r>
            <a:rPr lang="en-CA" sz="1100" b="0" baseline="0">
              <a:solidFill>
                <a:schemeClr val="dk1"/>
              </a:solidFill>
              <a:effectLst/>
              <a:latin typeface="+mn-lt"/>
              <a:ea typeface="+mn-ea"/>
              <a:cs typeface="+mn-cs"/>
            </a:rPr>
            <a:t>4. Copy and paste the split hours into the relevant schedule (A1 or B1), reporting the classification on separate lines for each funder.</a:t>
          </a:r>
        </a:p>
        <a:p>
          <a:endParaRPr lang="en-CA">
            <a:effectLst/>
          </a:endParaRPr>
        </a:p>
        <a:p>
          <a:r>
            <a:rPr lang="en-CA" sz="1100" b="1" u="sng" baseline="0">
              <a:solidFill>
                <a:schemeClr val="accent6">
                  <a:lumMod val="75000"/>
                </a:schemeClr>
              </a:solidFill>
              <a:effectLst/>
              <a:latin typeface="+mn-lt"/>
              <a:ea typeface="+mn-ea"/>
              <a:cs typeface="+mn-cs"/>
            </a:rPr>
            <a:t>EXAMPLE</a:t>
          </a:r>
        </a:p>
        <a:p>
          <a:endParaRPr lang="en-CA">
            <a:effectLst/>
          </a:endParaRPr>
        </a:p>
        <a:p>
          <a:r>
            <a:rPr lang="en-CA" sz="1100">
              <a:solidFill>
                <a:schemeClr val="dk1"/>
              </a:solidFill>
              <a:effectLst/>
              <a:latin typeface="+mn-lt"/>
              <a:ea typeface="+mn-ea"/>
              <a:cs typeface="+mn-cs"/>
            </a:rPr>
            <a:t>An Adult, Youth and/or Child Worker is funded by both the Ministry of Children and Family Development (MCFD) and Community Living BC (CLBC), with 1820 total hours worked and no known hours split between funders. The agency enters the total hours and selects both funders in the calculator, which applies funding ratios based on</a:t>
          </a:r>
          <a:r>
            <a:rPr lang="en-CA" sz="1100" baseline="0">
              <a:solidFill>
                <a:schemeClr val="dk1"/>
              </a:solidFill>
              <a:effectLst/>
              <a:latin typeface="+mn-lt"/>
              <a:ea typeface="+mn-ea"/>
              <a:cs typeface="+mn-cs"/>
            </a:rPr>
            <a:t> funding</a:t>
          </a:r>
          <a:r>
            <a:rPr lang="en-CA" sz="1100">
              <a:solidFill>
                <a:schemeClr val="dk1"/>
              </a:solidFill>
              <a:effectLst/>
              <a:latin typeface="+mn-lt"/>
              <a:ea typeface="+mn-ea"/>
              <a:cs typeface="+mn-cs"/>
            </a:rPr>
            <a:t> amounts from the Home Schedule. If CLBC represents 78.6% of funding and MCFD 21.4%, the hours are split into 1430 hours for CLBC and 390 hours for MCFD and reported on separate lines in the relevant schedule.</a:t>
          </a:r>
          <a:endParaRPr lang="en-CA">
            <a:effectLst/>
          </a:endParaRPr>
        </a:p>
      </xdr:txBody>
    </xdr:sp>
    <xdr:clientData/>
  </xdr:twoCellAnchor>
  <xdr:twoCellAnchor>
    <xdr:from>
      <xdr:col>10</xdr:col>
      <xdr:colOff>352785</xdr:colOff>
      <xdr:row>0</xdr:row>
      <xdr:rowOff>0</xdr:rowOff>
    </xdr:from>
    <xdr:to>
      <xdr:col>13</xdr:col>
      <xdr:colOff>71829</xdr:colOff>
      <xdr:row>1</xdr:row>
      <xdr:rowOff>169500</xdr:rowOff>
    </xdr:to>
    <xdr:sp macro="" textlink="">
      <xdr:nvSpPr>
        <xdr:cNvPr id="103" name="TextBox 102">
          <a:extLst>
            <a:ext uri="{FF2B5EF4-FFF2-40B4-BE49-F238E27FC236}">
              <a16:creationId xmlns:a16="http://schemas.microsoft.com/office/drawing/2014/main" id="{FF587137-6A03-44DC-9DBF-7120007B270F}"/>
            </a:ext>
          </a:extLst>
        </xdr:cNvPr>
        <xdr:cNvSpPr txBox="1"/>
      </xdr:nvSpPr>
      <xdr:spPr>
        <a:xfrm>
          <a:off x="10001610" y="0"/>
          <a:ext cx="1547844"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n-US" sz="1100" b="1">
            <a:solidFill>
              <a:schemeClr val="bg1"/>
            </a:solidFill>
          </a:endParaRPr>
        </a:p>
      </xdr:txBody>
    </xdr:sp>
    <xdr:clientData/>
  </xdr:twoCellAnchor>
  <xdr:twoCellAnchor>
    <xdr:from>
      <xdr:col>0</xdr:col>
      <xdr:colOff>0</xdr:colOff>
      <xdr:row>0</xdr:row>
      <xdr:rowOff>0</xdr:rowOff>
    </xdr:from>
    <xdr:to>
      <xdr:col>16</xdr:col>
      <xdr:colOff>258959</xdr:colOff>
      <xdr:row>5</xdr:row>
      <xdr:rowOff>515475</xdr:rowOff>
    </xdr:to>
    <xdr:grpSp>
      <xdr:nvGrpSpPr>
        <xdr:cNvPr id="76" name="Group 75">
          <a:extLst>
            <a:ext uri="{FF2B5EF4-FFF2-40B4-BE49-F238E27FC236}">
              <a16:creationId xmlns:a16="http://schemas.microsoft.com/office/drawing/2014/main" id="{3B63EC46-0312-4F4A-849E-5BE6AA07DBE8}"/>
            </a:ext>
          </a:extLst>
        </xdr:cNvPr>
        <xdr:cNvGrpSpPr/>
      </xdr:nvGrpSpPr>
      <xdr:grpSpPr>
        <a:xfrm>
          <a:off x="0" y="0"/>
          <a:ext cx="13610524" cy="1467975"/>
          <a:chOff x="0" y="0"/>
          <a:chExt cx="13565384" cy="1467975"/>
        </a:xfrm>
      </xdr:grpSpPr>
      <xdr:grpSp>
        <xdr:nvGrpSpPr>
          <xdr:cNvPr id="77" name="Group 76">
            <a:extLst>
              <a:ext uri="{FF2B5EF4-FFF2-40B4-BE49-F238E27FC236}">
                <a16:creationId xmlns:a16="http://schemas.microsoft.com/office/drawing/2014/main" id="{64C275D9-895E-48EC-97E6-827C106D5BAD}"/>
              </a:ext>
            </a:extLst>
          </xdr:cNvPr>
          <xdr:cNvGrpSpPr/>
        </xdr:nvGrpSpPr>
        <xdr:grpSpPr>
          <a:xfrm>
            <a:off x="1652795" y="804449"/>
            <a:ext cx="9867209" cy="663526"/>
            <a:chOff x="984225" y="802812"/>
            <a:chExt cx="9248512" cy="665163"/>
          </a:xfrm>
        </xdr:grpSpPr>
        <xdr:sp macro="" textlink="">
          <xdr:nvSpPr>
            <xdr:cNvPr id="143" name="TextBox 142">
              <a:hlinkClick xmlns:r="http://schemas.openxmlformats.org/officeDocument/2006/relationships" r:id="rId1"/>
              <a:extLst>
                <a:ext uri="{FF2B5EF4-FFF2-40B4-BE49-F238E27FC236}">
                  <a16:creationId xmlns:a16="http://schemas.microsoft.com/office/drawing/2014/main" id="{D69875C5-BD26-4DEF-9BE1-FFA1BD168753}"/>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44" name="TextBox 143">
              <a:hlinkClick xmlns:r="http://schemas.openxmlformats.org/officeDocument/2006/relationships" r:id="rId2"/>
              <a:extLst>
                <a:ext uri="{FF2B5EF4-FFF2-40B4-BE49-F238E27FC236}">
                  <a16:creationId xmlns:a16="http://schemas.microsoft.com/office/drawing/2014/main" id="{EB6BAA0E-762A-49FE-9A6B-93EDEC80D07B}"/>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45" name="TextBox 144">
              <a:hlinkClick xmlns:r="http://schemas.openxmlformats.org/officeDocument/2006/relationships" r:id="rId3"/>
              <a:extLst>
                <a:ext uri="{FF2B5EF4-FFF2-40B4-BE49-F238E27FC236}">
                  <a16:creationId xmlns:a16="http://schemas.microsoft.com/office/drawing/2014/main" id="{A378AF11-6969-47EC-B166-EFA66D8A659B}"/>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46" name="TextBox 145">
              <a:extLst>
                <a:ext uri="{FF2B5EF4-FFF2-40B4-BE49-F238E27FC236}">
                  <a16:creationId xmlns:a16="http://schemas.microsoft.com/office/drawing/2014/main" id="{BF747E95-5D09-4E6A-98DA-FD7DFD8900A6}"/>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47" name="TextBox 146">
              <a:hlinkClick xmlns:r="http://schemas.openxmlformats.org/officeDocument/2006/relationships" r:id="rId4"/>
              <a:extLst>
                <a:ext uri="{FF2B5EF4-FFF2-40B4-BE49-F238E27FC236}">
                  <a16:creationId xmlns:a16="http://schemas.microsoft.com/office/drawing/2014/main" id="{AFE17648-872B-410F-999B-2F247E7922E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8" name="Group 77">
            <a:extLst>
              <a:ext uri="{FF2B5EF4-FFF2-40B4-BE49-F238E27FC236}">
                <a16:creationId xmlns:a16="http://schemas.microsoft.com/office/drawing/2014/main" id="{04EFD119-3931-4E39-9FD0-357B1295D706}"/>
              </a:ext>
            </a:extLst>
          </xdr:cNvPr>
          <xdr:cNvGrpSpPr/>
        </xdr:nvGrpSpPr>
        <xdr:grpSpPr>
          <a:xfrm>
            <a:off x="0" y="0"/>
            <a:ext cx="13565384" cy="1006853"/>
            <a:chOff x="0" y="0"/>
            <a:chExt cx="13565384" cy="1006853"/>
          </a:xfrm>
        </xdr:grpSpPr>
        <xdr:grpSp>
          <xdr:nvGrpSpPr>
            <xdr:cNvPr id="80" name="Group 79">
              <a:extLst>
                <a:ext uri="{FF2B5EF4-FFF2-40B4-BE49-F238E27FC236}">
                  <a16:creationId xmlns:a16="http://schemas.microsoft.com/office/drawing/2014/main" id="{FDAB7687-D2B9-43BC-BEAC-01FC30DACA28}"/>
                </a:ext>
              </a:extLst>
            </xdr:cNvPr>
            <xdr:cNvGrpSpPr/>
          </xdr:nvGrpSpPr>
          <xdr:grpSpPr>
            <a:xfrm>
              <a:off x="1646474" y="0"/>
              <a:ext cx="1591505" cy="826333"/>
              <a:chOff x="978300" y="0"/>
              <a:chExt cx="1491714" cy="825738"/>
            </a:xfrm>
          </xdr:grpSpPr>
          <xdr:sp macro="" textlink="">
            <xdr:nvSpPr>
              <xdr:cNvPr id="139" name="TextBox 138">
                <a:hlinkClick xmlns:r="http://schemas.openxmlformats.org/officeDocument/2006/relationships" r:id="rId5"/>
                <a:extLst>
                  <a:ext uri="{FF2B5EF4-FFF2-40B4-BE49-F238E27FC236}">
                    <a16:creationId xmlns:a16="http://schemas.microsoft.com/office/drawing/2014/main" id="{457E4E72-7F7A-4A43-9532-B0A10D8404D1}"/>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0" name="TextBox 139">
                <a:hlinkClick xmlns:r="http://schemas.openxmlformats.org/officeDocument/2006/relationships" r:id="rId6"/>
                <a:extLst>
                  <a:ext uri="{FF2B5EF4-FFF2-40B4-BE49-F238E27FC236}">
                    <a16:creationId xmlns:a16="http://schemas.microsoft.com/office/drawing/2014/main" id="{5D943C8C-91D6-4FA0-BB83-E45E0E1BFE6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967161FE-086A-4409-A24D-179B389A9BD2}"/>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2" name="TextBox 141">
                <a:extLst>
                  <a:ext uri="{FF2B5EF4-FFF2-40B4-BE49-F238E27FC236}">
                    <a16:creationId xmlns:a16="http://schemas.microsoft.com/office/drawing/2014/main" id="{2EFB1F5C-8BC5-4877-9CFA-19165CC8043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1" name="Group 80">
              <a:extLst>
                <a:ext uri="{FF2B5EF4-FFF2-40B4-BE49-F238E27FC236}">
                  <a16:creationId xmlns:a16="http://schemas.microsoft.com/office/drawing/2014/main" id="{9DFABAF6-6D00-4446-9DD6-AF95BC1C4E55}"/>
                </a:ext>
              </a:extLst>
            </xdr:cNvPr>
            <xdr:cNvGrpSpPr/>
          </xdr:nvGrpSpPr>
          <xdr:grpSpPr>
            <a:xfrm>
              <a:off x="3302711" y="0"/>
              <a:ext cx="1584244" cy="662238"/>
              <a:chOff x="2530688" y="0"/>
              <a:chExt cx="1484909" cy="663813"/>
            </a:xfrm>
          </xdr:grpSpPr>
          <xdr:sp macro="" textlink="">
            <xdr:nvSpPr>
              <xdr:cNvPr id="136" name="TextBox 135">
                <a:hlinkClick xmlns:r="http://schemas.openxmlformats.org/officeDocument/2006/relationships" r:id="rId8"/>
                <a:extLst>
                  <a:ext uri="{FF2B5EF4-FFF2-40B4-BE49-F238E27FC236}">
                    <a16:creationId xmlns:a16="http://schemas.microsoft.com/office/drawing/2014/main" id="{C62FFCAE-2C9A-4823-B79A-71AE8EE3ED8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37" name="TextBox 136">
                <a:hlinkClick xmlns:r="http://schemas.openxmlformats.org/officeDocument/2006/relationships" r:id="rId9"/>
                <a:extLst>
                  <a:ext uri="{FF2B5EF4-FFF2-40B4-BE49-F238E27FC236}">
                    <a16:creationId xmlns:a16="http://schemas.microsoft.com/office/drawing/2014/main" id="{BCF93EF9-2FB0-4BFC-8E99-8DA91EE2AA4C}"/>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38" name="TextBox 137">
                <a:extLst>
                  <a:ext uri="{FF2B5EF4-FFF2-40B4-BE49-F238E27FC236}">
                    <a16:creationId xmlns:a16="http://schemas.microsoft.com/office/drawing/2014/main" id="{CEC26F2A-EC41-46B7-B93A-B97FD5DB20A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82" name="Group 81">
              <a:extLst>
                <a:ext uri="{FF2B5EF4-FFF2-40B4-BE49-F238E27FC236}">
                  <a16:creationId xmlns:a16="http://schemas.microsoft.com/office/drawing/2014/main" id="{D4C99B1E-5AFE-4C99-8024-5B7C2F21E2EE}"/>
                </a:ext>
              </a:extLst>
            </xdr:cNvPr>
            <xdr:cNvGrpSpPr/>
          </xdr:nvGrpSpPr>
          <xdr:grpSpPr>
            <a:xfrm>
              <a:off x="4954554" y="0"/>
              <a:ext cx="1562560" cy="662238"/>
              <a:chOff x="4078956" y="0"/>
              <a:chExt cx="1464584" cy="663813"/>
            </a:xfrm>
          </xdr:grpSpPr>
          <xdr:sp macro="" textlink="">
            <xdr:nvSpPr>
              <xdr:cNvPr id="133" name="TextBox 132">
                <a:hlinkClick xmlns:r="http://schemas.openxmlformats.org/officeDocument/2006/relationships" r:id="rId10"/>
                <a:extLst>
                  <a:ext uri="{FF2B5EF4-FFF2-40B4-BE49-F238E27FC236}">
                    <a16:creationId xmlns:a16="http://schemas.microsoft.com/office/drawing/2014/main" id="{F2F0169B-3833-48DD-B97A-D00DFEE37CF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34" name="TextBox 133">
                <a:hlinkClick xmlns:r="http://schemas.openxmlformats.org/officeDocument/2006/relationships" r:id="rId11"/>
                <a:extLst>
                  <a:ext uri="{FF2B5EF4-FFF2-40B4-BE49-F238E27FC236}">
                    <a16:creationId xmlns:a16="http://schemas.microsoft.com/office/drawing/2014/main" id="{4085406C-135D-4F94-BF22-B86974ACDB0C}"/>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35" name="TextBox 134">
                <a:extLst>
                  <a:ext uri="{FF2B5EF4-FFF2-40B4-BE49-F238E27FC236}">
                    <a16:creationId xmlns:a16="http://schemas.microsoft.com/office/drawing/2014/main" id="{0890CE5F-CEE5-426C-8072-3A4391184FA1}"/>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83" name="Group 82">
              <a:extLst>
                <a:ext uri="{FF2B5EF4-FFF2-40B4-BE49-F238E27FC236}">
                  <a16:creationId xmlns:a16="http://schemas.microsoft.com/office/drawing/2014/main" id="{73F31910-C89B-44CE-8CC9-B8CCB39C5DB8}"/>
                </a:ext>
              </a:extLst>
            </xdr:cNvPr>
            <xdr:cNvGrpSpPr/>
          </xdr:nvGrpSpPr>
          <xdr:grpSpPr>
            <a:xfrm>
              <a:off x="6635513" y="0"/>
              <a:ext cx="1584243" cy="662238"/>
              <a:chOff x="5654517" y="0"/>
              <a:chExt cx="1484908" cy="663813"/>
            </a:xfrm>
          </xdr:grpSpPr>
          <xdr:sp macro="" textlink="">
            <xdr:nvSpPr>
              <xdr:cNvPr id="130" name="TextBox 129">
                <a:hlinkClick xmlns:r="http://schemas.openxmlformats.org/officeDocument/2006/relationships" r:id="rId12"/>
                <a:extLst>
                  <a:ext uri="{FF2B5EF4-FFF2-40B4-BE49-F238E27FC236}">
                    <a16:creationId xmlns:a16="http://schemas.microsoft.com/office/drawing/2014/main" id="{2BFC12BB-CEE4-4092-9E6E-E500AD9B9FD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1" name="TextBox 130">
                <a:hlinkClick xmlns:r="http://schemas.openxmlformats.org/officeDocument/2006/relationships" r:id="rId13"/>
                <a:extLst>
                  <a:ext uri="{FF2B5EF4-FFF2-40B4-BE49-F238E27FC236}">
                    <a16:creationId xmlns:a16="http://schemas.microsoft.com/office/drawing/2014/main" id="{A5E5D11D-F92D-4137-A92F-99BF9CEF19C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2" name="TextBox 131">
                <a:extLst>
                  <a:ext uri="{FF2B5EF4-FFF2-40B4-BE49-F238E27FC236}">
                    <a16:creationId xmlns:a16="http://schemas.microsoft.com/office/drawing/2014/main" id="{E3A219DD-830A-49D3-8EF3-A73AC86D1004}"/>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2" name="Group 111">
              <a:extLst>
                <a:ext uri="{FF2B5EF4-FFF2-40B4-BE49-F238E27FC236}">
                  <a16:creationId xmlns:a16="http://schemas.microsoft.com/office/drawing/2014/main" id="{BAE71A42-6193-4825-A222-CA08CA5BA707}"/>
                </a:ext>
              </a:extLst>
            </xdr:cNvPr>
            <xdr:cNvGrpSpPr/>
          </xdr:nvGrpSpPr>
          <xdr:grpSpPr>
            <a:xfrm>
              <a:off x="8301914" y="0"/>
              <a:ext cx="1584243" cy="981336"/>
              <a:chOff x="7216431" y="0"/>
              <a:chExt cx="1484908" cy="978138"/>
            </a:xfrm>
          </xdr:grpSpPr>
          <xdr:sp macro="" textlink="">
            <xdr:nvSpPr>
              <xdr:cNvPr id="125" name="TextBox 124">
                <a:hlinkClick xmlns:r="http://schemas.openxmlformats.org/officeDocument/2006/relationships" r:id="rId14"/>
                <a:extLst>
                  <a:ext uri="{FF2B5EF4-FFF2-40B4-BE49-F238E27FC236}">
                    <a16:creationId xmlns:a16="http://schemas.microsoft.com/office/drawing/2014/main" id="{1CD8FB82-3F65-467A-83A2-CCEE28194DBE}"/>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26" name="TextBox 125">
                <a:hlinkClick xmlns:r="http://schemas.openxmlformats.org/officeDocument/2006/relationships" r:id="rId15"/>
                <a:extLst>
                  <a:ext uri="{FF2B5EF4-FFF2-40B4-BE49-F238E27FC236}">
                    <a16:creationId xmlns:a16="http://schemas.microsoft.com/office/drawing/2014/main" id="{0DA2723F-45E1-4025-AD01-D3DFE973A91F}"/>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27" name="TextBox 126">
                <a:hlinkClick xmlns:r="http://schemas.openxmlformats.org/officeDocument/2006/relationships" r:id="rId16"/>
                <a:extLst>
                  <a:ext uri="{FF2B5EF4-FFF2-40B4-BE49-F238E27FC236}">
                    <a16:creationId xmlns:a16="http://schemas.microsoft.com/office/drawing/2014/main" id="{997272AD-5F4F-4B85-970A-D33A0EF01E9E}"/>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28" name="TextBox 127">
                <a:extLst>
                  <a:ext uri="{FF2B5EF4-FFF2-40B4-BE49-F238E27FC236}">
                    <a16:creationId xmlns:a16="http://schemas.microsoft.com/office/drawing/2014/main" id="{232BF422-5760-4EB2-A30C-C9C1B86A9B16}"/>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29" name="TextBox 128">
                <a:hlinkClick xmlns:r="http://schemas.openxmlformats.org/officeDocument/2006/relationships" r:id="rId17"/>
                <a:extLst>
                  <a:ext uri="{FF2B5EF4-FFF2-40B4-BE49-F238E27FC236}">
                    <a16:creationId xmlns:a16="http://schemas.microsoft.com/office/drawing/2014/main" id="{6E5E6C19-103F-42C3-A5E9-E271E635D8F3}"/>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13" name="Group 112">
              <a:extLst>
                <a:ext uri="{FF2B5EF4-FFF2-40B4-BE49-F238E27FC236}">
                  <a16:creationId xmlns:a16="http://schemas.microsoft.com/office/drawing/2014/main" id="{1C99427B-4106-4E03-82B9-D95FF0FED869}"/>
                </a:ext>
              </a:extLst>
            </xdr:cNvPr>
            <xdr:cNvGrpSpPr/>
          </xdr:nvGrpSpPr>
          <xdr:grpSpPr>
            <a:xfrm>
              <a:off x="9962101" y="0"/>
              <a:ext cx="1588510" cy="973514"/>
              <a:chOff x="8772522" y="0"/>
              <a:chExt cx="1488907" cy="972519"/>
            </a:xfrm>
          </xdr:grpSpPr>
          <xdr:sp macro="" textlink="">
            <xdr:nvSpPr>
              <xdr:cNvPr id="121" name="TextBox 120">
                <a:hlinkClick xmlns:r="http://schemas.openxmlformats.org/officeDocument/2006/relationships" r:id="rId18"/>
                <a:extLst>
                  <a:ext uri="{FF2B5EF4-FFF2-40B4-BE49-F238E27FC236}">
                    <a16:creationId xmlns:a16="http://schemas.microsoft.com/office/drawing/2014/main" id="{24C8C50B-8ABA-49C0-91CA-7290BF6DC4C6}"/>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2" name="TextBox 121">
                <a:hlinkClick xmlns:r="http://schemas.openxmlformats.org/officeDocument/2006/relationships" r:id="rId19"/>
                <a:extLst>
                  <a:ext uri="{FF2B5EF4-FFF2-40B4-BE49-F238E27FC236}">
                    <a16:creationId xmlns:a16="http://schemas.microsoft.com/office/drawing/2014/main" id="{29C53BBA-786B-46F0-9C59-B368BAF6219B}"/>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23" name="TextBox 122">
                <a:extLst>
                  <a:ext uri="{FF2B5EF4-FFF2-40B4-BE49-F238E27FC236}">
                    <a16:creationId xmlns:a16="http://schemas.microsoft.com/office/drawing/2014/main" id="{74E76806-0F66-4207-85A9-BE6D38B1601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24" name="TextBox 123">
                <a:hlinkClick xmlns:r="http://schemas.openxmlformats.org/officeDocument/2006/relationships" r:id="rId20"/>
                <a:extLst>
                  <a:ext uri="{FF2B5EF4-FFF2-40B4-BE49-F238E27FC236}">
                    <a16:creationId xmlns:a16="http://schemas.microsoft.com/office/drawing/2014/main" id="{F919FF50-6720-49C1-A469-2F580EE873BE}"/>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14" name="Group 113">
              <a:extLst>
                <a:ext uri="{FF2B5EF4-FFF2-40B4-BE49-F238E27FC236}">
                  <a16:creationId xmlns:a16="http://schemas.microsoft.com/office/drawing/2014/main" id="{CABC14D8-BE34-4F64-BC9C-4D1DB2584BF7}"/>
                </a:ext>
              </a:extLst>
            </xdr:cNvPr>
            <xdr:cNvGrpSpPr/>
          </xdr:nvGrpSpPr>
          <xdr:grpSpPr>
            <a:xfrm>
              <a:off x="0" y="0"/>
              <a:ext cx="1584245" cy="1006853"/>
              <a:chOff x="0" y="0"/>
              <a:chExt cx="1584245" cy="1006853"/>
            </a:xfrm>
          </xdr:grpSpPr>
          <xdr:sp macro="" textlink="">
            <xdr:nvSpPr>
              <xdr:cNvPr id="116" name="TextBox 115">
                <a:hlinkClick xmlns:r="http://schemas.openxmlformats.org/officeDocument/2006/relationships" r:id="rId21"/>
                <a:extLst>
                  <a:ext uri="{FF2B5EF4-FFF2-40B4-BE49-F238E27FC236}">
                    <a16:creationId xmlns:a16="http://schemas.microsoft.com/office/drawing/2014/main" id="{0FDC8A1B-57A9-44B5-939A-068FD1CAF3C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17" name="TextBox 116">
                <a:hlinkClick xmlns:r="http://schemas.openxmlformats.org/officeDocument/2006/relationships" r:id="rId22"/>
                <a:extLst>
                  <a:ext uri="{FF2B5EF4-FFF2-40B4-BE49-F238E27FC236}">
                    <a16:creationId xmlns:a16="http://schemas.microsoft.com/office/drawing/2014/main" id="{DD7C6A33-193C-4200-B044-8D65FAAF4512}"/>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18" name="TextBox 117">
                <a:extLst>
                  <a:ext uri="{FF2B5EF4-FFF2-40B4-BE49-F238E27FC236}">
                    <a16:creationId xmlns:a16="http://schemas.microsoft.com/office/drawing/2014/main" id="{B91A6359-C98A-4D5B-A4F3-115D6136294C}"/>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19" name="TextBox 118">
                <a:hlinkClick xmlns:r="http://schemas.openxmlformats.org/officeDocument/2006/relationships" r:id="rId23"/>
                <a:extLst>
                  <a:ext uri="{FF2B5EF4-FFF2-40B4-BE49-F238E27FC236}">
                    <a16:creationId xmlns:a16="http://schemas.microsoft.com/office/drawing/2014/main" id="{6A8123A9-94EA-4796-B408-98612F3D9FE7}"/>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0" name="TextBox 119">
                <a:hlinkClick xmlns:r="http://schemas.openxmlformats.org/officeDocument/2006/relationships" r:id="rId24"/>
                <a:extLst>
                  <a:ext uri="{FF2B5EF4-FFF2-40B4-BE49-F238E27FC236}">
                    <a16:creationId xmlns:a16="http://schemas.microsoft.com/office/drawing/2014/main" id="{E0CC1C21-5A1D-4389-9408-4C6A9099C8B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15" name="Picture 114">
              <a:extLst>
                <a:ext uri="{FF2B5EF4-FFF2-40B4-BE49-F238E27FC236}">
                  <a16:creationId xmlns:a16="http://schemas.microsoft.com/office/drawing/2014/main" id="{A8E5AEA8-24D9-4333-840D-FFED523D95F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79" name="TextBox 78">
            <a:hlinkClick xmlns:r="http://schemas.openxmlformats.org/officeDocument/2006/relationships" r:id="rId18"/>
            <a:extLst>
              <a:ext uri="{FF2B5EF4-FFF2-40B4-BE49-F238E27FC236}">
                <a16:creationId xmlns:a16="http://schemas.microsoft.com/office/drawing/2014/main" id="{6D26BA12-03B0-4DCA-85CD-773D3C6854C4}"/>
              </a:ext>
            </a:extLst>
          </xdr:cNvPr>
          <xdr:cNvSpPr txBox="1"/>
        </xdr:nvSpPr>
        <xdr:spPr>
          <a:xfrm>
            <a:off x="9963150" y="342900"/>
            <a:ext cx="1548000" cy="14414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645002</xdr:colOff>
      <xdr:row>5</xdr:row>
      <xdr:rowOff>515475</xdr:rowOff>
    </xdr:to>
    <xdr:grpSp>
      <xdr:nvGrpSpPr>
        <xdr:cNvPr id="118" name="Group 117">
          <a:extLst>
            <a:ext uri="{FF2B5EF4-FFF2-40B4-BE49-F238E27FC236}">
              <a16:creationId xmlns:a16="http://schemas.microsoft.com/office/drawing/2014/main" id="{19F62B0E-0A02-4DA5-A1D5-0DA82EB6BDC7}"/>
            </a:ext>
          </a:extLst>
        </xdr:cNvPr>
        <xdr:cNvGrpSpPr/>
      </xdr:nvGrpSpPr>
      <xdr:grpSpPr>
        <a:xfrm>
          <a:off x="0" y="0"/>
          <a:ext cx="13541852" cy="1467975"/>
          <a:chOff x="0" y="0"/>
          <a:chExt cx="13565384" cy="1467975"/>
        </a:xfrm>
      </xdr:grpSpPr>
      <xdr:grpSp>
        <xdr:nvGrpSpPr>
          <xdr:cNvPr id="119" name="Group 118">
            <a:extLst>
              <a:ext uri="{FF2B5EF4-FFF2-40B4-BE49-F238E27FC236}">
                <a16:creationId xmlns:a16="http://schemas.microsoft.com/office/drawing/2014/main" id="{84FE3D46-701A-4B4E-9B93-C89E3F86DC8E}"/>
              </a:ext>
            </a:extLst>
          </xdr:cNvPr>
          <xdr:cNvGrpSpPr/>
        </xdr:nvGrpSpPr>
        <xdr:grpSpPr>
          <a:xfrm>
            <a:off x="1652795" y="804449"/>
            <a:ext cx="9867209" cy="663526"/>
            <a:chOff x="984225" y="802812"/>
            <a:chExt cx="9248512" cy="665163"/>
          </a:xfrm>
        </xdr:grpSpPr>
        <xdr:sp macro="" textlink="">
          <xdr:nvSpPr>
            <xdr:cNvPr id="157" name="TextBox 156">
              <a:hlinkClick xmlns:r="http://schemas.openxmlformats.org/officeDocument/2006/relationships" r:id="rId1"/>
              <a:extLst>
                <a:ext uri="{FF2B5EF4-FFF2-40B4-BE49-F238E27FC236}">
                  <a16:creationId xmlns:a16="http://schemas.microsoft.com/office/drawing/2014/main" id="{AC18795A-1806-4A60-B2E0-F51CA36DC091}"/>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8" name="TextBox 157">
              <a:hlinkClick xmlns:r="http://schemas.openxmlformats.org/officeDocument/2006/relationships" r:id="rId2"/>
              <a:extLst>
                <a:ext uri="{FF2B5EF4-FFF2-40B4-BE49-F238E27FC236}">
                  <a16:creationId xmlns:a16="http://schemas.microsoft.com/office/drawing/2014/main" id="{BD3F3CE4-BFC6-4763-87ED-6C41DE279693}"/>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9" name="TextBox 158">
              <a:hlinkClick xmlns:r="http://schemas.openxmlformats.org/officeDocument/2006/relationships" r:id="rId3"/>
              <a:extLst>
                <a:ext uri="{FF2B5EF4-FFF2-40B4-BE49-F238E27FC236}">
                  <a16:creationId xmlns:a16="http://schemas.microsoft.com/office/drawing/2014/main" id="{10692F4C-D5BE-4B2D-BFAB-A29013F2A2FE}"/>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60" name="TextBox 159">
              <a:extLst>
                <a:ext uri="{FF2B5EF4-FFF2-40B4-BE49-F238E27FC236}">
                  <a16:creationId xmlns:a16="http://schemas.microsoft.com/office/drawing/2014/main" id="{B04676ED-79E1-4FA6-8B35-C3B18E139622}"/>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1" name="TextBox 160">
              <a:hlinkClick xmlns:r="http://schemas.openxmlformats.org/officeDocument/2006/relationships" r:id="rId4"/>
              <a:extLst>
                <a:ext uri="{FF2B5EF4-FFF2-40B4-BE49-F238E27FC236}">
                  <a16:creationId xmlns:a16="http://schemas.microsoft.com/office/drawing/2014/main" id="{CE22F768-F0FF-46A3-9D60-2C0596CDDA6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20" name="Group 119">
            <a:extLst>
              <a:ext uri="{FF2B5EF4-FFF2-40B4-BE49-F238E27FC236}">
                <a16:creationId xmlns:a16="http://schemas.microsoft.com/office/drawing/2014/main" id="{FC0524EF-F442-4DE1-ABCD-39564A77C4D4}"/>
              </a:ext>
            </a:extLst>
          </xdr:cNvPr>
          <xdr:cNvGrpSpPr/>
        </xdr:nvGrpSpPr>
        <xdr:grpSpPr>
          <a:xfrm>
            <a:off x="0" y="0"/>
            <a:ext cx="13565384" cy="1006853"/>
            <a:chOff x="0" y="0"/>
            <a:chExt cx="13565384" cy="1006853"/>
          </a:xfrm>
        </xdr:grpSpPr>
        <xdr:grpSp>
          <xdr:nvGrpSpPr>
            <xdr:cNvPr id="122" name="Group 121">
              <a:extLst>
                <a:ext uri="{FF2B5EF4-FFF2-40B4-BE49-F238E27FC236}">
                  <a16:creationId xmlns:a16="http://schemas.microsoft.com/office/drawing/2014/main" id="{7E345483-3271-4E32-83C5-AD5B987B64FD}"/>
                </a:ext>
              </a:extLst>
            </xdr:cNvPr>
            <xdr:cNvGrpSpPr/>
          </xdr:nvGrpSpPr>
          <xdr:grpSpPr>
            <a:xfrm>
              <a:off x="1646474" y="0"/>
              <a:ext cx="1591505" cy="826333"/>
              <a:chOff x="978300" y="0"/>
              <a:chExt cx="1491714" cy="825738"/>
            </a:xfrm>
          </xdr:grpSpPr>
          <xdr:sp macro="" textlink="">
            <xdr:nvSpPr>
              <xdr:cNvPr id="153" name="TextBox 152">
                <a:hlinkClick xmlns:r="http://schemas.openxmlformats.org/officeDocument/2006/relationships" r:id="rId5"/>
                <a:extLst>
                  <a:ext uri="{FF2B5EF4-FFF2-40B4-BE49-F238E27FC236}">
                    <a16:creationId xmlns:a16="http://schemas.microsoft.com/office/drawing/2014/main" id="{77A388C8-EAEA-4D72-A2F6-51CDAEEF1EB5}"/>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4" name="TextBox 153">
                <a:hlinkClick xmlns:r="http://schemas.openxmlformats.org/officeDocument/2006/relationships" r:id="rId6"/>
                <a:extLst>
                  <a:ext uri="{FF2B5EF4-FFF2-40B4-BE49-F238E27FC236}">
                    <a16:creationId xmlns:a16="http://schemas.microsoft.com/office/drawing/2014/main" id="{DAD71D9E-D4A3-4CFE-A19E-A611A02573A1}"/>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5" name="TextBox 154">
                <a:hlinkClick xmlns:r="http://schemas.openxmlformats.org/officeDocument/2006/relationships" r:id="rId7"/>
                <a:extLst>
                  <a:ext uri="{FF2B5EF4-FFF2-40B4-BE49-F238E27FC236}">
                    <a16:creationId xmlns:a16="http://schemas.microsoft.com/office/drawing/2014/main" id="{1E52727E-A225-4691-8068-A842C7BCA6F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6" name="TextBox 155">
                <a:extLst>
                  <a:ext uri="{FF2B5EF4-FFF2-40B4-BE49-F238E27FC236}">
                    <a16:creationId xmlns:a16="http://schemas.microsoft.com/office/drawing/2014/main" id="{348CD68C-488B-4190-A061-087795408F3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3" name="Group 122">
              <a:extLst>
                <a:ext uri="{FF2B5EF4-FFF2-40B4-BE49-F238E27FC236}">
                  <a16:creationId xmlns:a16="http://schemas.microsoft.com/office/drawing/2014/main" id="{C21A9277-172A-49BC-8745-6A6278397106}"/>
                </a:ext>
              </a:extLst>
            </xdr:cNvPr>
            <xdr:cNvGrpSpPr/>
          </xdr:nvGrpSpPr>
          <xdr:grpSpPr>
            <a:xfrm>
              <a:off x="3302711" y="0"/>
              <a:ext cx="1584244" cy="662238"/>
              <a:chOff x="2530688" y="0"/>
              <a:chExt cx="1484909" cy="663813"/>
            </a:xfrm>
          </xdr:grpSpPr>
          <xdr:sp macro="" textlink="">
            <xdr:nvSpPr>
              <xdr:cNvPr id="150" name="TextBox 149">
                <a:hlinkClick xmlns:r="http://schemas.openxmlformats.org/officeDocument/2006/relationships" r:id="rId8"/>
                <a:extLst>
                  <a:ext uri="{FF2B5EF4-FFF2-40B4-BE49-F238E27FC236}">
                    <a16:creationId xmlns:a16="http://schemas.microsoft.com/office/drawing/2014/main" id="{6C1D7861-B10E-4F2E-845C-DBBF8364BFCA}"/>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1" name="TextBox 150">
                <a:hlinkClick xmlns:r="http://schemas.openxmlformats.org/officeDocument/2006/relationships" r:id="rId9"/>
                <a:extLst>
                  <a:ext uri="{FF2B5EF4-FFF2-40B4-BE49-F238E27FC236}">
                    <a16:creationId xmlns:a16="http://schemas.microsoft.com/office/drawing/2014/main" id="{7B3851D3-A9A9-4AD3-B030-34F014373D3A}"/>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2" name="TextBox 151">
                <a:extLst>
                  <a:ext uri="{FF2B5EF4-FFF2-40B4-BE49-F238E27FC236}">
                    <a16:creationId xmlns:a16="http://schemas.microsoft.com/office/drawing/2014/main" id="{1DAB73C9-ABC2-4299-83A5-F7D569EEECAF}"/>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4" name="Group 123">
              <a:extLst>
                <a:ext uri="{FF2B5EF4-FFF2-40B4-BE49-F238E27FC236}">
                  <a16:creationId xmlns:a16="http://schemas.microsoft.com/office/drawing/2014/main" id="{4161D979-10F7-4480-A8CA-64FE627AD8EB}"/>
                </a:ext>
              </a:extLst>
            </xdr:cNvPr>
            <xdr:cNvGrpSpPr/>
          </xdr:nvGrpSpPr>
          <xdr:grpSpPr>
            <a:xfrm>
              <a:off x="4954554" y="0"/>
              <a:ext cx="1562560" cy="662238"/>
              <a:chOff x="4078956" y="0"/>
              <a:chExt cx="1464584" cy="663813"/>
            </a:xfrm>
          </xdr:grpSpPr>
          <xdr:sp macro="" textlink="">
            <xdr:nvSpPr>
              <xdr:cNvPr id="147" name="TextBox 146">
                <a:hlinkClick xmlns:r="http://schemas.openxmlformats.org/officeDocument/2006/relationships" r:id="rId10"/>
                <a:extLst>
                  <a:ext uri="{FF2B5EF4-FFF2-40B4-BE49-F238E27FC236}">
                    <a16:creationId xmlns:a16="http://schemas.microsoft.com/office/drawing/2014/main" id="{7D6F40CA-879D-49F9-93DE-59FE4D5DC9B6}"/>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8" name="TextBox 147">
                <a:hlinkClick xmlns:r="http://schemas.openxmlformats.org/officeDocument/2006/relationships" r:id="rId11"/>
                <a:extLst>
                  <a:ext uri="{FF2B5EF4-FFF2-40B4-BE49-F238E27FC236}">
                    <a16:creationId xmlns:a16="http://schemas.microsoft.com/office/drawing/2014/main" id="{1B71EE9F-8DD2-48DA-8F49-31C5687C6E55}"/>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9" name="TextBox 148">
                <a:extLst>
                  <a:ext uri="{FF2B5EF4-FFF2-40B4-BE49-F238E27FC236}">
                    <a16:creationId xmlns:a16="http://schemas.microsoft.com/office/drawing/2014/main" id="{7AADC81D-8A65-409A-B7B6-A1191F345012}"/>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5" name="Group 124">
              <a:extLst>
                <a:ext uri="{FF2B5EF4-FFF2-40B4-BE49-F238E27FC236}">
                  <a16:creationId xmlns:a16="http://schemas.microsoft.com/office/drawing/2014/main" id="{070D6C66-800E-4ECE-934F-E235B0304E75}"/>
                </a:ext>
              </a:extLst>
            </xdr:cNvPr>
            <xdr:cNvGrpSpPr/>
          </xdr:nvGrpSpPr>
          <xdr:grpSpPr>
            <a:xfrm>
              <a:off x="6635513" y="0"/>
              <a:ext cx="1584243" cy="662238"/>
              <a:chOff x="5654517" y="0"/>
              <a:chExt cx="1484908" cy="663813"/>
            </a:xfrm>
          </xdr:grpSpPr>
          <xdr:sp macro="" textlink="">
            <xdr:nvSpPr>
              <xdr:cNvPr id="144" name="TextBox 143">
                <a:hlinkClick xmlns:r="http://schemas.openxmlformats.org/officeDocument/2006/relationships" r:id="rId12"/>
                <a:extLst>
                  <a:ext uri="{FF2B5EF4-FFF2-40B4-BE49-F238E27FC236}">
                    <a16:creationId xmlns:a16="http://schemas.microsoft.com/office/drawing/2014/main" id="{B8EA589D-4251-4199-A130-1B011665DDB1}"/>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5" name="TextBox 144">
                <a:hlinkClick xmlns:r="http://schemas.openxmlformats.org/officeDocument/2006/relationships" r:id="rId13"/>
                <a:extLst>
                  <a:ext uri="{FF2B5EF4-FFF2-40B4-BE49-F238E27FC236}">
                    <a16:creationId xmlns:a16="http://schemas.microsoft.com/office/drawing/2014/main" id="{FC23EF3F-77FE-4804-AF01-5E6A31FFC9B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6" name="TextBox 145">
                <a:extLst>
                  <a:ext uri="{FF2B5EF4-FFF2-40B4-BE49-F238E27FC236}">
                    <a16:creationId xmlns:a16="http://schemas.microsoft.com/office/drawing/2014/main" id="{E487450D-973A-4C5C-9899-8C850761C46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6" name="Group 125">
              <a:extLst>
                <a:ext uri="{FF2B5EF4-FFF2-40B4-BE49-F238E27FC236}">
                  <a16:creationId xmlns:a16="http://schemas.microsoft.com/office/drawing/2014/main" id="{2F6B0D76-B18F-4B3B-B5B7-6C197B8253DB}"/>
                </a:ext>
              </a:extLst>
            </xdr:cNvPr>
            <xdr:cNvGrpSpPr/>
          </xdr:nvGrpSpPr>
          <xdr:grpSpPr>
            <a:xfrm>
              <a:off x="8301914" y="0"/>
              <a:ext cx="1584243" cy="981336"/>
              <a:chOff x="7216431" y="0"/>
              <a:chExt cx="1484908" cy="978138"/>
            </a:xfrm>
          </xdr:grpSpPr>
          <xdr:sp macro="" textlink="">
            <xdr:nvSpPr>
              <xdr:cNvPr id="139" name="TextBox 138">
                <a:hlinkClick xmlns:r="http://schemas.openxmlformats.org/officeDocument/2006/relationships" r:id="rId14"/>
                <a:extLst>
                  <a:ext uri="{FF2B5EF4-FFF2-40B4-BE49-F238E27FC236}">
                    <a16:creationId xmlns:a16="http://schemas.microsoft.com/office/drawing/2014/main" id="{41FEFC95-86EC-4021-9DBF-54EF92C15BCB}"/>
                  </a:ext>
                </a:extLst>
              </xdr:cNvPr>
              <xdr:cNvSpPr txBox="1"/>
            </xdr:nvSpPr>
            <xdr:spPr>
              <a:xfrm>
                <a:off x="7216431" y="510288"/>
                <a:ext cx="1450938"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40" name="TextBox 139">
                <a:hlinkClick xmlns:r="http://schemas.openxmlformats.org/officeDocument/2006/relationships" r:id="rId15"/>
                <a:extLst>
                  <a:ext uri="{FF2B5EF4-FFF2-40B4-BE49-F238E27FC236}">
                    <a16:creationId xmlns:a16="http://schemas.microsoft.com/office/drawing/2014/main" id="{3E8C3CAE-F764-44F5-B78E-92E870980F4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1" name="TextBox 140">
                <a:hlinkClick xmlns:r="http://schemas.openxmlformats.org/officeDocument/2006/relationships" r:id="rId16"/>
                <a:extLst>
                  <a:ext uri="{FF2B5EF4-FFF2-40B4-BE49-F238E27FC236}">
                    <a16:creationId xmlns:a16="http://schemas.microsoft.com/office/drawing/2014/main" id="{D7085F2E-91CE-4746-83AE-246A499A532B}"/>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2" name="TextBox 141">
                <a:extLst>
                  <a:ext uri="{FF2B5EF4-FFF2-40B4-BE49-F238E27FC236}">
                    <a16:creationId xmlns:a16="http://schemas.microsoft.com/office/drawing/2014/main" id="{59C099CC-D711-4F75-BBCD-2FEF231D8435}"/>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3" name="TextBox 142">
                <a:hlinkClick xmlns:r="http://schemas.openxmlformats.org/officeDocument/2006/relationships" r:id="rId17"/>
                <a:extLst>
                  <a:ext uri="{FF2B5EF4-FFF2-40B4-BE49-F238E27FC236}">
                    <a16:creationId xmlns:a16="http://schemas.microsoft.com/office/drawing/2014/main" id="{589F5180-F044-470A-9015-65A14A2E2B9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7" name="Group 126">
              <a:extLst>
                <a:ext uri="{FF2B5EF4-FFF2-40B4-BE49-F238E27FC236}">
                  <a16:creationId xmlns:a16="http://schemas.microsoft.com/office/drawing/2014/main" id="{6B20DAB4-26E6-496A-9192-886C41195BC4}"/>
                </a:ext>
              </a:extLst>
            </xdr:cNvPr>
            <xdr:cNvGrpSpPr/>
          </xdr:nvGrpSpPr>
          <xdr:grpSpPr>
            <a:xfrm>
              <a:off x="9962101" y="0"/>
              <a:ext cx="1588510" cy="973514"/>
              <a:chOff x="8772522" y="0"/>
              <a:chExt cx="1488907" cy="972519"/>
            </a:xfrm>
          </xdr:grpSpPr>
          <xdr:sp macro="" textlink="">
            <xdr:nvSpPr>
              <xdr:cNvPr id="135" name="TextBox 134">
                <a:hlinkClick xmlns:r="http://schemas.openxmlformats.org/officeDocument/2006/relationships" r:id="rId18"/>
                <a:extLst>
                  <a:ext uri="{FF2B5EF4-FFF2-40B4-BE49-F238E27FC236}">
                    <a16:creationId xmlns:a16="http://schemas.microsoft.com/office/drawing/2014/main" id="{76A0A28C-0E82-4D28-A7CE-AAF3A569E7C2}"/>
                  </a:ext>
                </a:extLst>
              </xdr:cNvPr>
              <xdr:cNvSpPr txBox="1"/>
            </xdr:nvSpPr>
            <xdr:spPr>
              <a:xfrm>
                <a:off x="8776629" y="503327"/>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6" name="TextBox 135">
                <a:hlinkClick xmlns:r="http://schemas.openxmlformats.org/officeDocument/2006/relationships" r:id="rId19"/>
                <a:extLst>
                  <a:ext uri="{FF2B5EF4-FFF2-40B4-BE49-F238E27FC236}">
                    <a16:creationId xmlns:a16="http://schemas.microsoft.com/office/drawing/2014/main" id="{6521DAFA-49F9-47EF-8ECD-EFFF73831FFF}"/>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7" name="TextBox 136">
                <a:extLst>
                  <a:ext uri="{FF2B5EF4-FFF2-40B4-BE49-F238E27FC236}">
                    <a16:creationId xmlns:a16="http://schemas.microsoft.com/office/drawing/2014/main" id="{FBAB92C1-B924-4F98-9523-E9152A1EA84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8" name="TextBox 137">
                <a:hlinkClick xmlns:r="http://schemas.openxmlformats.org/officeDocument/2006/relationships" r:id="rId20"/>
                <a:extLst>
                  <a:ext uri="{FF2B5EF4-FFF2-40B4-BE49-F238E27FC236}">
                    <a16:creationId xmlns:a16="http://schemas.microsoft.com/office/drawing/2014/main" id="{8D41D25E-BB6E-4D45-B9FF-00FB3DA829FF}"/>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8" name="Group 127">
              <a:extLst>
                <a:ext uri="{FF2B5EF4-FFF2-40B4-BE49-F238E27FC236}">
                  <a16:creationId xmlns:a16="http://schemas.microsoft.com/office/drawing/2014/main" id="{839725E8-4698-462E-8C72-28271982C420}"/>
                </a:ext>
              </a:extLst>
            </xdr:cNvPr>
            <xdr:cNvGrpSpPr/>
          </xdr:nvGrpSpPr>
          <xdr:grpSpPr>
            <a:xfrm>
              <a:off x="0" y="0"/>
              <a:ext cx="1584245" cy="1006853"/>
              <a:chOff x="0" y="0"/>
              <a:chExt cx="1584245" cy="1006853"/>
            </a:xfrm>
          </xdr:grpSpPr>
          <xdr:sp macro="" textlink="">
            <xdr:nvSpPr>
              <xdr:cNvPr id="130" name="TextBox 129">
                <a:hlinkClick xmlns:r="http://schemas.openxmlformats.org/officeDocument/2006/relationships" r:id="rId21"/>
                <a:extLst>
                  <a:ext uri="{FF2B5EF4-FFF2-40B4-BE49-F238E27FC236}">
                    <a16:creationId xmlns:a16="http://schemas.microsoft.com/office/drawing/2014/main" id="{1CD536C7-5557-476F-9BD2-226DF1F5107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1" name="TextBox 130">
                <a:hlinkClick xmlns:r="http://schemas.openxmlformats.org/officeDocument/2006/relationships" r:id="rId22"/>
                <a:extLst>
                  <a:ext uri="{FF2B5EF4-FFF2-40B4-BE49-F238E27FC236}">
                    <a16:creationId xmlns:a16="http://schemas.microsoft.com/office/drawing/2014/main" id="{C86A7F95-D1A8-43A0-ADD0-A5CB93468E7B}"/>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2" name="TextBox 131">
                <a:extLst>
                  <a:ext uri="{FF2B5EF4-FFF2-40B4-BE49-F238E27FC236}">
                    <a16:creationId xmlns:a16="http://schemas.microsoft.com/office/drawing/2014/main" id="{B06C754D-C166-4A51-BBEB-3E2D23A1230D}"/>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3" name="TextBox 132">
                <a:hlinkClick xmlns:r="http://schemas.openxmlformats.org/officeDocument/2006/relationships" r:id="rId23"/>
                <a:extLst>
                  <a:ext uri="{FF2B5EF4-FFF2-40B4-BE49-F238E27FC236}">
                    <a16:creationId xmlns:a16="http://schemas.microsoft.com/office/drawing/2014/main" id="{1111DAE4-4CD2-4761-A3D7-189CB5F895F4}"/>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4" name="TextBox 133">
                <a:hlinkClick xmlns:r="http://schemas.openxmlformats.org/officeDocument/2006/relationships" r:id="rId24"/>
                <a:extLst>
                  <a:ext uri="{FF2B5EF4-FFF2-40B4-BE49-F238E27FC236}">
                    <a16:creationId xmlns:a16="http://schemas.microsoft.com/office/drawing/2014/main" id="{A8E04932-70E8-4D57-BA8F-388FDAF5A4D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9" name="Picture 128">
              <a:extLst>
                <a:ext uri="{FF2B5EF4-FFF2-40B4-BE49-F238E27FC236}">
                  <a16:creationId xmlns:a16="http://schemas.microsoft.com/office/drawing/2014/main" id="{56682E92-3FED-4490-A650-018CF3D5F4A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1" name="TextBox 120">
            <a:hlinkClick xmlns:r="http://schemas.openxmlformats.org/officeDocument/2006/relationships" r:id="rId18"/>
            <a:extLst>
              <a:ext uri="{FF2B5EF4-FFF2-40B4-BE49-F238E27FC236}">
                <a16:creationId xmlns:a16="http://schemas.microsoft.com/office/drawing/2014/main" id="{F4A424E5-364E-4E28-BB49-BAD73927EBF1}"/>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44927</xdr:colOff>
      <xdr:row>5</xdr:row>
      <xdr:rowOff>515475</xdr:rowOff>
    </xdr:to>
    <xdr:grpSp>
      <xdr:nvGrpSpPr>
        <xdr:cNvPr id="38" name="Group 37">
          <a:extLst>
            <a:ext uri="{FF2B5EF4-FFF2-40B4-BE49-F238E27FC236}">
              <a16:creationId xmlns:a16="http://schemas.microsoft.com/office/drawing/2014/main" id="{5F029612-3A7F-4744-B007-B69C01F01A57}"/>
            </a:ext>
          </a:extLst>
        </xdr:cNvPr>
        <xdr:cNvGrpSpPr/>
      </xdr:nvGrpSpPr>
      <xdr:grpSpPr>
        <a:xfrm>
          <a:off x="0" y="0"/>
          <a:ext cx="13541852" cy="1467975"/>
          <a:chOff x="0" y="0"/>
          <a:chExt cx="13565384" cy="1467975"/>
        </a:xfrm>
      </xdr:grpSpPr>
      <xdr:grpSp>
        <xdr:nvGrpSpPr>
          <xdr:cNvPr id="39" name="Group 38">
            <a:extLst>
              <a:ext uri="{FF2B5EF4-FFF2-40B4-BE49-F238E27FC236}">
                <a16:creationId xmlns:a16="http://schemas.microsoft.com/office/drawing/2014/main" id="{19E84FCD-6028-4880-9ECD-B6C3DFEEF43F}"/>
              </a:ext>
            </a:extLst>
          </xdr:cNvPr>
          <xdr:cNvGrpSpPr/>
        </xdr:nvGrpSpPr>
        <xdr:grpSpPr>
          <a:xfrm>
            <a:off x="1652795" y="804449"/>
            <a:ext cx="9867209" cy="663526"/>
            <a:chOff x="984225" y="802812"/>
            <a:chExt cx="9248512" cy="665163"/>
          </a:xfrm>
        </xdr:grpSpPr>
        <xdr:sp macro="" textlink="">
          <xdr:nvSpPr>
            <xdr:cNvPr id="113" name="TextBox 112">
              <a:hlinkClick xmlns:r="http://schemas.openxmlformats.org/officeDocument/2006/relationships" r:id="rId1"/>
              <a:extLst>
                <a:ext uri="{FF2B5EF4-FFF2-40B4-BE49-F238E27FC236}">
                  <a16:creationId xmlns:a16="http://schemas.microsoft.com/office/drawing/2014/main" id="{1B2D7F72-56D0-4EAA-9BF2-FA91C03CBBDD}"/>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14" name="TextBox 113">
              <a:hlinkClick xmlns:r="http://schemas.openxmlformats.org/officeDocument/2006/relationships" r:id="rId2"/>
              <a:extLst>
                <a:ext uri="{FF2B5EF4-FFF2-40B4-BE49-F238E27FC236}">
                  <a16:creationId xmlns:a16="http://schemas.microsoft.com/office/drawing/2014/main" id="{15536943-2CA8-4525-B714-A6E6284A457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15" name="TextBox 114">
              <a:hlinkClick xmlns:r="http://schemas.openxmlformats.org/officeDocument/2006/relationships" r:id="rId3"/>
              <a:extLst>
                <a:ext uri="{FF2B5EF4-FFF2-40B4-BE49-F238E27FC236}">
                  <a16:creationId xmlns:a16="http://schemas.microsoft.com/office/drawing/2014/main" id="{A0C06052-7838-41E9-A293-30C9CE70A8FA}"/>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16" name="TextBox 115">
              <a:extLst>
                <a:ext uri="{FF2B5EF4-FFF2-40B4-BE49-F238E27FC236}">
                  <a16:creationId xmlns:a16="http://schemas.microsoft.com/office/drawing/2014/main" id="{7CDBF564-B008-44D2-99CE-464431159746}"/>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17" name="TextBox 116">
              <a:hlinkClick xmlns:r="http://schemas.openxmlformats.org/officeDocument/2006/relationships" r:id="rId4"/>
              <a:extLst>
                <a:ext uri="{FF2B5EF4-FFF2-40B4-BE49-F238E27FC236}">
                  <a16:creationId xmlns:a16="http://schemas.microsoft.com/office/drawing/2014/main" id="{9091C3BD-829C-40A2-B3D2-800819BD8ACC}"/>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0" name="Group 39">
            <a:extLst>
              <a:ext uri="{FF2B5EF4-FFF2-40B4-BE49-F238E27FC236}">
                <a16:creationId xmlns:a16="http://schemas.microsoft.com/office/drawing/2014/main" id="{7AB505E5-A8DC-4CF6-BF79-885C5776BBE8}"/>
              </a:ext>
            </a:extLst>
          </xdr:cNvPr>
          <xdr:cNvGrpSpPr/>
        </xdr:nvGrpSpPr>
        <xdr:grpSpPr>
          <a:xfrm>
            <a:off x="0" y="0"/>
            <a:ext cx="13565384" cy="1006853"/>
            <a:chOff x="0" y="0"/>
            <a:chExt cx="13565384" cy="1006853"/>
          </a:xfrm>
        </xdr:grpSpPr>
        <xdr:grpSp>
          <xdr:nvGrpSpPr>
            <xdr:cNvPr id="42" name="Group 41">
              <a:extLst>
                <a:ext uri="{FF2B5EF4-FFF2-40B4-BE49-F238E27FC236}">
                  <a16:creationId xmlns:a16="http://schemas.microsoft.com/office/drawing/2014/main" id="{14C776B1-7438-4AED-8895-EBE89FF723D8}"/>
                </a:ext>
              </a:extLst>
            </xdr:cNvPr>
            <xdr:cNvGrpSpPr/>
          </xdr:nvGrpSpPr>
          <xdr:grpSpPr>
            <a:xfrm>
              <a:off x="1646474" y="0"/>
              <a:ext cx="1591505" cy="826333"/>
              <a:chOff x="978300" y="0"/>
              <a:chExt cx="1491714" cy="825738"/>
            </a:xfrm>
          </xdr:grpSpPr>
          <xdr:sp macro="" textlink="">
            <xdr:nvSpPr>
              <xdr:cNvPr id="73" name="TextBox 72">
                <a:hlinkClick xmlns:r="http://schemas.openxmlformats.org/officeDocument/2006/relationships" r:id="rId5"/>
                <a:extLst>
                  <a:ext uri="{FF2B5EF4-FFF2-40B4-BE49-F238E27FC236}">
                    <a16:creationId xmlns:a16="http://schemas.microsoft.com/office/drawing/2014/main" id="{6B865BDE-5989-4647-8298-9DFA0025CA15}"/>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4" name="TextBox 73">
                <a:hlinkClick xmlns:r="http://schemas.openxmlformats.org/officeDocument/2006/relationships" r:id="rId6"/>
                <a:extLst>
                  <a:ext uri="{FF2B5EF4-FFF2-40B4-BE49-F238E27FC236}">
                    <a16:creationId xmlns:a16="http://schemas.microsoft.com/office/drawing/2014/main" id="{B5CA4D42-6A8B-4883-8FF2-B1B8F9088291}"/>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1" name="TextBox 110">
                <a:hlinkClick xmlns:r="http://schemas.openxmlformats.org/officeDocument/2006/relationships" r:id="rId7"/>
                <a:extLst>
                  <a:ext uri="{FF2B5EF4-FFF2-40B4-BE49-F238E27FC236}">
                    <a16:creationId xmlns:a16="http://schemas.microsoft.com/office/drawing/2014/main" id="{BEF94075-1DCB-467B-814E-D0B30FD468E7}"/>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2" name="TextBox 111">
                <a:extLst>
                  <a:ext uri="{FF2B5EF4-FFF2-40B4-BE49-F238E27FC236}">
                    <a16:creationId xmlns:a16="http://schemas.microsoft.com/office/drawing/2014/main" id="{81C1ABD2-6721-494B-BA07-E215ED24731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3" name="Group 42">
              <a:extLst>
                <a:ext uri="{FF2B5EF4-FFF2-40B4-BE49-F238E27FC236}">
                  <a16:creationId xmlns:a16="http://schemas.microsoft.com/office/drawing/2014/main" id="{B12FBA38-AB1A-40F7-ADB3-207E566A26FE}"/>
                </a:ext>
              </a:extLst>
            </xdr:cNvPr>
            <xdr:cNvGrpSpPr/>
          </xdr:nvGrpSpPr>
          <xdr:grpSpPr>
            <a:xfrm>
              <a:off x="3302711" y="0"/>
              <a:ext cx="1584244" cy="662238"/>
              <a:chOff x="2530688" y="0"/>
              <a:chExt cx="1484909" cy="663813"/>
            </a:xfrm>
          </xdr:grpSpPr>
          <xdr:sp macro="" textlink="">
            <xdr:nvSpPr>
              <xdr:cNvPr id="70" name="TextBox 69">
                <a:hlinkClick xmlns:r="http://schemas.openxmlformats.org/officeDocument/2006/relationships" r:id="rId8"/>
                <a:extLst>
                  <a:ext uri="{FF2B5EF4-FFF2-40B4-BE49-F238E27FC236}">
                    <a16:creationId xmlns:a16="http://schemas.microsoft.com/office/drawing/2014/main" id="{80864629-E491-41A1-BBEB-E6F85D32A90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1" name="TextBox 70">
                <a:hlinkClick xmlns:r="http://schemas.openxmlformats.org/officeDocument/2006/relationships" r:id="rId9"/>
                <a:extLst>
                  <a:ext uri="{FF2B5EF4-FFF2-40B4-BE49-F238E27FC236}">
                    <a16:creationId xmlns:a16="http://schemas.microsoft.com/office/drawing/2014/main" id="{F20BFB69-8061-44C3-9E77-6B0681C877B1}"/>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2" name="TextBox 71">
                <a:extLst>
                  <a:ext uri="{FF2B5EF4-FFF2-40B4-BE49-F238E27FC236}">
                    <a16:creationId xmlns:a16="http://schemas.microsoft.com/office/drawing/2014/main" id="{79C721D2-B920-45A5-8126-0058CD4B196F}"/>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4" name="Group 43">
              <a:extLst>
                <a:ext uri="{FF2B5EF4-FFF2-40B4-BE49-F238E27FC236}">
                  <a16:creationId xmlns:a16="http://schemas.microsoft.com/office/drawing/2014/main" id="{1823677A-85BD-40FA-B4EF-D3E7D2A82CBD}"/>
                </a:ext>
              </a:extLst>
            </xdr:cNvPr>
            <xdr:cNvGrpSpPr/>
          </xdr:nvGrpSpPr>
          <xdr:grpSpPr>
            <a:xfrm>
              <a:off x="4954554" y="0"/>
              <a:ext cx="1562560" cy="662238"/>
              <a:chOff x="4078956" y="0"/>
              <a:chExt cx="1464584" cy="663813"/>
            </a:xfrm>
          </xdr:grpSpPr>
          <xdr:sp macro="" textlink="">
            <xdr:nvSpPr>
              <xdr:cNvPr id="67" name="TextBox 66">
                <a:hlinkClick xmlns:r="http://schemas.openxmlformats.org/officeDocument/2006/relationships" r:id="rId10"/>
                <a:extLst>
                  <a:ext uri="{FF2B5EF4-FFF2-40B4-BE49-F238E27FC236}">
                    <a16:creationId xmlns:a16="http://schemas.microsoft.com/office/drawing/2014/main" id="{2AE12A18-31E5-4DB4-99C2-609F3290440D}"/>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8" name="TextBox 67">
                <a:hlinkClick xmlns:r="http://schemas.openxmlformats.org/officeDocument/2006/relationships" r:id="rId11"/>
                <a:extLst>
                  <a:ext uri="{FF2B5EF4-FFF2-40B4-BE49-F238E27FC236}">
                    <a16:creationId xmlns:a16="http://schemas.microsoft.com/office/drawing/2014/main" id="{F5D44018-D383-4445-B605-A77FF7A9255C}"/>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9" name="TextBox 68">
                <a:extLst>
                  <a:ext uri="{FF2B5EF4-FFF2-40B4-BE49-F238E27FC236}">
                    <a16:creationId xmlns:a16="http://schemas.microsoft.com/office/drawing/2014/main" id="{F014D1B7-6BDE-4CCC-81D0-0897E77AA3BB}"/>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5" name="Group 44">
              <a:extLst>
                <a:ext uri="{FF2B5EF4-FFF2-40B4-BE49-F238E27FC236}">
                  <a16:creationId xmlns:a16="http://schemas.microsoft.com/office/drawing/2014/main" id="{8BE8ED19-2300-45E9-8AD9-72BED270E6F8}"/>
                </a:ext>
              </a:extLst>
            </xdr:cNvPr>
            <xdr:cNvGrpSpPr/>
          </xdr:nvGrpSpPr>
          <xdr:grpSpPr>
            <a:xfrm>
              <a:off x="6635513" y="0"/>
              <a:ext cx="1584243" cy="662238"/>
              <a:chOff x="5654517" y="0"/>
              <a:chExt cx="1484908" cy="663813"/>
            </a:xfrm>
          </xdr:grpSpPr>
          <xdr:sp macro="" textlink="">
            <xdr:nvSpPr>
              <xdr:cNvPr id="64" name="TextBox 63">
                <a:hlinkClick xmlns:r="http://schemas.openxmlformats.org/officeDocument/2006/relationships" r:id="rId12"/>
                <a:extLst>
                  <a:ext uri="{FF2B5EF4-FFF2-40B4-BE49-F238E27FC236}">
                    <a16:creationId xmlns:a16="http://schemas.microsoft.com/office/drawing/2014/main" id="{E839AF35-7C34-4F65-BF5A-27563338C12A}"/>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id="{F8F97D1E-024C-44CA-BA24-EA08421A95F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6" name="TextBox 65">
                <a:extLst>
                  <a:ext uri="{FF2B5EF4-FFF2-40B4-BE49-F238E27FC236}">
                    <a16:creationId xmlns:a16="http://schemas.microsoft.com/office/drawing/2014/main" id="{7216028E-CEF0-4DAB-B277-404D4506E3D6}"/>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6" name="Group 45">
              <a:extLst>
                <a:ext uri="{FF2B5EF4-FFF2-40B4-BE49-F238E27FC236}">
                  <a16:creationId xmlns:a16="http://schemas.microsoft.com/office/drawing/2014/main" id="{B3D05BD3-68B5-4BC4-9A06-3D2CCC2F3B7C}"/>
                </a:ext>
              </a:extLst>
            </xdr:cNvPr>
            <xdr:cNvGrpSpPr/>
          </xdr:nvGrpSpPr>
          <xdr:grpSpPr>
            <a:xfrm>
              <a:off x="8301914" y="0"/>
              <a:ext cx="1584243" cy="981336"/>
              <a:chOff x="7216431" y="0"/>
              <a:chExt cx="1484908" cy="978138"/>
            </a:xfrm>
          </xdr:grpSpPr>
          <xdr:sp macro="" textlink="">
            <xdr:nvSpPr>
              <xdr:cNvPr id="59" name="TextBox 58">
                <a:hlinkClick xmlns:r="http://schemas.openxmlformats.org/officeDocument/2006/relationships" r:id="rId14"/>
                <a:extLst>
                  <a:ext uri="{FF2B5EF4-FFF2-40B4-BE49-F238E27FC236}">
                    <a16:creationId xmlns:a16="http://schemas.microsoft.com/office/drawing/2014/main" id="{EAEB8BCC-2536-49C0-9E9D-810091A15BDE}"/>
                  </a:ext>
                </a:extLst>
              </xdr:cNvPr>
              <xdr:cNvSpPr txBox="1"/>
            </xdr:nvSpPr>
            <xdr:spPr>
              <a:xfrm>
                <a:off x="7216431" y="510288"/>
                <a:ext cx="1450938"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0" name="TextBox 59">
                <a:hlinkClick xmlns:r="http://schemas.openxmlformats.org/officeDocument/2006/relationships" r:id="rId15"/>
                <a:extLst>
                  <a:ext uri="{FF2B5EF4-FFF2-40B4-BE49-F238E27FC236}">
                    <a16:creationId xmlns:a16="http://schemas.microsoft.com/office/drawing/2014/main" id="{D8FDDFF7-9C46-4945-8702-84876AA81E42}"/>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1" name="TextBox 60">
                <a:hlinkClick xmlns:r="http://schemas.openxmlformats.org/officeDocument/2006/relationships" r:id="rId16"/>
                <a:extLst>
                  <a:ext uri="{FF2B5EF4-FFF2-40B4-BE49-F238E27FC236}">
                    <a16:creationId xmlns:a16="http://schemas.microsoft.com/office/drawing/2014/main" id="{8A81E420-E9F8-4366-B9E3-80B689E2F70B}"/>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2" name="TextBox 61">
                <a:extLst>
                  <a:ext uri="{FF2B5EF4-FFF2-40B4-BE49-F238E27FC236}">
                    <a16:creationId xmlns:a16="http://schemas.microsoft.com/office/drawing/2014/main" id="{7792136E-645E-4A53-8078-61B87E84AB2E}"/>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3" name="TextBox 62">
                <a:hlinkClick xmlns:r="http://schemas.openxmlformats.org/officeDocument/2006/relationships" r:id="rId17"/>
                <a:extLst>
                  <a:ext uri="{FF2B5EF4-FFF2-40B4-BE49-F238E27FC236}">
                    <a16:creationId xmlns:a16="http://schemas.microsoft.com/office/drawing/2014/main" id="{1FC89D99-F985-413D-A3A1-359B8B3F441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7" name="Group 46">
              <a:extLst>
                <a:ext uri="{FF2B5EF4-FFF2-40B4-BE49-F238E27FC236}">
                  <a16:creationId xmlns:a16="http://schemas.microsoft.com/office/drawing/2014/main" id="{E11ACA92-D10A-424F-B998-A22193FF828F}"/>
                </a:ext>
              </a:extLst>
            </xdr:cNvPr>
            <xdr:cNvGrpSpPr/>
          </xdr:nvGrpSpPr>
          <xdr:grpSpPr>
            <a:xfrm>
              <a:off x="9962101" y="0"/>
              <a:ext cx="1588510" cy="973514"/>
              <a:chOff x="8772522" y="0"/>
              <a:chExt cx="1488907" cy="972519"/>
            </a:xfrm>
          </xdr:grpSpPr>
          <xdr:sp macro="" textlink="">
            <xdr:nvSpPr>
              <xdr:cNvPr id="55" name="TextBox 54">
                <a:hlinkClick xmlns:r="http://schemas.openxmlformats.org/officeDocument/2006/relationships" r:id="rId18"/>
                <a:extLst>
                  <a:ext uri="{FF2B5EF4-FFF2-40B4-BE49-F238E27FC236}">
                    <a16:creationId xmlns:a16="http://schemas.microsoft.com/office/drawing/2014/main" id="{B10A5D03-B8E5-4981-8456-25E4C2EF27FE}"/>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6" name="TextBox 55">
                <a:hlinkClick xmlns:r="http://schemas.openxmlformats.org/officeDocument/2006/relationships" r:id="rId19"/>
                <a:extLst>
                  <a:ext uri="{FF2B5EF4-FFF2-40B4-BE49-F238E27FC236}">
                    <a16:creationId xmlns:a16="http://schemas.microsoft.com/office/drawing/2014/main" id="{136CEBB5-5730-4902-A373-B94C120DF414}"/>
                  </a:ext>
                </a:extLst>
              </xdr:cNvPr>
              <xdr:cNvSpPr txBox="1"/>
            </xdr:nvSpPr>
            <xdr:spPr>
              <a:xfrm>
                <a:off x="8776628" y="662531"/>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7" name="TextBox 56">
                <a:extLst>
                  <a:ext uri="{FF2B5EF4-FFF2-40B4-BE49-F238E27FC236}">
                    <a16:creationId xmlns:a16="http://schemas.microsoft.com/office/drawing/2014/main" id="{3E0FBD8B-25F9-4152-8059-7FB1D0169E0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8" name="TextBox 57">
                <a:hlinkClick xmlns:r="http://schemas.openxmlformats.org/officeDocument/2006/relationships" r:id="rId20"/>
                <a:extLst>
                  <a:ext uri="{FF2B5EF4-FFF2-40B4-BE49-F238E27FC236}">
                    <a16:creationId xmlns:a16="http://schemas.microsoft.com/office/drawing/2014/main" id="{45FEF04D-6CE0-442A-9D14-1F87E859DC71}"/>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8" name="Group 47">
              <a:extLst>
                <a:ext uri="{FF2B5EF4-FFF2-40B4-BE49-F238E27FC236}">
                  <a16:creationId xmlns:a16="http://schemas.microsoft.com/office/drawing/2014/main" id="{DC8C41AA-1729-4302-8E7F-38DEEAD2A5B9}"/>
                </a:ext>
              </a:extLst>
            </xdr:cNvPr>
            <xdr:cNvGrpSpPr/>
          </xdr:nvGrpSpPr>
          <xdr:grpSpPr>
            <a:xfrm>
              <a:off x="0" y="0"/>
              <a:ext cx="1584245" cy="1006853"/>
              <a:chOff x="0" y="0"/>
              <a:chExt cx="1584245" cy="1006853"/>
            </a:xfrm>
          </xdr:grpSpPr>
          <xdr:sp macro="" textlink="">
            <xdr:nvSpPr>
              <xdr:cNvPr id="50" name="TextBox 49">
                <a:hlinkClick xmlns:r="http://schemas.openxmlformats.org/officeDocument/2006/relationships" r:id="rId21"/>
                <a:extLst>
                  <a:ext uri="{FF2B5EF4-FFF2-40B4-BE49-F238E27FC236}">
                    <a16:creationId xmlns:a16="http://schemas.microsoft.com/office/drawing/2014/main" id="{B66AF330-C40B-4321-A894-CC4973AF76F3}"/>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1" name="TextBox 50">
                <a:hlinkClick xmlns:r="http://schemas.openxmlformats.org/officeDocument/2006/relationships" r:id="rId22"/>
                <a:extLst>
                  <a:ext uri="{FF2B5EF4-FFF2-40B4-BE49-F238E27FC236}">
                    <a16:creationId xmlns:a16="http://schemas.microsoft.com/office/drawing/2014/main" id="{43AE5970-6EC9-4E12-A6F7-6C70EDBCCC5B}"/>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2" name="TextBox 51">
                <a:extLst>
                  <a:ext uri="{FF2B5EF4-FFF2-40B4-BE49-F238E27FC236}">
                    <a16:creationId xmlns:a16="http://schemas.microsoft.com/office/drawing/2014/main" id="{2A21642B-1845-4CD6-B9CA-2E6A71B40032}"/>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3" name="TextBox 52">
                <a:hlinkClick xmlns:r="http://schemas.openxmlformats.org/officeDocument/2006/relationships" r:id="rId23"/>
                <a:extLst>
                  <a:ext uri="{FF2B5EF4-FFF2-40B4-BE49-F238E27FC236}">
                    <a16:creationId xmlns:a16="http://schemas.microsoft.com/office/drawing/2014/main" id="{E2A944BF-22DB-4C45-870D-5759FD32425F}"/>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4" name="TextBox 53">
                <a:hlinkClick xmlns:r="http://schemas.openxmlformats.org/officeDocument/2006/relationships" r:id="rId24"/>
                <a:extLst>
                  <a:ext uri="{FF2B5EF4-FFF2-40B4-BE49-F238E27FC236}">
                    <a16:creationId xmlns:a16="http://schemas.microsoft.com/office/drawing/2014/main" id="{77BFB448-6739-4DD1-9519-BC321D4AE14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9" name="Picture 48">
              <a:extLst>
                <a:ext uri="{FF2B5EF4-FFF2-40B4-BE49-F238E27FC236}">
                  <a16:creationId xmlns:a16="http://schemas.microsoft.com/office/drawing/2014/main" id="{87CC2EBE-D266-4B10-8095-A98F720A816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1" name="TextBox 40">
            <a:hlinkClick xmlns:r="http://schemas.openxmlformats.org/officeDocument/2006/relationships" r:id="rId18"/>
            <a:extLst>
              <a:ext uri="{FF2B5EF4-FFF2-40B4-BE49-F238E27FC236}">
                <a16:creationId xmlns:a16="http://schemas.microsoft.com/office/drawing/2014/main" id="{2AFD4193-648F-4DCB-93C2-672E1D1F3D02}"/>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5</xdr:col>
      <xdr:colOff>0</xdr:colOff>
      <xdr:row>8</xdr:row>
      <xdr:rowOff>85725</xdr:rowOff>
    </xdr:from>
    <xdr:to>
      <xdr:col>12</xdr:col>
      <xdr:colOff>412800</xdr:colOff>
      <xdr:row>47</xdr:row>
      <xdr:rowOff>95250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𝑊𝑒𝑖𝑔h𝑡𝑒𝑑</m:t>
                    </m:r>
                    <m:r>
                      <a:rPr lang="en-CA" sz="1100" b="0" i="1">
                        <a:latin typeface="Cambria Math" panose="02040503050406030204" pitchFamily="18" charset="0"/>
                      </a:rPr>
                      <m:t> </m:t>
                    </m:r>
                    <m:r>
                      <a:rPr lang="en-CA" sz="1100" b="0" i="1">
                        <a:latin typeface="Cambria Math" panose="02040503050406030204" pitchFamily="18" charset="0"/>
                      </a:rPr>
                      <m:t>𝐴𝑣𝑒𝑟𝑎𝑔𝑒</m:t>
                    </m:r>
                    <m:r>
                      <a:rPr lang="en-CA" sz="1100" b="0" i="1">
                        <a:latin typeface="Cambria Math" panose="02040503050406030204" pitchFamily="18" charset="0"/>
                      </a:rPr>
                      <m:t> </m:t>
                    </m:r>
                    <m:r>
                      <a:rPr lang="en-CA" sz="1100" b="0" i="1">
                        <a:latin typeface="Cambria Math" panose="02040503050406030204" pitchFamily="18" charset="0"/>
                      </a:rPr>
                      <m:t>𝑊𝑎𝑔𝑒</m:t>
                    </m:r>
                    <m:r>
                      <a:rPr lang="en-CA" sz="1100" b="0" i="1">
                        <a:latin typeface="Cambria Math" panose="02040503050406030204" pitchFamily="18" charset="0"/>
                      </a:rPr>
                      <m:t> </m:t>
                    </m:r>
                    <m:r>
                      <a:rPr lang="en-CA" sz="1100" b="0" i="1">
                        <a:latin typeface="Cambria Math" panose="02040503050406030204" pitchFamily="18" charset="0"/>
                      </a:rPr>
                      <m:t>𝑅𝑎𝑡𝑒</m:t>
                    </m:r>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𝑊𝑎𝑔𝑒𝑠</m:t>
                        </m:r>
                      </m:num>
                      <m:den>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𝑃𝑎𝑖𝑑</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𝐻𝑜𝑢𝑟𝑠</m:t>
                        </m:r>
                      </m:den>
                    </m:f>
                  </m:oMath>
                </m:oMathPara>
              </a14:m>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en-CA" b="0" i="1">
                            <a:effectLst/>
                            <a:latin typeface="Cambria Math" panose="02040503050406030204" pitchFamily="18" charset="0"/>
                          </a:rPr>
                        </m:ctrlPr>
                      </m:fPr>
                      <m:num>
                        <m:r>
                          <a:rPr lang="en-CA" b="0" i="1">
                            <a:effectLst/>
                            <a:latin typeface="Cambria Math" panose="02040503050406030204" pitchFamily="18" charset="0"/>
                          </a:rPr>
                          <m:t>1,092</m:t>
                        </m:r>
                        <m:r>
                          <a:rPr lang="en-CA" b="0" i="1">
                            <a:effectLst/>
                            <a:latin typeface="Cambria Math" panose="02040503050406030204" pitchFamily="18" charset="0"/>
                            <a:ea typeface="Cambria Math" panose="02040503050406030204" pitchFamily="18" charset="0"/>
                          </a:rPr>
                          <m:t>×$25.00+1,456×$26.00+1,820×$27.00</m:t>
                        </m:r>
                      </m:num>
                      <m:den>
                        <m:r>
                          <a:rPr lang="en-CA" b="0" i="1">
                            <a:effectLst/>
                            <a:latin typeface="Cambria Math" panose="02040503050406030204" pitchFamily="18" charset="0"/>
                          </a:rPr>
                          <m:t>1,092+1,456+1,820</m:t>
                        </m:r>
                      </m:den>
                    </m:f>
                    <m:r>
                      <a:rPr lang="en-CA" b="0" i="1">
                        <a:effectLst/>
                        <a:latin typeface="Cambria Math" panose="02040503050406030204" pitchFamily="18" charset="0"/>
                      </a:rPr>
                      <m:t>=</m:t>
                    </m:r>
                    <m:f>
                      <m:fPr>
                        <m:ctrlPr>
                          <a:rPr lang="en-CA" b="0" i="1">
                            <a:effectLst/>
                            <a:latin typeface="Cambria Math" panose="02040503050406030204" pitchFamily="18" charset="0"/>
                          </a:rPr>
                        </m:ctrlPr>
                      </m:fPr>
                      <m:num>
                        <m:r>
                          <a:rPr lang="en-CA" b="0" i="1">
                            <a:effectLst/>
                            <a:latin typeface="Cambria Math" panose="02040503050406030204" pitchFamily="18" charset="0"/>
                          </a:rPr>
                          <m:t>$114,296</m:t>
                        </m:r>
                      </m:num>
                      <m:den>
                        <m:r>
                          <a:rPr lang="en-CA" b="0" i="1">
                            <a:effectLst/>
                            <a:latin typeface="Cambria Math" panose="02040503050406030204" pitchFamily="18" charset="0"/>
                          </a:rPr>
                          <m:t>4,368</m:t>
                        </m:r>
                      </m:den>
                    </m:f>
                    <m:r>
                      <a:rPr lang="en-CA" b="0" i="1">
                        <a:effectLst/>
                        <a:latin typeface="Cambria Math" panose="02040503050406030204" pitchFamily="18" charset="0"/>
                      </a:rPr>
                      <m:t>=$26.17</m:t>
                    </m:r>
                  </m:oMath>
                </m:oMathPara>
              </a14:m>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Choice>
      <mc:Fallback xmlns="">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r>
                <a:rPr lang="en-CA" sz="1100" b="0" i="0">
                  <a:latin typeface="Cambria Math" panose="02040503050406030204" pitchFamily="18" charset="0"/>
                </a:rPr>
                <a:t>𝑊𝑒𝑖𝑔ℎ𝑡𝑒𝑑 𝐴𝑣𝑒𝑟𝑎𝑔𝑒 𝑊𝑎𝑔𝑒 𝑅𝑎𝑡𝑒=(𝑇𝑜𝑡𝑎𝑙 𝑆𝑡𝑟𝑎𝑖𝑔ℎ𝑡 𝑇𝑖𝑚𝑒 𝑊𝑎𝑔𝑒𝑠)/(𝑇𝑜𝑡𝑎𝑙 𝑃𝑎𝑖𝑑 𝑆𝑡𝑟𝑎𝑖𝑔ℎ𝑡 𝑇𝑖𝑚𝑒 𝐻𝑜𝑢𝑟𝑠)</a:t>
              </a:r>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b="0" i="0">
                  <a:effectLst/>
                  <a:latin typeface="Cambria Math" panose="02040503050406030204" pitchFamily="18" charset="0"/>
                </a:rPr>
                <a:t>(1,092</a:t>
              </a:r>
              <a:r>
                <a:rPr lang="en-CA" b="0" i="0">
                  <a:effectLst/>
                  <a:latin typeface="Cambria Math" panose="02040503050406030204" pitchFamily="18" charset="0"/>
                  <a:ea typeface="Cambria Math" panose="02040503050406030204" pitchFamily="18" charset="0"/>
                </a:rPr>
                <a:t>×$25.00+1,456×$26.00+1,820×$27.00)/(</a:t>
              </a:r>
              <a:r>
                <a:rPr lang="en-CA" b="0" i="0">
                  <a:effectLst/>
                  <a:latin typeface="Cambria Math" panose="02040503050406030204" pitchFamily="18" charset="0"/>
                </a:rPr>
                <a:t>1,092+1,456+1,820)=$114,296/4,368=$26.17</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Fallback>
    </mc:AlternateContent>
    <xdr:clientData/>
  </xdr:twoCellAnchor>
  <xdr:twoCellAnchor>
    <xdr:from>
      <xdr:col>0</xdr:col>
      <xdr:colOff>0</xdr:colOff>
      <xdr:row>0</xdr:row>
      <xdr:rowOff>0</xdr:rowOff>
    </xdr:from>
    <xdr:to>
      <xdr:col>19</xdr:col>
      <xdr:colOff>497084</xdr:colOff>
      <xdr:row>5</xdr:row>
      <xdr:rowOff>515475</xdr:rowOff>
    </xdr:to>
    <xdr:grpSp>
      <xdr:nvGrpSpPr>
        <xdr:cNvPr id="83" name="Group 82">
          <a:extLst>
            <a:ext uri="{FF2B5EF4-FFF2-40B4-BE49-F238E27FC236}">
              <a16:creationId xmlns:a16="http://schemas.microsoft.com/office/drawing/2014/main" id="{8B46352D-7A95-42EE-A0F6-0217D8FCAFF0}"/>
            </a:ext>
          </a:extLst>
        </xdr:cNvPr>
        <xdr:cNvGrpSpPr/>
      </xdr:nvGrpSpPr>
      <xdr:grpSpPr>
        <a:xfrm>
          <a:off x="0" y="0"/>
          <a:ext cx="13565384" cy="1467975"/>
          <a:chOff x="0" y="0"/>
          <a:chExt cx="13565384" cy="1467975"/>
        </a:xfrm>
      </xdr:grpSpPr>
      <xdr:grpSp>
        <xdr:nvGrpSpPr>
          <xdr:cNvPr id="84" name="Group 83">
            <a:extLst>
              <a:ext uri="{FF2B5EF4-FFF2-40B4-BE49-F238E27FC236}">
                <a16:creationId xmlns:a16="http://schemas.microsoft.com/office/drawing/2014/main" id="{F35DC978-DB6E-42F9-9440-0503305EE155}"/>
              </a:ext>
            </a:extLst>
          </xdr:cNvPr>
          <xdr:cNvGrpSpPr/>
        </xdr:nvGrpSpPr>
        <xdr:grpSpPr>
          <a:xfrm>
            <a:off x="1652795" y="804449"/>
            <a:ext cx="9867209" cy="663526"/>
            <a:chOff x="984225" y="802812"/>
            <a:chExt cx="9248512" cy="665163"/>
          </a:xfrm>
        </xdr:grpSpPr>
        <xdr:sp macro="" textlink="">
          <xdr:nvSpPr>
            <xdr:cNvPr id="122" name="TextBox 121">
              <a:hlinkClick xmlns:r="http://schemas.openxmlformats.org/officeDocument/2006/relationships" r:id="rId1"/>
              <a:extLst>
                <a:ext uri="{FF2B5EF4-FFF2-40B4-BE49-F238E27FC236}">
                  <a16:creationId xmlns:a16="http://schemas.microsoft.com/office/drawing/2014/main" id="{E6A3D781-7653-43B5-AB04-EEE61D294729}"/>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3" name="TextBox 122">
              <a:hlinkClick xmlns:r="http://schemas.openxmlformats.org/officeDocument/2006/relationships" r:id="rId2"/>
              <a:extLst>
                <a:ext uri="{FF2B5EF4-FFF2-40B4-BE49-F238E27FC236}">
                  <a16:creationId xmlns:a16="http://schemas.microsoft.com/office/drawing/2014/main" id="{873A0339-5DD4-4584-B03C-BB064262E411}"/>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4" name="TextBox 123">
              <a:hlinkClick xmlns:r="http://schemas.openxmlformats.org/officeDocument/2006/relationships" r:id="rId3"/>
              <a:extLst>
                <a:ext uri="{FF2B5EF4-FFF2-40B4-BE49-F238E27FC236}">
                  <a16:creationId xmlns:a16="http://schemas.microsoft.com/office/drawing/2014/main" id="{FCF36A88-B655-4492-977F-1FE9D867C1AA}"/>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5" name="TextBox 124">
              <a:extLst>
                <a:ext uri="{FF2B5EF4-FFF2-40B4-BE49-F238E27FC236}">
                  <a16:creationId xmlns:a16="http://schemas.microsoft.com/office/drawing/2014/main" id="{5359A626-A9D9-4F1D-B9F4-8C1BE1715CBD}"/>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6" name="TextBox 125">
              <a:hlinkClick xmlns:r="http://schemas.openxmlformats.org/officeDocument/2006/relationships" r:id="rId4"/>
              <a:extLst>
                <a:ext uri="{FF2B5EF4-FFF2-40B4-BE49-F238E27FC236}">
                  <a16:creationId xmlns:a16="http://schemas.microsoft.com/office/drawing/2014/main" id="{A304CFB9-43C3-4D2E-A548-ED48B827CF2F}"/>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85" name="Group 84">
            <a:extLst>
              <a:ext uri="{FF2B5EF4-FFF2-40B4-BE49-F238E27FC236}">
                <a16:creationId xmlns:a16="http://schemas.microsoft.com/office/drawing/2014/main" id="{22EF92A6-C349-45E1-9259-B81081767B34}"/>
              </a:ext>
            </a:extLst>
          </xdr:cNvPr>
          <xdr:cNvGrpSpPr/>
        </xdr:nvGrpSpPr>
        <xdr:grpSpPr>
          <a:xfrm>
            <a:off x="0" y="0"/>
            <a:ext cx="13565384" cy="1006853"/>
            <a:chOff x="0" y="0"/>
            <a:chExt cx="13565384" cy="1006853"/>
          </a:xfrm>
        </xdr:grpSpPr>
        <xdr:grpSp>
          <xdr:nvGrpSpPr>
            <xdr:cNvPr id="87" name="Group 86">
              <a:extLst>
                <a:ext uri="{FF2B5EF4-FFF2-40B4-BE49-F238E27FC236}">
                  <a16:creationId xmlns:a16="http://schemas.microsoft.com/office/drawing/2014/main" id="{B0CB67CE-14B0-4C66-8370-B501CAE723C0}"/>
                </a:ext>
              </a:extLst>
            </xdr:cNvPr>
            <xdr:cNvGrpSpPr/>
          </xdr:nvGrpSpPr>
          <xdr:grpSpPr>
            <a:xfrm>
              <a:off x="1646474" y="0"/>
              <a:ext cx="1591505" cy="826333"/>
              <a:chOff x="978300" y="0"/>
              <a:chExt cx="1491714" cy="825738"/>
            </a:xfrm>
          </xdr:grpSpPr>
          <xdr:sp macro="" textlink="">
            <xdr:nvSpPr>
              <xdr:cNvPr id="118" name="TextBox 117">
                <a:hlinkClick xmlns:r="http://schemas.openxmlformats.org/officeDocument/2006/relationships" r:id="rId5"/>
                <a:extLst>
                  <a:ext uri="{FF2B5EF4-FFF2-40B4-BE49-F238E27FC236}">
                    <a16:creationId xmlns:a16="http://schemas.microsoft.com/office/drawing/2014/main" id="{F749988B-21D0-4701-8FCF-A8C1F7AFDDE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19" name="TextBox 118">
                <a:hlinkClick xmlns:r="http://schemas.openxmlformats.org/officeDocument/2006/relationships" r:id="rId6"/>
                <a:extLst>
                  <a:ext uri="{FF2B5EF4-FFF2-40B4-BE49-F238E27FC236}">
                    <a16:creationId xmlns:a16="http://schemas.microsoft.com/office/drawing/2014/main" id="{FEFA23CB-D129-4D56-BB0F-E95A8A542FD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0" name="TextBox 119">
                <a:hlinkClick xmlns:r="http://schemas.openxmlformats.org/officeDocument/2006/relationships" r:id="rId7"/>
                <a:extLst>
                  <a:ext uri="{FF2B5EF4-FFF2-40B4-BE49-F238E27FC236}">
                    <a16:creationId xmlns:a16="http://schemas.microsoft.com/office/drawing/2014/main" id="{8638C490-B6B4-4FB8-A5F9-85B940691FC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1" name="TextBox 120">
                <a:extLst>
                  <a:ext uri="{FF2B5EF4-FFF2-40B4-BE49-F238E27FC236}">
                    <a16:creationId xmlns:a16="http://schemas.microsoft.com/office/drawing/2014/main" id="{8D48DE32-F77F-4C2A-8AD6-1E22D784C7B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8" name="Group 87">
              <a:extLst>
                <a:ext uri="{FF2B5EF4-FFF2-40B4-BE49-F238E27FC236}">
                  <a16:creationId xmlns:a16="http://schemas.microsoft.com/office/drawing/2014/main" id="{DBABFF99-BCD3-4C22-B364-464615E6755F}"/>
                </a:ext>
              </a:extLst>
            </xdr:cNvPr>
            <xdr:cNvGrpSpPr/>
          </xdr:nvGrpSpPr>
          <xdr:grpSpPr>
            <a:xfrm>
              <a:off x="3302711" y="0"/>
              <a:ext cx="1584244" cy="662238"/>
              <a:chOff x="2530688" y="0"/>
              <a:chExt cx="1484909" cy="663813"/>
            </a:xfrm>
          </xdr:grpSpPr>
          <xdr:sp macro="" textlink="">
            <xdr:nvSpPr>
              <xdr:cNvPr id="115" name="TextBox 114">
                <a:hlinkClick xmlns:r="http://schemas.openxmlformats.org/officeDocument/2006/relationships" r:id="rId8"/>
                <a:extLst>
                  <a:ext uri="{FF2B5EF4-FFF2-40B4-BE49-F238E27FC236}">
                    <a16:creationId xmlns:a16="http://schemas.microsoft.com/office/drawing/2014/main" id="{DAC09AC4-B446-439D-84CD-A440404BC2AB}"/>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16" name="TextBox 115">
                <a:hlinkClick xmlns:r="http://schemas.openxmlformats.org/officeDocument/2006/relationships" r:id="rId9"/>
                <a:extLst>
                  <a:ext uri="{FF2B5EF4-FFF2-40B4-BE49-F238E27FC236}">
                    <a16:creationId xmlns:a16="http://schemas.microsoft.com/office/drawing/2014/main" id="{E64F207C-F034-4F07-8DA4-ADB9AF32A89F}"/>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7" name="TextBox 116">
                <a:extLst>
                  <a:ext uri="{FF2B5EF4-FFF2-40B4-BE49-F238E27FC236}">
                    <a16:creationId xmlns:a16="http://schemas.microsoft.com/office/drawing/2014/main" id="{A2CA3D36-9E20-4E0D-BFB8-84D8E8859755}"/>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89" name="Group 88">
              <a:extLst>
                <a:ext uri="{FF2B5EF4-FFF2-40B4-BE49-F238E27FC236}">
                  <a16:creationId xmlns:a16="http://schemas.microsoft.com/office/drawing/2014/main" id="{AED2C0DF-3077-40B1-928F-27C5A429C8F4}"/>
                </a:ext>
              </a:extLst>
            </xdr:cNvPr>
            <xdr:cNvGrpSpPr/>
          </xdr:nvGrpSpPr>
          <xdr:grpSpPr>
            <a:xfrm>
              <a:off x="4954554" y="0"/>
              <a:ext cx="1562560" cy="662238"/>
              <a:chOff x="4078956" y="0"/>
              <a:chExt cx="1464584" cy="663813"/>
            </a:xfrm>
          </xdr:grpSpPr>
          <xdr:sp macro="" textlink="">
            <xdr:nvSpPr>
              <xdr:cNvPr id="112" name="TextBox 111">
                <a:hlinkClick xmlns:r="http://schemas.openxmlformats.org/officeDocument/2006/relationships" r:id="rId10"/>
                <a:extLst>
                  <a:ext uri="{FF2B5EF4-FFF2-40B4-BE49-F238E27FC236}">
                    <a16:creationId xmlns:a16="http://schemas.microsoft.com/office/drawing/2014/main" id="{C7FF8BAF-F6A2-44F6-A7A0-CD45143B0C3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13" name="TextBox 112">
                <a:hlinkClick xmlns:r="http://schemas.openxmlformats.org/officeDocument/2006/relationships" r:id="rId11"/>
                <a:extLst>
                  <a:ext uri="{FF2B5EF4-FFF2-40B4-BE49-F238E27FC236}">
                    <a16:creationId xmlns:a16="http://schemas.microsoft.com/office/drawing/2014/main" id="{A6147FE3-F4F9-4160-9999-1D875EF76288}"/>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14" name="TextBox 113">
                <a:extLst>
                  <a:ext uri="{FF2B5EF4-FFF2-40B4-BE49-F238E27FC236}">
                    <a16:creationId xmlns:a16="http://schemas.microsoft.com/office/drawing/2014/main" id="{65713398-9D2B-4D5D-9ECE-E224B45F066B}"/>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90" name="Group 89">
              <a:extLst>
                <a:ext uri="{FF2B5EF4-FFF2-40B4-BE49-F238E27FC236}">
                  <a16:creationId xmlns:a16="http://schemas.microsoft.com/office/drawing/2014/main" id="{A74E88AB-12B1-4CF0-A7B0-CEC26F3594BF}"/>
                </a:ext>
              </a:extLst>
            </xdr:cNvPr>
            <xdr:cNvGrpSpPr/>
          </xdr:nvGrpSpPr>
          <xdr:grpSpPr>
            <a:xfrm>
              <a:off x="6635513" y="0"/>
              <a:ext cx="1584243" cy="662238"/>
              <a:chOff x="5654517" y="0"/>
              <a:chExt cx="1484908" cy="663813"/>
            </a:xfrm>
          </xdr:grpSpPr>
          <xdr:sp macro="" textlink="">
            <xdr:nvSpPr>
              <xdr:cNvPr id="109" name="TextBox 108">
                <a:hlinkClick xmlns:r="http://schemas.openxmlformats.org/officeDocument/2006/relationships" r:id="rId12"/>
                <a:extLst>
                  <a:ext uri="{FF2B5EF4-FFF2-40B4-BE49-F238E27FC236}">
                    <a16:creationId xmlns:a16="http://schemas.microsoft.com/office/drawing/2014/main" id="{A9C158E0-D9FB-49C3-9405-726F98D5BE96}"/>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10" name="TextBox 109">
                <a:hlinkClick xmlns:r="http://schemas.openxmlformats.org/officeDocument/2006/relationships" r:id="rId13"/>
                <a:extLst>
                  <a:ext uri="{FF2B5EF4-FFF2-40B4-BE49-F238E27FC236}">
                    <a16:creationId xmlns:a16="http://schemas.microsoft.com/office/drawing/2014/main" id="{A3644F8D-0AB9-4E61-BA29-276A41E170C8}"/>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11" name="TextBox 110">
                <a:extLst>
                  <a:ext uri="{FF2B5EF4-FFF2-40B4-BE49-F238E27FC236}">
                    <a16:creationId xmlns:a16="http://schemas.microsoft.com/office/drawing/2014/main" id="{7D2796BC-E0AD-433C-B4F0-8D8D8F139C1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91" name="Group 90">
              <a:extLst>
                <a:ext uri="{FF2B5EF4-FFF2-40B4-BE49-F238E27FC236}">
                  <a16:creationId xmlns:a16="http://schemas.microsoft.com/office/drawing/2014/main" id="{541BC17F-1565-45D5-ACD8-B06A233EFCE9}"/>
                </a:ext>
              </a:extLst>
            </xdr:cNvPr>
            <xdr:cNvGrpSpPr/>
          </xdr:nvGrpSpPr>
          <xdr:grpSpPr>
            <a:xfrm>
              <a:off x="8301914" y="0"/>
              <a:ext cx="1584243" cy="981336"/>
              <a:chOff x="7216431" y="0"/>
              <a:chExt cx="1484908" cy="978138"/>
            </a:xfrm>
          </xdr:grpSpPr>
          <xdr:sp macro="" textlink="">
            <xdr:nvSpPr>
              <xdr:cNvPr id="104" name="TextBox 103">
                <a:hlinkClick xmlns:r="http://schemas.openxmlformats.org/officeDocument/2006/relationships" r:id="rId14"/>
                <a:extLst>
                  <a:ext uri="{FF2B5EF4-FFF2-40B4-BE49-F238E27FC236}">
                    <a16:creationId xmlns:a16="http://schemas.microsoft.com/office/drawing/2014/main" id="{489E76D5-C7B1-4062-8204-D80D7B42C80E}"/>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05" name="TextBox 104">
                <a:hlinkClick xmlns:r="http://schemas.openxmlformats.org/officeDocument/2006/relationships" r:id="rId15"/>
                <a:extLst>
                  <a:ext uri="{FF2B5EF4-FFF2-40B4-BE49-F238E27FC236}">
                    <a16:creationId xmlns:a16="http://schemas.microsoft.com/office/drawing/2014/main" id="{C3379B00-A3EC-4277-A5B2-78D4FD53C671}"/>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06" name="TextBox 105">
                <a:hlinkClick xmlns:r="http://schemas.openxmlformats.org/officeDocument/2006/relationships" r:id="rId16"/>
                <a:extLst>
                  <a:ext uri="{FF2B5EF4-FFF2-40B4-BE49-F238E27FC236}">
                    <a16:creationId xmlns:a16="http://schemas.microsoft.com/office/drawing/2014/main" id="{6CA7A983-CA75-4F82-B7DF-80EFC0FD74C7}"/>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07" name="TextBox 106">
                <a:extLst>
                  <a:ext uri="{FF2B5EF4-FFF2-40B4-BE49-F238E27FC236}">
                    <a16:creationId xmlns:a16="http://schemas.microsoft.com/office/drawing/2014/main" id="{27CE87E3-9D3C-451C-8F65-7858B2EB83E9}"/>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08" name="TextBox 107">
                <a:hlinkClick xmlns:r="http://schemas.openxmlformats.org/officeDocument/2006/relationships" r:id="rId17"/>
                <a:extLst>
                  <a:ext uri="{FF2B5EF4-FFF2-40B4-BE49-F238E27FC236}">
                    <a16:creationId xmlns:a16="http://schemas.microsoft.com/office/drawing/2014/main" id="{D8965958-1C8D-48E0-97D6-D6CBCB9E66EA}"/>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92" name="Group 91">
              <a:extLst>
                <a:ext uri="{FF2B5EF4-FFF2-40B4-BE49-F238E27FC236}">
                  <a16:creationId xmlns:a16="http://schemas.microsoft.com/office/drawing/2014/main" id="{F9E7DBB2-1D9E-43EB-B4E1-9506F28E4300}"/>
                </a:ext>
              </a:extLst>
            </xdr:cNvPr>
            <xdr:cNvGrpSpPr/>
          </xdr:nvGrpSpPr>
          <xdr:grpSpPr>
            <a:xfrm>
              <a:off x="9962101" y="0"/>
              <a:ext cx="1588510" cy="973514"/>
              <a:chOff x="8772522" y="0"/>
              <a:chExt cx="1488907" cy="972519"/>
            </a:xfrm>
          </xdr:grpSpPr>
          <xdr:sp macro="" textlink="">
            <xdr:nvSpPr>
              <xdr:cNvPr id="100" name="TextBox 99">
                <a:hlinkClick xmlns:r="http://schemas.openxmlformats.org/officeDocument/2006/relationships" r:id="rId18"/>
                <a:extLst>
                  <a:ext uri="{FF2B5EF4-FFF2-40B4-BE49-F238E27FC236}">
                    <a16:creationId xmlns:a16="http://schemas.microsoft.com/office/drawing/2014/main" id="{93192485-070B-4602-AAEB-2E9F38EDE9EC}"/>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01" name="TextBox 100">
                <a:hlinkClick xmlns:r="http://schemas.openxmlformats.org/officeDocument/2006/relationships" r:id="rId19"/>
                <a:extLst>
                  <a:ext uri="{FF2B5EF4-FFF2-40B4-BE49-F238E27FC236}">
                    <a16:creationId xmlns:a16="http://schemas.microsoft.com/office/drawing/2014/main" id="{95A27009-A40D-45F8-9BC0-2BAC1FB3F7FE}"/>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02" name="TextBox 101">
                <a:extLst>
                  <a:ext uri="{FF2B5EF4-FFF2-40B4-BE49-F238E27FC236}">
                    <a16:creationId xmlns:a16="http://schemas.microsoft.com/office/drawing/2014/main" id="{DD8C9311-0E3E-4C80-B829-D593FC1CFBA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03" name="TextBox 102">
                <a:hlinkClick xmlns:r="http://schemas.openxmlformats.org/officeDocument/2006/relationships" r:id="rId20"/>
                <a:extLst>
                  <a:ext uri="{FF2B5EF4-FFF2-40B4-BE49-F238E27FC236}">
                    <a16:creationId xmlns:a16="http://schemas.microsoft.com/office/drawing/2014/main" id="{1D4CCDD4-4167-480A-AD61-326B2E391914}"/>
                  </a:ext>
                </a:extLst>
              </xdr:cNvPr>
              <xdr:cNvSpPr txBox="1"/>
            </xdr:nvSpPr>
            <xdr:spPr>
              <a:xfrm>
                <a:off x="8772522" y="828519"/>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93" name="Group 92">
              <a:extLst>
                <a:ext uri="{FF2B5EF4-FFF2-40B4-BE49-F238E27FC236}">
                  <a16:creationId xmlns:a16="http://schemas.microsoft.com/office/drawing/2014/main" id="{083FDDE8-6D80-452D-AF36-F876526FD71B}"/>
                </a:ext>
              </a:extLst>
            </xdr:cNvPr>
            <xdr:cNvGrpSpPr/>
          </xdr:nvGrpSpPr>
          <xdr:grpSpPr>
            <a:xfrm>
              <a:off x="0" y="0"/>
              <a:ext cx="1584245" cy="1006853"/>
              <a:chOff x="0" y="0"/>
              <a:chExt cx="1584245" cy="1006853"/>
            </a:xfrm>
          </xdr:grpSpPr>
          <xdr:sp macro="" textlink="">
            <xdr:nvSpPr>
              <xdr:cNvPr id="95" name="TextBox 94">
                <a:hlinkClick xmlns:r="http://schemas.openxmlformats.org/officeDocument/2006/relationships" r:id="rId21"/>
                <a:extLst>
                  <a:ext uri="{FF2B5EF4-FFF2-40B4-BE49-F238E27FC236}">
                    <a16:creationId xmlns:a16="http://schemas.microsoft.com/office/drawing/2014/main" id="{41271A5D-AA22-4121-A572-D4F5AE4C6EAB}"/>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96" name="TextBox 95">
                <a:hlinkClick xmlns:r="http://schemas.openxmlformats.org/officeDocument/2006/relationships" r:id="rId22"/>
                <a:extLst>
                  <a:ext uri="{FF2B5EF4-FFF2-40B4-BE49-F238E27FC236}">
                    <a16:creationId xmlns:a16="http://schemas.microsoft.com/office/drawing/2014/main" id="{B7A9A25A-4B38-4208-A298-FBC9C661F9D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97" name="TextBox 96">
                <a:extLst>
                  <a:ext uri="{FF2B5EF4-FFF2-40B4-BE49-F238E27FC236}">
                    <a16:creationId xmlns:a16="http://schemas.microsoft.com/office/drawing/2014/main" id="{0C69EAEA-B68B-4CFE-940B-1AFF38812CA9}"/>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98" name="TextBox 97">
                <a:hlinkClick xmlns:r="http://schemas.openxmlformats.org/officeDocument/2006/relationships" r:id="rId23"/>
                <a:extLst>
                  <a:ext uri="{FF2B5EF4-FFF2-40B4-BE49-F238E27FC236}">
                    <a16:creationId xmlns:a16="http://schemas.microsoft.com/office/drawing/2014/main" id="{8CAD7506-B16F-4EC2-B719-50DE7C555C4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99" name="TextBox 98">
                <a:hlinkClick xmlns:r="http://schemas.openxmlformats.org/officeDocument/2006/relationships" r:id="rId24"/>
                <a:extLst>
                  <a:ext uri="{FF2B5EF4-FFF2-40B4-BE49-F238E27FC236}">
                    <a16:creationId xmlns:a16="http://schemas.microsoft.com/office/drawing/2014/main" id="{1F8D2C3C-3BE7-4808-8507-48D86AD80B3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94" name="Picture 93">
              <a:extLst>
                <a:ext uri="{FF2B5EF4-FFF2-40B4-BE49-F238E27FC236}">
                  <a16:creationId xmlns:a16="http://schemas.microsoft.com/office/drawing/2014/main" id="{34B58264-12A1-418A-B1C0-CD660040171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86" name="TextBox 85">
            <a:hlinkClick xmlns:r="http://schemas.openxmlformats.org/officeDocument/2006/relationships" r:id="rId18"/>
            <a:extLst>
              <a:ext uri="{FF2B5EF4-FFF2-40B4-BE49-F238E27FC236}">
                <a16:creationId xmlns:a16="http://schemas.microsoft.com/office/drawing/2014/main" id="{78A6AC44-C6E2-44F5-A87A-0A750619CF46}"/>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292577</xdr:colOff>
      <xdr:row>7</xdr:row>
      <xdr:rowOff>134475</xdr:rowOff>
    </xdr:to>
    <xdr:grpSp>
      <xdr:nvGrpSpPr>
        <xdr:cNvPr id="45" name="Group 44">
          <a:extLst>
            <a:ext uri="{FF2B5EF4-FFF2-40B4-BE49-F238E27FC236}">
              <a16:creationId xmlns:a16="http://schemas.microsoft.com/office/drawing/2014/main" id="{F00B8A28-67A2-4794-92BB-C4A2326140EF}"/>
            </a:ext>
          </a:extLst>
        </xdr:cNvPr>
        <xdr:cNvGrpSpPr/>
      </xdr:nvGrpSpPr>
      <xdr:grpSpPr>
        <a:xfrm>
          <a:off x="0" y="0"/>
          <a:ext cx="13541852" cy="1467975"/>
          <a:chOff x="0" y="0"/>
          <a:chExt cx="13565384" cy="1467975"/>
        </a:xfrm>
      </xdr:grpSpPr>
      <xdr:grpSp>
        <xdr:nvGrpSpPr>
          <xdr:cNvPr id="46" name="Group 45">
            <a:extLst>
              <a:ext uri="{FF2B5EF4-FFF2-40B4-BE49-F238E27FC236}">
                <a16:creationId xmlns:a16="http://schemas.microsoft.com/office/drawing/2014/main" id="{5F830906-D08A-44F3-93FD-409F905A2A56}"/>
              </a:ext>
            </a:extLst>
          </xdr:cNvPr>
          <xdr:cNvGrpSpPr/>
        </xdr:nvGrpSpPr>
        <xdr:grpSpPr>
          <a:xfrm>
            <a:off x="1652795" y="804449"/>
            <a:ext cx="9867209" cy="663526"/>
            <a:chOff x="984225" y="802812"/>
            <a:chExt cx="9248512" cy="665163"/>
          </a:xfrm>
        </xdr:grpSpPr>
        <xdr:sp macro="" textlink="">
          <xdr:nvSpPr>
            <xdr:cNvPr id="84" name="TextBox 83">
              <a:hlinkClick xmlns:r="http://schemas.openxmlformats.org/officeDocument/2006/relationships" r:id="rId1"/>
              <a:extLst>
                <a:ext uri="{FF2B5EF4-FFF2-40B4-BE49-F238E27FC236}">
                  <a16:creationId xmlns:a16="http://schemas.microsoft.com/office/drawing/2014/main" id="{813BF894-75CD-40A6-ADAF-BF71B0853E88}"/>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85" name="TextBox 84">
              <a:hlinkClick xmlns:r="http://schemas.openxmlformats.org/officeDocument/2006/relationships" r:id="rId2"/>
              <a:extLst>
                <a:ext uri="{FF2B5EF4-FFF2-40B4-BE49-F238E27FC236}">
                  <a16:creationId xmlns:a16="http://schemas.microsoft.com/office/drawing/2014/main" id="{A2771CBD-6B12-4F56-B247-78355C4C7CE8}"/>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86" name="TextBox 85">
              <a:hlinkClick xmlns:r="http://schemas.openxmlformats.org/officeDocument/2006/relationships" r:id="rId3"/>
              <a:extLst>
                <a:ext uri="{FF2B5EF4-FFF2-40B4-BE49-F238E27FC236}">
                  <a16:creationId xmlns:a16="http://schemas.microsoft.com/office/drawing/2014/main" id="{F3DE2FE4-42B0-4621-A4EC-04FBDF149051}"/>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87" name="TextBox 86">
              <a:extLst>
                <a:ext uri="{FF2B5EF4-FFF2-40B4-BE49-F238E27FC236}">
                  <a16:creationId xmlns:a16="http://schemas.microsoft.com/office/drawing/2014/main" id="{ABF3CC75-9DFC-491C-8540-E91CB250059F}"/>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88" name="TextBox 87">
              <a:hlinkClick xmlns:r="http://schemas.openxmlformats.org/officeDocument/2006/relationships" r:id="rId4"/>
              <a:extLst>
                <a:ext uri="{FF2B5EF4-FFF2-40B4-BE49-F238E27FC236}">
                  <a16:creationId xmlns:a16="http://schemas.microsoft.com/office/drawing/2014/main" id="{2A48A2D0-EEDF-4DA4-AF12-AB0E6C40E6A7}"/>
                </a:ext>
              </a:extLst>
            </xdr:cNvPr>
            <xdr:cNvSpPr txBox="1"/>
          </xdr:nvSpPr>
          <xdr:spPr>
            <a:xfrm>
              <a:off x="8781800" y="11611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7" name="Group 46">
            <a:extLst>
              <a:ext uri="{FF2B5EF4-FFF2-40B4-BE49-F238E27FC236}">
                <a16:creationId xmlns:a16="http://schemas.microsoft.com/office/drawing/2014/main" id="{8EF9D9E7-4111-4C58-BE3B-B3AD38FFD8AC}"/>
              </a:ext>
            </a:extLst>
          </xdr:cNvPr>
          <xdr:cNvGrpSpPr/>
        </xdr:nvGrpSpPr>
        <xdr:grpSpPr>
          <a:xfrm>
            <a:off x="0" y="0"/>
            <a:ext cx="13565384" cy="1006853"/>
            <a:chOff x="0" y="0"/>
            <a:chExt cx="13565384" cy="1006853"/>
          </a:xfrm>
        </xdr:grpSpPr>
        <xdr:grpSp>
          <xdr:nvGrpSpPr>
            <xdr:cNvPr id="49" name="Group 48">
              <a:extLst>
                <a:ext uri="{FF2B5EF4-FFF2-40B4-BE49-F238E27FC236}">
                  <a16:creationId xmlns:a16="http://schemas.microsoft.com/office/drawing/2014/main" id="{E7D272C7-39D5-4661-A3DC-AEAE1430815E}"/>
                </a:ext>
              </a:extLst>
            </xdr:cNvPr>
            <xdr:cNvGrpSpPr/>
          </xdr:nvGrpSpPr>
          <xdr:grpSpPr>
            <a:xfrm>
              <a:off x="1646474" y="0"/>
              <a:ext cx="1591505" cy="826333"/>
              <a:chOff x="978300" y="0"/>
              <a:chExt cx="1491714" cy="825738"/>
            </a:xfrm>
          </xdr:grpSpPr>
          <xdr:sp macro="" textlink="">
            <xdr:nvSpPr>
              <xdr:cNvPr id="80" name="TextBox 79">
                <a:hlinkClick xmlns:r="http://schemas.openxmlformats.org/officeDocument/2006/relationships" r:id="rId5"/>
                <a:extLst>
                  <a:ext uri="{FF2B5EF4-FFF2-40B4-BE49-F238E27FC236}">
                    <a16:creationId xmlns:a16="http://schemas.microsoft.com/office/drawing/2014/main" id="{BB53D6A4-07AF-434F-AF16-B5F69BA9467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81" name="TextBox 80">
                <a:hlinkClick xmlns:r="http://schemas.openxmlformats.org/officeDocument/2006/relationships" r:id="rId6"/>
                <a:extLst>
                  <a:ext uri="{FF2B5EF4-FFF2-40B4-BE49-F238E27FC236}">
                    <a16:creationId xmlns:a16="http://schemas.microsoft.com/office/drawing/2014/main" id="{1C77D519-C0D2-4A37-9D37-43E1530CC5DD}"/>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82" name="TextBox 81">
                <a:hlinkClick xmlns:r="http://schemas.openxmlformats.org/officeDocument/2006/relationships" r:id="rId7"/>
                <a:extLst>
                  <a:ext uri="{FF2B5EF4-FFF2-40B4-BE49-F238E27FC236}">
                    <a16:creationId xmlns:a16="http://schemas.microsoft.com/office/drawing/2014/main" id="{44503032-D93A-4B9A-98B2-E5102A155676}"/>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83" name="TextBox 82">
                <a:extLst>
                  <a:ext uri="{FF2B5EF4-FFF2-40B4-BE49-F238E27FC236}">
                    <a16:creationId xmlns:a16="http://schemas.microsoft.com/office/drawing/2014/main" id="{1A2DADA8-D4BD-453C-AB6B-CEA7D93F95C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50" name="Group 49">
              <a:extLst>
                <a:ext uri="{FF2B5EF4-FFF2-40B4-BE49-F238E27FC236}">
                  <a16:creationId xmlns:a16="http://schemas.microsoft.com/office/drawing/2014/main" id="{40358F64-47C2-4118-A2E0-E0FC206277A0}"/>
                </a:ext>
              </a:extLst>
            </xdr:cNvPr>
            <xdr:cNvGrpSpPr/>
          </xdr:nvGrpSpPr>
          <xdr:grpSpPr>
            <a:xfrm>
              <a:off x="3302711" y="0"/>
              <a:ext cx="1584244" cy="662238"/>
              <a:chOff x="2530688" y="0"/>
              <a:chExt cx="1484909" cy="663813"/>
            </a:xfrm>
          </xdr:grpSpPr>
          <xdr:sp macro="" textlink="">
            <xdr:nvSpPr>
              <xdr:cNvPr id="77" name="TextBox 76">
                <a:hlinkClick xmlns:r="http://schemas.openxmlformats.org/officeDocument/2006/relationships" r:id="rId8"/>
                <a:extLst>
                  <a:ext uri="{FF2B5EF4-FFF2-40B4-BE49-F238E27FC236}">
                    <a16:creationId xmlns:a16="http://schemas.microsoft.com/office/drawing/2014/main" id="{D5974BCD-CA78-43A1-A443-839FB487AB1B}"/>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8" name="TextBox 77">
                <a:hlinkClick xmlns:r="http://schemas.openxmlformats.org/officeDocument/2006/relationships" r:id="rId9"/>
                <a:extLst>
                  <a:ext uri="{FF2B5EF4-FFF2-40B4-BE49-F238E27FC236}">
                    <a16:creationId xmlns:a16="http://schemas.microsoft.com/office/drawing/2014/main" id="{34F71237-243B-4C28-B506-7261578CC663}"/>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9" name="TextBox 78">
                <a:extLst>
                  <a:ext uri="{FF2B5EF4-FFF2-40B4-BE49-F238E27FC236}">
                    <a16:creationId xmlns:a16="http://schemas.microsoft.com/office/drawing/2014/main" id="{10BDDD9D-69F4-481F-BB2E-336891166892}"/>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1" name="Group 50">
              <a:extLst>
                <a:ext uri="{FF2B5EF4-FFF2-40B4-BE49-F238E27FC236}">
                  <a16:creationId xmlns:a16="http://schemas.microsoft.com/office/drawing/2014/main" id="{3110876F-C2CC-4B3E-B8F6-18509004F100}"/>
                </a:ext>
              </a:extLst>
            </xdr:cNvPr>
            <xdr:cNvGrpSpPr/>
          </xdr:nvGrpSpPr>
          <xdr:grpSpPr>
            <a:xfrm>
              <a:off x="4954554" y="0"/>
              <a:ext cx="1562560" cy="662238"/>
              <a:chOff x="4078956" y="0"/>
              <a:chExt cx="1464584" cy="663813"/>
            </a:xfrm>
          </xdr:grpSpPr>
          <xdr:sp macro="" textlink="">
            <xdr:nvSpPr>
              <xdr:cNvPr id="74" name="TextBox 73">
                <a:hlinkClick xmlns:r="http://schemas.openxmlformats.org/officeDocument/2006/relationships" r:id="rId10"/>
                <a:extLst>
                  <a:ext uri="{FF2B5EF4-FFF2-40B4-BE49-F238E27FC236}">
                    <a16:creationId xmlns:a16="http://schemas.microsoft.com/office/drawing/2014/main" id="{59AB3D1D-8EAA-43B9-9B8E-DCF2E11C274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75" name="TextBox 74">
                <a:hlinkClick xmlns:r="http://schemas.openxmlformats.org/officeDocument/2006/relationships" r:id="rId11"/>
                <a:extLst>
                  <a:ext uri="{FF2B5EF4-FFF2-40B4-BE49-F238E27FC236}">
                    <a16:creationId xmlns:a16="http://schemas.microsoft.com/office/drawing/2014/main" id="{DEF116EE-2C16-40D8-96CE-62AF83F407DA}"/>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76" name="TextBox 75">
                <a:extLst>
                  <a:ext uri="{FF2B5EF4-FFF2-40B4-BE49-F238E27FC236}">
                    <a16:creationId xmlns:a16="http://schemas.microsoft.com/office/drawing/2014/main" id="{38BEA250-24A7-4F3B-AD60-6437B4F4EE23}"/>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2" name="Group 51">
              <a:extLst>
                <a:ext uri="{FF2B5EF4-FFF2-40B4-BE49-F238E27FC236}">
                  <a16:creationId xmlns:a16="http://schemas.microsoft.com/office/drawing/2014/main" id="{08122B39-118E-41EE-9065-11B9999B3810}"/>
                </a:ext>
              </a:extLst>
            </xdr:cNvPr>
            <xdr:cNvGrpSpPr/>
          </xdr:nvGrpSpPr>
          <xdr:grpSpPr>
            <a:xfrm>
              <a:off x="6635513" y="0"/>
              <a:ext cx="1584243" cy="662238"/>
              <a:chOff x="5654517" y="0"/>
              <a:chExt cx="1484908" cy="663813"/>
            </a:xfrm>
          </xdr:grpSpPr>
          <xdr:sp macro="" textlink="">
            <xdr:nvSpPr>
              <xdr:cNvPr id="71" name="TextBox 70">
                <a:hlinkClick xmlns:r="http://schemas.openxmlformats.org/officeDocument/2006/relationships" r:id="rId12"/>
                <a:extLst>
                  <a:ext uri="{FF2B5EF4-FFF2-40B4-BE49-F238E27FC236}">
                    <a16:creationId xmlns:a16="http://schemas.microsoft.com/office/drawing/2014/main" id="{FD01D5AB-4458-435E-9F0E-2E39A8A4CEF7}"/>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2" name="TextBox 71">
                <a:hlinkClick xmlns:r="http://schemas.openxmlformats.org/officeDocument/2006/relationships" r:id="rId13"/>
                <a:extLst>
                  <a:ext uri="{FF2B5EF4-FFF2-40B4-BE49-F238E27FC236}">
                    <a16:creationId xmlns:a16="http://schemas.microsoft.com/office/drawing/2014/main" id="{5B4DEBDB-7288-4049-92C1-59D56C21A74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3" name="TextBox 72">
                <a:extLst>
                  <a:ext uri="{FF2B5EF4-FFF2-40B4-BE49-F238E27FC236}">
                    <a16:creationId xmlns:a16="http://schemas.microsoft.com/office/drawing/2014/main" id="{B2DB7F8D-3DBB-41AB-BF3E-C0AE6DB31CAB}"/>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3" name="Group 52">
              <a:extLst>
                <a:ext uri="{FF2B5EF4-FFF2-40B4-BE49-F238E27FC236}">
                  <a16:creationId xmlns:a16="http://schemas.microsoft.com/office/drawing/2014/main" id="{A41F6F70-43F3-46D2-992D-1145D532005B}"/>
                </a:ext>
              </a:extLst>
            </xdr:cNvPr>
            <xdr:cNvGrpSpPr/>
          </xdr:nvGrpSpPr>
          <xdr:grpSpPr>
            <a:xfrm>
              <a:off x="8301914" y="0"/>
              <a:ext cx="1584243" cy="981336"/>
              <a:chOff x="7216431" y="0"/>
              <a:chExt cx="1484908" cy="978138"/>
            </a:xfrm>
          </xdr:grpSpPr>
          <xdr:sp macro="" textlink="">
            <xdr:nvSpPr>
              <xdr:cNvPr id="66" name="TextBox 65">
                <a:hlinkClick xmlns:r="http://schemas.openxmlformats.org/officeDocument/2006/relationships" r:id="rId14"/>
                <a:extLst>
                  <a:ext uri="{FF2B5EF4-FFF2-40B4-BE49-F238E27FC236}">
                    <a16:creationId xmlns:a16="http://schemas.microsoft.com/office/drawing/2014/main" id="{3AB993F7-C61F-45C8-ABD3-792AE1E49B41}"/>
                  </a:ext>
                </a:extLst>
              </xdr:cNvPr>
              <xdr:cNvSpPr txBox="1"/>
            </xdr:nvSpPr>
            <xdr:spPr>
              <a:xfrm>
                <a:off x="7216431" y="510288"/>
                <a:ext cx="1450938"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id="{0FBE0423-88F2-47FE-A1DA-58328C27155F}"/>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id="{8B4E961C-0215-404E-96E9-257EF32FD32D}"/>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9" name="TextBox 68">
                <a:extLst>
                  <a:ext uri="{FF2B5EF4-FFF2-40B4-BE49-F238E27FC236}">
                    <a16:creationId xmlns:a16="http://schemas.microsoft.com/office/drawing/2014/main" id="{2D844FA8-2F0B-4739-94CC-7EFB9317D77E}"/>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70" name="TextBox 69">
                <a:hlinkClick xmlns:r="http://schemas.openxmlformats.org/officeDocument/2006/relationships" r:id="rId17"/>
                <a:extLst>
                  <a:ext uri="{FF2B5EF4-FFF2-40B4-BE49-F238E27FC236}">
                    <a16:creationId xmlns:a16="http://schemas.microsoft.com/office/drawing/2014/main" id="{029F3B78-B49E-4F9B-BE8F-CD0B3DD2B04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4" name="Group 53">
              <a:extLst>
                <a:ext uri="{FF2B5EF4-FFF2-40B4-BE49-F238E27FC236}">
                  <a16:creationId xmlns:a16="http://schemas.microsoft.com/office/drawing/2014/main" id="{1A034ED0-5AE2-4873-A020-7A46D77E89CA}"/>
                </a:ext>
              </a:extLst>
            </xdr:cNvPr>
            <xdr:cNvGrpSpPr/>
          </xdr:nvGrpSpPr>
          <xdr:grpSpPr>
            <a:xfrm>
              <a:off x="9962101" y="0"/>
              <a:ext cx="1588510" cy="973514"/>
              <a:chOff x="8772522" y="0"/>
              <a:chExt cx="1488907" cy="972519"/>
            </a:xfrm>
          </xdr:grpSpPr>
          <xdr:sp macro="" textlink="">
            <xdr:nvSpPr>
              <xdr:cNvPr id="62" name="TextBox 61">
                <a:hlinkClick xmlns:r="http://schemas.openxmlformats.org/officeDocument/2006/relationships" r:id="rId18"/>
                <a:extLst>
                  <a:ext uri="{FF2B5EF4-FFF2-40B4-BE49-F238E27FC236}">
                    <a16:creationId xmlns:a16="http://schemas.microsoft.com/office/drawing/2014/main" id="{B59B079C-6905-4978-B3E1-E6ACE139156D}"/>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3" name="TextBox 62">
                <a:hlinkClick xmlns:r="http://schemas.openxmlformats.org/officeDocument/2006/relationships" r:id="rId19"/>
                <a:extLst>
                  <a:ext uri="{FF2B5EF4-FFF2-40B4-BE49-F238E27FC236}">
                    <a16:creationId xmlns:a16="http://schemas.microsoft.com/office/drawing/2014/main" id="{6DBA06AE-04F1-445D-9764-5119BAB08273}"/>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4" name="TextBox 63">
                <a:extLst>
                  <a:ext uri="{FF2B5EF4-FFF2-40B4-BE49-F238E27FC236}">
                    <a16:creationId xmlns:a16="http://schemas.microsoft.com/office/drawing/2014/main" id="{4C716867-885C-4393-B675-D7EF1696C6E6}"/>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5" name="TextBox 64">
                <a:hlinkClick xmlns:r="http://schemas.openxmlformats.org/officeDocument/2006/relationships" r:id="rId20"/>
                <a:extLst>
                  <a:ext uri="{FF2B5EF4-FFF2-40B4-BE49-F238E27FC236}">
                    <a16:creationId xmlns:a16="http://schemas.microsoft.com/office/drawing/2014/main" id="{FAD48947-502D-494E-B46E-37DA28B22265}"/>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5" name="Group 54">
              <a:extLst>
                <a:ext uri="{FF2B5EF4-FFF2-40B4-BE49-F238E27FC236}">
                  <a16:creationId xmlns:a16="http://schemas.microsoft.com/office/drawing/2014/main" id="{ECB9FCAA-F254-4E8F-AEFD-B8816A337299}"/>
                </a:ext>
              </a:extLst>
            </xdr:cNvPr>
            <xdr:cNvGrpSpPr/>
          </xdr:nvGrpSpPr>
          <xdr:grpSpPr>
            <a:xfrm>
              <a:off x="0" y="0"/>
              <a:ext cx="1584245" cy="1006853"/>
              <a:chOff x="0" y="0"/>
              <a:chExt cx="1584245" cy="1006853"/>
            </a:xfrm>
          </xdr:grpSpPr>
          <xdr:sp macro="" textlink="">
            <xdr:nvSpPr>
              <xdr:cNvPr id="57" name="TextBox 56">
                <a:hlinkClick xmlns:r="http://schemas.openxmlformats.org/officeDocument/2006/relationships" r:id="rId21"/>
                <a:extLst>
                  <a:ext uri="{FF2B5EF4-FFF2-40B4-BE49-F238E27FC236}">
                    <a16:creationId xmlns:a16="http://schemas.microsoft.com/office/drawing/2014/main" id="{98860231-0309-46D4-A98B-854F4B3D69FB}"/>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8" name="TextBox 57">
                <a:hlinkClick xmlns:r="http://schemas.openxmlformats.org/officeDocument/2006/relationships" r:id="rId22"/>
                <a:extLst>
                  <a:ext uri="{FF2B5EF4-FFF2-40B4-BE49-F238E27FC236}">
                    <a16:creationId xmlns:a16="http://schemas.microsoft.com/office/drawing/2014/main" id="{13F46CA1-5019-4272-8D19-DCE1B900C5FC}"/>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9" name="TextBox 58">
                <a:extLst>
                  <a:ext uri="{FF2B5EF4-FFF2-40B4-BE49-F238E27FC236}">
                    <a16:creationId xmlns:a16="http://schemas.microsoft.com/office/drawing/2014/main" id="{57ECD514-E167-41F3-BBA5-3085FC7891F5}"/>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60" name="TextBox 59">
                <a:hlinkClick xmlns:r="http://schemas.openxmlformats.org/officeDocument/2006/relationships" r:id="rId23"/>
                <a:extLst>
                  <a:ext uri="{FF2B5EF4-FFF2-40B4-BE49-F238E27FC236}">
                    <a16:creationId xmlns:a16="http://schemas.microsoft.com/office/drawing/2014/main" id="{60F892E4-02F6-4FC7-9079-28A6BEEBEAB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1" name="TextBox 60">
                <a:hlinkClick xmlns:r="http://schemas.openxmlformats.org/officeDocument/2006/relationships" r:id="rId24"/>
                <a:extLst>
                  <a:ext uri="{FF2B5EF4-FFF2-40B4-BE49-F238E27FC236}">
                    <a16:creationId xmlns:a16="http://schemas.microsoft.com/office/drawing/2014/main" id="{1C282C51-0415-401A-86E6-1B88A4C8445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6" name="Picture 55">
              <a:extLst>
                <a:ext uri="{FF2B5EF4-FFF2-40B4-BE49-F238E27FC236}">
                  <a16:creationId xmlns:a16="http://schemas.microsoft.com/office/drawing/2014/main" id="{8A723086-36D6-43FE-B1E7-2B4AB9E5472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8" name="TextBox 47">
            <a:hlinkClick xmlns:r="http://schemas.openxmlformats.org/officeDocument/2006/relationships" r:id="rId18"/>
            <a:extLst>
              <a:ext uri="{FF2B5EF4-FFF2-40B4-BE49-F238E27FC236}">
                <a16:creationId xmlns:a16="http://schemas.microsoft.com/office/drawing/2014/main" id="{8295FC42-452F-4DC1-8548-BC6825A7AEB1}"/>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432090</xdr:colOff>
      <xdr:row>5</xdr:row>
      <xdr:rowOff>515475</xdr:rowOff>
    </xdr:to>
    <xdr:grpSp>
      <xdr:nvGrpSpPr>
        <xdr:cNvPr id="81" name="Group 80">
          <a:extLst>
            <a:ext uri="{FF2B5EF4-FFF2-40B4-BE49-F238E27FC236}">
              <a16:creationId xmlns:a16="http://schemas.microsoft.com/office/drawing/2014/main" id="{10BF88A2-EEFD-4E09-A209-DB0B036D8349}"/>
            </a:ext>
          </a:extLst>
        </xdr:cNvPr>
        <xdr:cNvGrpSpPr/>
      </xdr:nvGrpSpPr>
      <xdr:grpSpPr>
        <a:xfrm>
          <a:off x="0" y="0"/>
          <a:ext cx="12986040" cy="1467975"/>
          <a:chOff x="0" y="0"/>
          <a:chExt cx="13565384" cy="1467975"/>
        </a:xfrm>
      </xdr:grpSpPr>
      <xdr:grpSp>
        <xdr:nvGrpSpPr>
          <xdr:cNvPr id="82" name="Group 81">
            <a:extLst>
              <a:ext uri="{FF2B5EF4-FFF2-40B4-BE49-F238E27FC236}">
                <a16:creationId xmlns:a16="http://schemas.microsoft.com/office/drawing/2014/main" id="{BCA656A5-0DB6-4139-90AF-646DB6947812}"/>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8A11B797-3386-4190-9474-A0843ECA42FD}"/>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DF0261AB-0BB5-4AB0-B9E7-407D3B8B95DC}"/>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37F47D14-AC42-4B58-80E0-EAF9FC5E9097}"/>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65ADEFB0-8100-4C1D-B566-21586ADDB5A8}"/>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DDF21334-C41A-4729-B1D5-C0123E3D7C04}"/>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83" name="Group 82">
            <a:extLst>
              <a:ext uri="{FF2B5EF4-FFF2-40B4-BE49-F238E27FC236}">
                <a16:creationId xmlns:a16="http://schemas.microsoft.com/office/drawing/2014/main" id="{42A9E733-46E0-483F-AB0B-AE7DA7FEB675}"/>
              </a:ext>
            </a:extLst>
          </xdr:cNvPr>
          <xdr:cNvGrpSpPr/>
        </xdr:nvGrpSpPr>
        <xdr:grpSpPr>
          <a:xfrm>
            <a:off x="0" y="0"/>
            <a:ext cx="13565384" cy="1006853"/>
            <a:chOff x="0" y="0"/>
            <a:chExt cx="13565384" cy="1006853"/>
          </a:xfrm>
        </xdr:grpSpPr>
        <xdr:grpSp>
          <xdr:nvGrpSpPr>
            <xdr:cNvPr id="85" name="Group 84">
              <a:extLst>
                <a:ext uri="{FF2B5EF4-FFF2-40B4-BE49-F238E27FC236}">
                  <a16:creationId xmlns:a16="http://schemas.microsoft.com/office/drawing/2014/main" id="{5A771ECC-EA7C-4C71-A14F-F6565CA35643}"/>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F825AF09-C82A-49E6-9048-47CF6D4E193E}"/>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273359BF-B211-4EFB-B990-0688ADC4A013}"/>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E0445D42-A5E8-4AFD-9B7D-8BBBEC527E96}"/>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AC523F16-7916-474D-BB62-548EACC9A0B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6" name="Group 85">
              <a:extLst>
                <a:ext uri="{FF2B5EF4-FFF2-40B4-BE49-F238E27FC236}">
                  <a16:creationId xmlns:a16="http://schemas.microsoft.com/office/drawing/2014/main" id="{1E32A9DB-B954-48F2-AC77-3F8BB0FE9D59}"/>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446A2D56-7355-4262-B783-1EC1AE0A2ED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32964E52-60EE-4A2C-B278-A4D5B4F30482}"/>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02113DC0-CA2C-4EC7-B626-C931FA2B7962}"/>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87" name="Group 86">
              <a:extLst>
                <a:ext uri="{FF2B5EF4-FFF2-40B4-BE49-F238E27FC236}">
                  <a16:creationId xmlns:a16="http://schemas.microsoft.com/office/drawing/2014/main" id="{B075001D-AEF7-4E0D-9984-2B09D540ED73}"/>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E2CCA7DE-1C27-4026-A80E-8C89C98DB81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9072FBF2-AAFD-4A45-8778-9A02BC3FA71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0951DA55-AED4-485D-AB30-39FC6842856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88" name="Group 87">
              <a:extLst>
                <a:ext uri="{FF2B5EF4-FFF2-40B4-BE49-F238E27FC236}">
                  <a16:creationId xmlns:a16="http://schemas.microsoft.com/office/drawing/2014/main" id="{C8D020BD-1944-40FB-B8B7-1FC2CE91FFCE}"/>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547FE233-4A05-4BDE-BDEE-D9B3450FADB8}"/>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0E669B86-B675-4162-A141-9B32095ABA0D}"/>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406FBC78-A809-45B5-A234-4AA9CB253631}"/>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9" name="Group 88">
              <a:extLst>
                <a:ext uri="{FF2B5EF4-FFF2-40B4-BE49-F238E27FC236}">
                  <a16:creationId xmlns:a16="http://schemas.microsoft.com/office/drawing/2014/main" id="{713CE66C-D6C3-49F2-AD67-76B8AA8C7FB3}"/>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199CF711-8BC5-48C0-B1E5-2516FCD41EAD}"/>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E1774AC5-B9F8-49AD-9268-3B07B6ED362D}"/>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27C15D6C-B5FF-484E-9030-5F29ECA8DA48}"/>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9529A32F-716F-409B-8881-0AFAE884D21D}"/>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98D045E0-FE1F-4F32-AA2A-4FF4900CE8BC}"/>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923E4E86-BC26-47E0-851C-FB7BBD611D77}"/>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45B7C0EF-31A7-4F10-AB8B-1438E69D92BE}"/>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C51E11EA-039A-4B53-813C-B8BCA9BAD038}"/>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201A660E-D004-4A6E-87EB-24FBB1C2E07E}"/>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2649A6F3-C91D-4A74-9D58-F633A151902C}"/>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C6FBF83A-D8E2-4CFE-83ED-AB2A2A90BC99}"/>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231E6BD9-C4D8-42DF-93E4-71BCFC58687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3104558F-32A3-4103-B48D-565A0E958D88}"/>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FAF0EB3E-E452-4146-A3DA-83F808ADC4B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E72A683D-26C3-44C7-A906-C68ED6A2617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F2B83E47-C649-46EB-817A-9A12D14CC566}"/>
                  </a:ext>
                </a:extLst>
              </xdr:cNvPr>
              <xdr:cNvSpPr txBox="1"/>
            </xdr:nvSpPr>
            <xdr:spPr>
              <a:xfrm>
                <a:off x="0" y="68670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D6512C2E-2B92-4EA9-930C-1ED47FE3202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84" name="TextBox 83">
            <a:hlinkClick xmlns:r="http://schemas.openxmlformats.org/officeDocument/2006/relationships" r:id="rId18"/>
            <a:extLst>
              <a:ext uri="{FF2B5EF4-FFF2-40B4-BE49-F238E27FC236}">
                <a16:creationId xmlns:a16="http://schemas.microsoft.com/office/drawing/2014/main" id="{1319174D-5AB7-4C31-8A5F-0A60D1A7BB76}"/>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373259</xdr:colOff>
      <xdr:row>5</xdr:row>
      <xdr:rowOff>515475</xdr:rowOff>
    </xdr:to>
    <xdr:grpSp>
      <xdr:nvGrpSpPr>
        <xdr:cNvPr id="117" name="Group 116">
          <a:extLst>
            <a:ext uri="{FF2B5EF4-FFF2-40B4-BE49-F238E27FC236}">
              <a16:creationId xmlns:a16="http://schemas.microsoft.com/office/drawing/2014/main" id="{4039E3CC-8B4C-43A2-9E0D-504CED6889F7}"/>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D8CB2D97-2804-43F1-B43B-54A198C1354C}"/>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05A76EA7-EB99-40C8-85C4-001ECF4BCE02}"/>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2E145A67-4426-4243-859B-FDA0F7313AED}"/>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7E9BC426-D772-4858-A704-7C3904D18EC4}"/>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EE62E580-C9D3-40F9-805A-C60AD3BB71CA}"/>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21EF6115-1F33-44DE-A09C-EEC188F6190C}"/>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62668A7C-062F-4881-967E-F2C7BC82E194}"/>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42794112-E90B-4419-937D-BC60D8FB6421}"/>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9AA58548-B19F-46E0-BEC3-AD3D0EBD6857}"/>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5A014F08-F5BE-47EF-9FD8-970A599F881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33E0F418-7E0C-4BF7-9BEC-7264EF38C40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1A5E54BD-1719-4ED5-889B-1175BD97D04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2C376AE7-8199-4ABF-B1EE-744E89915D47}"/>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390122AD-0ECA-4DFB-9C03-EF08F2C4AFC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82ED50B2-9F52-44CD-853F-B7FB2F8DA58B}"/>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F5ABC8CC-9815-4B68-B6CA-87A1624D7B5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45059DEB-AA70-468A-A4B0-4146556AE4E0}"/>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AD142A51-02AA-4068-9907-DE79561126B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DBEB105A-1B1B-419E-B1BA-63E2BE88480E}"/>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6D47C11D-01FB-49A4-92A2-12E79A36453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C302AED0-9A02-4F54-821A-DD09BC47DC9D}"/>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A9F798BD-3BCE-40D6-8A99-A31E7B149D36}"/>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9E420FF0-55AE-46BB-86E6-B6327F26817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9D107A70-B12B-4B94-B617-1876327A05FB}"/>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6302A7D3-5C51-4B6B-9B39-7386B4EDAE51}"/>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83F94914-E3D4-4340-98CF-0B80D3765E4F}"/>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A41FEBFB-D53E-4D4F-86D2-F51E2FFEDD9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784F6781-F5E0-49E0-BC3C-D19F00852C19}"/>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E16F670D-18E7-4027-8ED7-54C6CF57EE8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AAA2CC35-A134-4528-A5AF-C6308FC7943C}"/>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386E14B5-8161-4434-BFB6-1005E1D186E5}"/>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58CC996E-BF9E-4B85-96CB-94709E939050}"/>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9E988462-FC13-4CBF-816E-E5BB0145BB71}"/>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00794437-1DCB-46D7-86FA-4327AC595ED2}"/>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412927CE-123E-4D0D-8A3F-774833126BB6}"/>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CD1D9E93-8CE9-4EF4-BDA2-D93A0C03349F}"/>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A1DAB2B8-9CCE-4CA5-A750-DA4038B10C6B}"/>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96A7B59C-88B4-47FC-958B-298DCE5D168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FC95E5A4-12E1-47C8-AB65-1954306107E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F61DED63-6334-4EC7-8002-625F07131758}"/>
                  </a:ext>
                </a:extLst>
              </xdr:cNvPr>
              <xdr:cNvSpPr txBox="1"/>
            </xdr:nvSpPr>
            <xdr:spPr>
              <a:xfrm>
                <a:off x="0" y="85332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8D7CD70B-C420-4668-AF5E-C3C4035F6B2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DDAAA883-7D9F-419C-AA78-AC90D9F7A11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7609C980-9E2E-4949-9E94-B1540737E8B4}"/>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71634</xdr:colOff>
      <xdr:row>7</xdr:row>
      <xdr:rowOff>324975</xdr:rowOff>
    </xdr:to>
    <xdr:grpSp>
      <xdr:nvGrpSpPr>
        <xdr:cNvPr id="117" name="Group 116">
          <a:extLst>
            <a:ext uri="{FF2B5EF4-FFF2-40B4-BE49-F238E27FC236}">
              <a16:creationId xmlns:a16="http://schemas.microsoft.com/office/drawing/2014/main" id="{5B10AF6B-854D-4285-AACF-DAFF871087BD}"/>
            </a:ext>
          </a:extLst>
        </xdr:cNvPr>
        <xdr:cNvGrpSpPr/>
      </xdr:nvGrpSpPr>
      <xdr:grpSpPr>
        <a:xfrm>
          <a:off x="0" y="0"/>
          <a:ext cx="12330309" cy="1467975"/>
          <a:chOff x="0" y="0"/>
          <a:chExt cx="13565384" cy="1467975"/>
        </a:xfrm>
      </xdr:grpSpPr>
      <xdr:grpSp>
        <xdr:nvGrpSpPr>
          <xdr:cNvPr id="118" name="Group 117">
            <a:extLst>
              <a:ext uri="{FF2B5EF4-FFF2-40B4-BE49-F238E27FC236}">
                <a16:creationId xmlns:a16="http://schemas.microsoft.com/office/drawing/2014/main" id="{47A6EA3B-2AA4-4004-8484-7A8E78D00E09}"/>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722EA11E-798B-4A0C-8BE4-EC3CA3CD2942}"/>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338516DE-CDF7-434B-80D5-B02BE85E71ED}"/>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FB5BC531-8014-485C-BA27-97D7A32061D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9F228029-F329-4F86-8BF1-D847B231BDCD}"/>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72C4A6F1-25E2-4D01-9BF0-5C441D246F5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2685910F-DEB1-48F8-BA27-134F99CC0587}"/>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7B2D7B27-C28F-497D-894E-1F0DDFF20702}"/>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46311101-035B-46FC-B40A-6FE1710F5058}"/>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D014FABF-D501-4A68-AC1A-064D0E25A28C}"/>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DEA8BB20-9FE5-474A-9548-40232701184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636EA919-33B8-46B8-A5D3-7D7567E975C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66FFB443-DC29-48DE-A397-0E814DCD92EF}"/>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225872DE-F89B-4C48-8168-C5050ED480BE}"/>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CFB4F2AF-C13E-490C-8043-96A31C6FAC99}"/>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8D09661C-13CE-4F9D-B99D-B8A9E9B8DE6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0C9672B3-E326-4010-80C4-FD67F51D6C2F}"/>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BDC8EE37-604E-49C6-B3EA-410B12495126}"/>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84AEFCEA-B220-4094-A1E3-4B9BEE6F605E}"/>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3BE8B4ED-8BFB-4022-A9BF-A29EAEB90A7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90DA14CC-A45C-4D79-8C10-8D1C3EAAE4B8}"/>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52146CFD-DD55-4293-8B44-3BC1AA489B4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C97E13A0-9375-4078-B51F-90A8FA977945}"/>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D5C79646-4CB1-4CD7-8D85-40E5444A85B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5700CBDC-A3BD-4639-9140-A61635F430ED}"/>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62A456AA-E310-4A47-8BF5-98861F69C2AB}"/>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E2D790FF-7883-48AE-BDCB-A0453D43F66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8C8841C7-267B-4672-B1D0-6EF37E6086BF}"/>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167093BE-CF2D-4121-AE50-8A197EC3EBF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B8A28429-E364-4312-83CC-6252D79BBF5E}"/>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D9920248-5334-4A6E-9503-C817B0C235A5}"/>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CCA3D784-D375-43BF-988E-EB571112B860}"/>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28459589-5357-492E-9BA4-89F4CC3D082C}"/>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A28F3DB0-A498-4785-AA2F-03C2DA4FC741}"/>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7970C367-6AFF-4C1A-A3AD-70678E91DFD7}"/>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6F731A42-F0BA-4A27-83D1-1AD3E13442DC}"/>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2539A7B9-C8A1-4A68-920E-C6555FD6B5C5}"/>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5C9E4CDA-6503-41CD-996A-81D9FD7D6AB6}"/>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E837588E-DB55-4334-9B75-501F968900ED}"/>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0407E456-EFD1-4E5A-A1CE-FA5A3AF05E0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50DEEE04-6ABE-417A-BF89-1F2772C2EEC1}"/>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9E5EEEAD-817A-4E1D-8F63-EBD3B92ADF4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54071433-BFF9-4AD2-891C-FC856F46717D}"/>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592334</xdr:colOff>
      <xdr:row>5</xdr:row>
      <xdr:rowOff>515475</xdr:rowOff>
    </xdr:to>
    <xdr:grpSp>
      <xdr:nvGrpSpPr>
        <xdr:cNvPr id="161" name="Group 160">
          <a:extLst>
            <a:ext uri="{FF2B5EF4-FFF2-40B4-BE49-F238E27FC236}">
              <a16:creationId xmlns:a16="http://schemas.microsoft.com/office/drawing/2014/main" id="{BBB343D6-D92B-44C5-A2C8-482954CFE899}"/>
            </a:ext>
          </a:extLst>
        </xdr:cNvPr>
        <xdr:cNvGrpSpPr/>
      </xdr:nvGrpSpPr>
      <xdr:grpSpPr>
        <a:xfrm>
          <a:off x="0" y="0"/>
          <a:ext cx="13565384" cy="1467975"/>
          <a:chOff x="0" y="0"/>
          <a:chExt cx="13565384" cy="1467975"/>
        </a:xfrm>
      </xdr:grpSpPr>
      <xdr:grpSp>
        <xdr:nvGrpSpPr>
          <xdr:cNvPr id="162" name="Group 161">
            <a:extLst>
              <a:ext uri="{FF2B5EF4-FFF2-40B4-BE49-F238E27FC236}">
                <a16:creationId xmlns:a16="http://schemas.microsoft.com/office/drawing/2014/main" id="{447F5F4A-D72F-44DA-A88D-2E18143E75D3}"/>
              </a:ext>
            </a:extLst>
          </xdr:cNvPr>
          <xdr:cNvGrpSpPr/>
        </xdr:nvGrpSpPr>
        <xdr:grpSpPr>
          <a:xfrm>
            <a:off x="1652795" y="804449"/>
            <a:ext cx="9867209" cy="663526"/>
            <a:chOff x="984225" y="802812"/>
            <a:chExt cx="9248512" cy="665163"/>
          </a:xfrm>
        </xdr:grpSpPr>
        <xdr:sp macro="" textlink="">
          <xdr:nvSpPr>
            <xdr:cNvPr id="200" name="TextBox 199">
              <a:hlinkClick xmlns:r="http://schemas.openxmlformats.org/officeDocument/2006/relationships" r:id="rId1"/>
              <a:extLst>
                <a:ext uri="{FF2B5EF4-FFF2-40B4-BE49-F238E27FC236}">
                  <a16:creationId xmlns:a16="http://schemas.microsoft.com/office/drawing/2014/main" id="{DBBBD9DE-2768-4C12-852E-5E395AF733D5}"/>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201" name="TextBox 200">
              <a:hlinkClick xmlns:r="http://schemas.openxmlformats.org/officeDocument/2006/relationships" r:id="rId2"/>
              <a:extLst>
                <a:ext uri="{FF2B5EF4-FFF2-40B4-BE49-F238E27FC236}">
                  <a16:creationId xmlns:a16="http://schemas.microsoft.com/office/drawing/2014/main" id="{D305A598-9B50-44C3-A76D-484A4DA61592}"/>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202" name="TextBox 201">
              <a:hlinkClick xmlns:r="http://schemas.openxmlformats.org/officeDocument/2006/relationships" r:id="rId3"/>
              <a:extLst>
                <a:ext uri="{FF2B5EF4-FFF2-40B4-BE49-F238E27FC236}">
                  <a16:creationId xmlns:a16="http://schemas.microsoft.com/office/drawing/2014/main" id="{3EC4EC61-0C55-4BBE-868A-180BF5BED7BB}"/>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203" name="TextBox 202">
              <a:extLst>
                <a:ext uri="{FF2B5EF4-FFF2-40B4-BE49-F238E27FC236}">
                  <a16:creationId xmlns:a16="http://schemas.microsoft.com/office/drawing/2014/main" id="{F5B50165-2CCE-430B-BBBB-3A864A614911}"/>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204" name="TextBox 203">
              <a:hlinkClick xmlns:r="http://schemas.openxmlformats.org/officeDocument/2006/relationships" r:id="rId4"/>
              <a:extLst>
                <a:ext uri="{FF2B5EF4-FFF2-40B4-BE49-F238E27FC236}">
                  <a16:creationId xmlns:a16="http://schemas.microsoft.com/office/drawing/2014/main" id="{2283E608-0AA8-49D0-9183-3D91A057B1F8}"/>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63" name="Group 162">
            <a:extLst>
              <a:ext uri="{FF2B5EF4-FFF2-40B4-BE49-F238E27FC236}">
                <a16:creationId xmlns:a16="http://schemas.microsoft.com/office/drawing/2014/main" id="{26F090D1-578D-4BA1-8DA6-438FF3643F23}"/>
              </a:ext>
            </a:extLst>
          </xdr:cNvPr>
          <xdr:cNvGrpSpPr/>
        </xdr:nvGrpSpPr>
        <xdr:grpSpPr>
          <a:xfrm>
            <a:off x="0" y="0"/>
            <a:ext cx="13565384" cy="1006853"/>
            <a:chOff x="0" y="0"/>
            <a:chExt cx="13565384" cy="1006853"/>
          </a:xfrm>
        </xdr:grpSpPr>
        <xdr:grpSp>
          <xdr:nvGrpSpPr>
            <xdr:cNvPr id="165" name="Group 164">
              <a:extLst>
                <a:ext uri="{FF2B5EF4-FFF2-40B4-BE49-F238E27FC236}">
                  <a16:creationId xmlns:a16="http://schemas.microsoft.com/office/drawing/2014/main" id="{610DD8F9-CDA9-486F-BD83-E2FB65E77969}"/>
                </a:ext>
              </a:extLst>
            </xdr:cNvPr>
            <xdr:cNvGrpSpPr/>
          </xdr:nvGrpSpPr>
          <xdr:grpSpPr>
            <a:xfrm>
              <a:off x="1646474" y="0"/>
              <a:ext cx="1591505" cy="826333"/>
              <a:chOff x="978300" y="0"/>
              <a:chExt cx="1491714" cy="825738"/>
            </a:xfrm>
          </xdr:grpSpPr>
          <xdr:sp macro="" textlink="">
            <xdr:nvSpPr>
              <xdr:cNvPr id="196" name="TextBox 195">
                <a:hlinkClick xmlns:r="http://schemas.openxmlformats.org/officeDocument/2006/relationships" r:id="rId5"/>
                <a:extLst>
                  <a:ext uri="{FF2B5EF4-FFF2-40B4-BE49-F238E27FC236}">
                    <a16:creationId xmlns:a16="http://schemas.microsoft.com/office/drawing/2014/main" id="{F8059A21-279E-4F08-A029-6C8EB2D516C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97" name="TextBox 196">
                <a:hlinkClick xmlns:r="http://schemas.openxmlformats.org/officeDocument/2006/relationships" r:id="rId6"/>
                <a:extLst>
                  <a:ext uri="{FF2B5EF4-FFF2-40B4-BE49-F238E27FC236}">
                    <a16:creationId xmlns:a16="http://schemas.microsoft.com/office/drawing/2014/main" id="{E08C7C31-B9E4-42B0-B79D-67F68307523B}"/>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98" name="TextBox 197">
                <a:hlinkClick xmlns:r="http://schemas.openxmlformats.org/officeDocument/2006/relationships" r:id="rId7"/>
                <a:extLst>
                  <a:ext uri="{FF2B5EF4-FFF2-40B4-BE49-F238E27FC236}">
                    <a16:creationId xmlns:a16="http://schemas.microsoft.com/office/drawing/2014/main" id="{F04DCCA2-99D0-4543-A621-DC762E3E2FF6}"/>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99" name="TextBox 198">
                <a:extLst>
                  <a:ext uri="{FF2B5EF4-FFF2-40B4-BE49-F238E27FC236}">
                    <a16:creationId xmlns:a16="http://schemas.microsoft.com/office/drawing/2014/main" id="{32948BBB-1A1D-4670-82A8-C096466E30B1}"/>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66" name="Group 165">
              <a:extLst>
                <a:ext uri="{FF2B5EF4-FFF2-40B4-BE49-F238E27FC236}">
                  <a16:creationId xmlns:a16="http://schemas.microsoft.com/office/drawing/2014/main" id="{D7CF6D11-EDF4-4A34-8ABF-1F70618C817A}"/>
                </a:ext>
              </a:extLst>
            </xdr:cNvPr>
            <xdr:cNvGrpSpPr/>
          </xdr:nvGrpSpPr>
          <xdr:grpSpPr>
            <a:xfrm>
              <a:off x="3302711" y="0"/>
              <a:ext cx="1584244" cy="662238"/>
              <a:chOff x="2530688" y="0"/>
              <a:chExt cx="1484909" cy="663813"/>
            </a:xfrm>
          </xdr:grpSpPr>
          <xdr:sp macro="" textlink="">
            <xdr:nvSpPr>
              <xdr:cNvPr id="193" name="TextBox 192">
                <a:hlinkClick xmlns:r="http://schemas.openxmlformats.org/officeDocument/2006/relationships" r:id="rId8"/>
                <a:extLst>
                  <a:ext uri="{FF2B5EF4-FFF2-40B4-BE49-F238E27FC236}">
                    <a16:creationId xmlns:a16="http://schemas.microsoft.com/office/drawing/2014/main" id="{127827D7-EF08-46AC-B822-6E9004E7547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94" name="TextBox 193">
                <a:hlinkClick xmlns:r="http://schemas.openxmlformats.org/officeDocument/2006/relationships" r:id="rId9"/>
                <a:extLst>
                  <a:ext uri="{FF2B5EF4-FFF2-40B4-BE49-F238E27FC236}">
                    <a16:creationId xmlns:a16="http://schemas.microsoft.com/office/drawing/2014/main" id="{FCBA1B1B-6EB3-4416-A663-CCCC3228C2F1}"/>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95" name="TextBox 194">
                <a:extLst>
                  <a:ext uri="{FF2B5EF4-FFF2-40B4-BE49-F238E27FC236}">
                    <a16:creationId xmlns:a16="http://schemas.microsoft.com/office/drawing/2014/main" id="{62F86488-D333-40D0-90B0-ACD87464C76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67" name="Group 166">
              <a:extLst>
                <a:ext uri="{FF2B5EF4-FFF2-40B4-BE49-F238E27FC236}">
                  <a16:creationId xmlns:a16="http://schemas.microsoft.com/office/drawing/2014/main" id="{46A401BC-BE46-4FF2-A017-FC956A9030E6}"/>
                </a:ext>
              </a:extLst>
            </xdr:cNvPr>
            <xdr:cNvGrpSpPr/>
          </xdr:nvGrpSpPr>
          <xdr:grpSpPr>
            <a:xfrm>
              <a:off x="4954554" y="0"/>
              <a:ext cx="1562560" cy="662238"/>
              <a:chOff x="4078956" y="0"/>
              <a:chExt cx="1464584" cy="663813"/>
            </a:xfrm>
          </xdr:grpSpPr>
          <xdr:sp macro="" textlink="">
            <xdr:nvSpPr>
              <xdr:cNvPr id="190" name="TextBox 189">
                <a:hlinkClick xmlns:r="http://schemas.openxmlformats.org/officeDocument/2006/relationships" r:id="rId10"/>
                <a:extLst>
                  <a:ext uri="{FF2B5EF4-FFF2-40B4-BE49-F238E27FC236}">
                    <a16:creationId xmlns:a16="http://schemas.microsoft.com/office/drawing/2014/main" id="{95AC9D88-CAF0-457A-84A7-C82A314FAF5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91" name="TextBox 190">
                <a:hlinkClick xmlns:r="http://schemas.openxmlformats.org/officeDocument/2006/relationships" r:id="rId11"/>
                <a:extLst>
                  <a:ext uri="{FF2B5EF4-FFF2-40B4-BE49-F238E27FC236}">
                    <a16:creationId xmlns:a16="http://schemas.microsoft.com/office/drawing/2014/main" id="{7C0D4279-088A-41C1-A376-647CD2B97E71}"/>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92" name="TextBox 191">
                <a:extLst>
                  <a:ext uri="{FF2B5EF4-FFF2-40B4-BE49-F238E27FC236}">
                    <a16:creationId xmlns:a16="http://schemas.microsoft.com/office/drawing/2014/main" id="{19B9C760-C13A-4D88-A17A-E32239F7E773}"/>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68" name="Group 167">
              <a:extLst>
                <a:ext uri="{FF2B5EF4-FFF2-40B4-BE49-F238E27FC236}">
                  <a16:creationId xmlns:a16="http://schemas.microsoft.com/office/drawing/2014/main" id="{0CE2581F-E8D1-47BE-B6B4-3E537643A9AD}"/>
                </a:ext>
              </a:extLst>
            </xdr:cNvPr>
            <xdr:cNvGrpSpPr/>
          </xdr:nvGrpSpPr>
          <xdr:grpSpPr>
            <a:xfrm>
              <a:off x="6635513" y="0"/>
              <a:ext cx="1584243" cy="662238"/>
              <a:chOff x="5654517" y="0"/>
              <a:chExt cx="1484908" cy="663813"/>
            </a:xfrm>
          </xdr:grpSpPr>
          <xdr:sp macro="" textlink="">
            <xdr:nvSpPr>
              <xdr:cNvPr id="187" name="TextBox 186">
                <a:hlinkClick xmlns:r="http://schemas.openxmlformats.org/officeDocument/2006/relationships" r:id="rId12"/>
                <a:extLst>
                  <a:ext uri="{FF2B5EF4-FFF2-40B4-BE49-F238E27FC236}">
                    <a16:creationId xmlns:a16="http://schemas.microsoft.com/office/drawing/2014/main" id="{C6378C36-93F5-46E3-AFE0-5A5B74ADEEB1}"/>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88" name="TextBox 187">
                <a:hlinkClick xmlns:r="http://schemas.openxmlformats.org/officeDocument/2006/relationships" r:id="rId13"/>
                <a:extLst>
                  <a:ext uri="{FF2B5EF4-FFF2-40B4-BE49-F238E27FC236}">
                    <a16:creationId xmlns:a16="http://schemas.microsoft.com/office/drawing/2014/main" id="{924A7DA8-A9E0-4E9C-B5BE-2D3576DD50AD}"/>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89" name="TextBox 188">
                <a:extLst>
                  <a:ext uri="{FF2B5EF4-FFF2-40B4-BE49-F238E27FC236}">
                    <a16:creationId xmlns:a16="http://schemas.microsoft.com/office/drawing/2014/main" id="{C8B119D2-2409-4C02-B1EF-1AE05B5B94A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69" name="Group 168">
              <a:extLst>
                <a:ext uri="{FF2B5EF4-FFF2-40B4-BE49-F238E27FC236}">
                  <a16:creationId xmlns:a16="http://schemas.microsoft.com/office/drawing/2014/main" id="{B02AB062-4A9E-4D9A-ACD2-2B2B035364D2}"/>
                </a:ext>
              </a:extLst>
            </xdr:cNvPr>
            <xdr:cNvGrpSpPr/>
          </xdr:nvGrpSpPr>
          <xdr:grpSpPr>
            <a:xfrm>
              <a:off x="8301914" y="0"/>
              <a:ext cx="1584243" cy="981336"/>
              <a:chOff x="7216431" y="0"/>
              <a:chExt cx="1484908" cy="978138"/>
            </a:xfrm>
          </xdr:grpSpPr>
          <xdr:sp macro="" textlink="">
            <xdr:nvSpPr>
              <xdr:cNvPr id="182" name="TextBox 181">
                <a:hlinkClick xmlns:r="http://schemas.openxmlformats.org/officeDocument/2006/relationships" r:id="rId14"/>
                <a:extLst>
                  <a:ext uri="{FF2B5EF4-FFF2-40B4-BE49-F238E27FC236}">
                    <a16:creationId xmlns:a16="http://schemas.microsoft.com/office/drawing/2014/main" id="{6F67DF65-2C73-4F65-9B8B-D658C8D676F6}"/>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83" name="TextBox 182">
                <a:hlinkClick xmlns:r="http://schemas.openxmlformats.org/officeDocument/2006/relationships" r:id="rId15"/>
                <a:extLst>
                  <a:ext uri="{FF2B5EF4-FFF2-40B4-BE49-F238E27FC236}">
                    <a16:creationId xmlns:a16="http://schemas.microsoft.com/office/drawing/2014/main" id="{A10E8EAB-2A75-4CC9-951C-0C1FBAD5D27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84" name="TextBox 183">
                <a:hlinkClick xmlns:r="http://schemas.openxmlformats.org/officeDocument/2006/relationships" r:id="rId16"/>
                <a:extLst>
                  <a:ext uri="{FF2B5EF4-FFF2-40B4-BE49-F238E27FC236}">
                    <a16:creationId xmlns:a16="http://schemas.microsoft.com/office/drawing/2014/main" id="{EEA60A6D-CC71-4CDE-BB30-FB330ABFD1FF}"/>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85" name="TextBox 184">
                <a:extLst>
                  <a:ext uri="{FF2B5EF4-FFF2-40B4-BE49-F238E27FC236}">
                    <a16:creationId xmlns:a16="http://schemas.microsoft.com/office/drawing/2014/main" id="{7436FF50-FAD8-47BD-8196-912053DA733F}"/>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86" name="TextBox 185">
                <a:hlinkClick xmlns:r="http://schemas.openxmlformats.org/officeDocument/2006/relationships" r:id="rId17"/>
                <a:extLst>
                  <a:ext uri="{FF2B5EF4-FFF2-40B4-BE49-F238E27FC236}">
                    <a16:creationId xmlns:a16="http://schemas.microsoft.com/office/drawing/2014/main" id="{815D78A8-9793-4E2C-9055-C3C39F98200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70" name="Group 169">
              <a:extLst>
                <a:ext uri="{FF2B5EF4-FFF2-40B4-BE49-F238E27FC236}">
                  <a16:creationId xmlns:a16="http://schemas.microsoft.com/office/drawing/2014/main" id="{7112B98E-2052-405D-AD02-DDC25BAAAF06}"/>
                </a:ext>
              </a:extLst>
            </xdr:cNvPr>
            <xdr:cNvGrpSpPr/>
          </xdr:nvGrpSpPr>
          <xdr:grpSpPr>
            <a:xfrm>
              <a:off x="9962101" y="0"/>
              <a:ext cx="1588510" cy="973514"/>
              <a:chOff x="8772522" y="0"/>
              <a:chExt cx="1488907" cy="972519"/>
            </a:xfrm>
          </xdr:grpSpPr>
          <xdr:sp macro="" textlink="">
            <xdr:nvSpPr>
              <xdr:cNvPr id="178" name="TextBox 177">
                <a:hlinkClick xmlns:r="http://schemas.openxmlformats.org/officeDocument/2006/relationships" r:id="rId18"/>
                <a:extLst>
                  <a:ext uri="{FF2B5EF4-FFF2-40B4-BE49-F238E27FC236}">
                    <a16:creationId xmlns:a16="http://schemas.microsoft.com/office/drawing/2014/main" id="{20F291EF-3FE4-4D4E-899D-1BD0A7583D9B}"/>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79" name="TextBox 178">
                <a:hlinkClick xmlns:r="http://schemas.openxmlformats.org/officeDocument/2006/relationships" r:id="rId19"/>
                <a:extLst>
                  <a:ext uri="{FF2B5EF4-FFF2-40B4-BE49-F238E27FC236}">
                    <a16:creationId xmlns:a16="http://schemas.microsoft.com/office/drawing/2014/main" id="{6B90D1D4-C4F6-4048-A2BD-FD42DF032090}"/>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80" name="TextBox 179">
                <a:extLst>
                  <a:ext uri="{FF2B5EF4-FFF2-40B4-BE49-F238E27FC236}">
                    <a16:creationId xmlns:a16="http://schemas.microsoft.com/office/drawing/2014/main" id="{CD437160-13F1-42B6-92BC-1AB30758BA2B}"/>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81" name="TextBox 180">
                <a:hlinkClick xmlns:r="http://schemas.openxmlformats.org/officeDocument/2006/relationships" r:id="rId20"/>
                <a:extLst>
                  <a:ext uri="{FF2B5EF4-FFF2-40B4-BE49-F238E27FC236}">
                    <a16:creationId xmlns:a16="http://schemas.microsoft.com/office/drawing/2014/main" id="{7371A2C6-3EE4-4AB6-8763-0E3CBCB1EA0C}"/>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71" name="Group 170">
              <a:extLst>
                <a:ext uri="{FF2B5EF4-FFF2-40B4-BE49-F238E27FC236}">
                  <a16:creationId xmlns:a16="http://schemas.microsoft.com/office/drawing/2014/main" id="{1835A360-8F8F-4027-AF1F-8E91F927A3F0}"/>
                </a:ext>
              </a:extLst>
            </xdr:cNvPr>
            <xdr:cNvGrpSpPr/>
          </xdr:nvGrpSpPr>
          <xdr:grpSpPr>
            <a:xfrm>
              <a:off x="0" y="0"/>
              <a:ext cx="1584245" cy="1006853"/>
              <a:chOff x="0" y="0"/>
              <a:chExt cx="1584245" cy="1006853"/>
            </a:xfrm>
          </xdr:grpSpPr>
          <xdr:sp macro="" textlink="">
            <xdr:nvSpPr>
              <xdr:cNvPr id="173" name="TextBox 172">
                <a:hlinkClick xmlns:r="http://schemas.openxmlformats.org/officeDocument/2006/relationships" r:id="rId21"/>
                <a:extLst>
                  <a:ext uri="{FF2B5EF4-FFF2-40B4-BE49-F238E27FC236}">
                    <a16:creationId xmlns:a16="http://schemas.microsoft.com/office/drawing/2014/main" id="{36A42036-FE1B-40EF-B928-C84940F96804}"/>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74" name="TextBox 173">
                <a:hlinkClick xmlns:r="http://schemas.openxmlformats.org/officeDocument/2006/relationships" r:id="rId22"/>
                <a:extLst>
                  <a:ext uri="{FF2B5EF4-FFF2-40B4-BE49-F238E27FC236}">
                    <a16:creationId xmlns:a16="http://schemas.microsoft.com/office/drawing/2014/main" id="{CDE220B0-3882-48D6-B3BE-D2EA83FB834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75" name="TextBox 174">
                <a:extLst>
                  <a:ext uri="{FF2B5EF4-FFF2-40B4-BE49-F238E27FC236}">
                    <a16:creationId xmlns:a16="http://schemas.microsoft.com/office/drawing/2014/main" id="{468EEFFD-FBB0-43AF-8562-B118900C02A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76" name="TextBox 175">
                <a:hlinkClick xmlns:r="http://schemas.openxmlformats.org/officeDocument/2006/relationships" r:id="rId23"/>
                <a:extLst>
                  <a:ext uri="{FF2B5EF4-FFF2-40B4-BE49-F238E27FC236}">
                    <a16:creationId xmlns:a16="http://schemas.microsoft.com/office/drawing/2014/main" id="{D2EC7776-1FC5-4FA1-B04E-FBD4B6EC4E9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77" name="TextBox 176">
                <a:hlinkClick xmlns:r="http://schemas.openxmlformats.org/officeDocument/2006/relationships" r:id="rId24"/>
                <a:extLst>
                  <a:ext uri="{FF2B5EF4-FFF2-40B4-BE49-F238E27FC236}">
                    <a16:creationId xmlns:a16="http://schemas.microsoft.com/office/drawing/2014/main" id="{B284F7B8-9C65-49BC-8E42-676BF88D0EF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72" name="Picture 171">
              <a:extLst>
                <a:ext uri="{FF2B5EF4-FFF2-40B4-BE49-F238E27FC236}">
                  <a16:creationId xmlns:a16="http://schemas.microsoft.com/office/drawing/2014/main" id="{544C1447-5AA5-4D18-9DF8-8D8F3D23FEF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64" name="TextBox 163">
            <a:hlinkClick xmlns:r="http://schemas.openxmlformats.org/officeDocument/2006/relationships" r:id="rId18"/>
            <a:extLst>
              <a:ext uri="{FF2B5EF4-FFF2-40B4-BE49-F238E27FC236}">
                <a16:creationId xmlns:a16="http://schemas.microsoft.com/office/drawing/2014/main" id="{2BB8567C-9F76-476F-BF8C-D27200F4956D}"/>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515475</xdr:rowOff>
    </xdr:to>
    <xdr:grpSp>
      <xdr:nvGrpSpPr>
        <xdr:cNvPr id="117" name="Group 116">
          <a:extLst>
            <a:ext uri="{FF2B5EF4-FFF2-40B4-BE49-F238E27FC236}">
              <a16:creationId xmlns:a16="http://schemas.microsoft.com/office/drawing/2014/main" id="{2D6DA3E5-DD74-4EF4-B187-F68194B41B78}"/>
            </a:ext>
          </a:extLst>
        </xdr:cNvPr>
        <xdr:cNvGrpSpPr/>
      </xdr:nvGrpSpPr>
      <xdr:grpSpPr>
        <a:xfrm>
          <a:off x="0" y="0"/>
          <a:ext cx="13565384" cy="1467975"/>
          <a:chOff x="0" y="0"/>
          <a:chExt cx="13565384" cy="1467975"/>
        </a:xfrm>
      </xdr:grpSpPr>
      <xdr:grpSp>
        <xdr:nvGrpSpPr>
          <xdr:cNvPr id="118" name="Group 117">
            <a:extLst>
              <a:ext uri="{FF2B5EF4-FFF2-40B4-BE49-F238E27FC236}">
                <a16:creationId xmlns:a16="http://schemas.microsoft.com/office/drawing/2014/main" id="{FBF008C3-93FD-434F-8FC2-128863F3B72B}"/>
              </a:ext>
            </a:extLst>
          </xdr:cNvPr>
          <xdr:cNvGrpSpPr/>
        </xdr:nvGrpSpPr>
        <xdr:grpSpPr>
          <a:xfrm>
            <a:off x="1652795" y="804449"/>
            <a:ext cx="9867209" cy="663526"/>
            <a:chOff x="984225" y="802812"/>
            <a:chExt cx="9248512" cy="665163"/>
          </a:xfrm>
        </xdr:grpSpPr>
        <xdr:sp macro="" textlink="">
          <xdr:nvSpPr>
            <xdr:cNvPr id="156" name="TextBox 155">
              <a:hlinkClick xmlns:r="http://schemas.openxmlformats.org/officeDocument/2006/relationships" r:id="rId1"/>
              <a:extLst>
                <a:ext uri="{FF2B5EF4-FFF2-40B4-BE49-F238E27FC236}">
                  <a16:creationId xmlns:a16="http://schemas.microsoft.com/office/drawing/2014/main" id="{09931514-54B7-40C3-8582-BB55F0B37CE0}"/>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57" name="TextBox 156">
              <a:hlinkClick xmlns:r="http://schemas.openxmlformats.org/officeDocument/2006/relationships" r:id="rId2"/>
              <a:extLst>
                <a:ext uri="{FF2B5EF4-FFF2-40B4-BE49-F238E27FC236}">
                  <a16:creationId xmlns:a16="http://schemas.microsoft.com/office/drawing/2014/main" id="{9A75B4E4-637A-4F67-8718-CC66EDE91387}"/>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58" name="TextBox 157">
              <a:hlinkClick xmlns:r="http://schemas.openxmlformats.org/officeDocument/2006/relationships" r:id="rId3"/>
              <a:extLst>
                <a:ext uri="{FF2B5EF4-FFF2-40B4-BE49-F238E27FC236}">
                  <a16:creationId xmlns:a16="http://schemas.microsoft.com/office/drawing/2014/main" id="{336937E8-660A-4BF4-BB2A-D7EABE475DC4}"/>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59" name="TextBox 158">
              <a:extLst>
                <a:ext uri="{FF2B5EF4-FFF2-40B4-BE49-F238E27FC236}">
                  <a16:creationId xmlns:a16="http://schemas.microsoft.com/office/drawing/2014/main" id="{2F716CBD-2D84-4905-BCF3-F3ED69C0C89F}"/>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60" name="TextBox 159">
              <a:hlinkClick xmlns:r="http://schemas.openxmlformats.org/officeDocument/2006/relationships" r:id="rId4"/>
              <a:extLst>
                <a:ext uri="{FF2B5EF4-FFF2-40B4-BE49-F238E27FC236}">
                  <a16:creationId xmlns:a16="http://schemas.microsoft.com/office/drawing/2014/main" id="{443E005E-0602-4580-9E84-B264A7346E13}"/>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19" name="Group 118">
            <a:extLst>
              <a:ext uri="{FF2B5EF4-FFF2-40B4-BE49-F238E27FC236}">
                <a16:creationId xmlns:a16="http://schemas.microsoft.com/office/drawing/2014/main" id="{72FAFF7F-EA69-4337-A198-BE73C6A65156}"/>
              </a:ext>
            </a:extLst>
          </xdr:cNvPr>
          <xdr:cNvGrpSpPr/>
        </xdr:nvGrpSpPr>
        <xdr:grpSpPr>
          <a:xfrm>
            <a:off x="0" y="0"/>
            <a:ext cx="13565384" cy="1006853"/>
            <a:chOff x="0" y="0"/>
            <a:chExt cx="13565384" cy="1006853"/>
          </a:xfrm>
        </xdr:grpSpPr>
        <xdr:grpSp>
          <xdr:nvGrpSpPr>
            <xdr:cNvPr id="121" name="Group 120">
              <a:extLst>
                <a:ext uri="{FF2B5EF4-FFF2-40B4-BE49-F238E27FC236}">
                  <a16:creationId xmlns:a16="http://schemas.microsoft.com/office/drawing/2014/main" id="{D5BBBF05-0218-4BA8-BC2F-E393FBF4A0AD}"/>
                </a:ext>
              </a:extLst>
            </xdr:cNvPr>
            <xdr:cNvGrpSpPr/>
          </xdr:nvGrpSpPr>
          <xdr:grpSpPr>
            <a:xfrm>
              <a:off x="1646474" y="0"/>
              <a:ext cx="1591505" cy="826333"/>
              <a:chOff x="978300" y="0"/>
              <a:chExt cx="1491714" cy="825738"/>
            </a:xfrm>
          </xdr:grpSpPr>
          <xdr:sp macro="" textlink="">
            <xdr:nvSpPr>
              <xdr:cNvPr id="152" name="TextBox 151">
                <a:hlinkClick xmlns:r="http://schemas.openxmlformats.org/officeDocument/2006/relationships" r:id="rId5"/>
                <a:extLst>
                  <a:ext uri="{FF2B5EF4-FFF2-40B4-BE49-F238E27FC236}">
                    <a16:creationId xmlns:a16="http://schemas.microsoft.com/office/drawing/2014/main" id="{5BFC2C27-E491-4EE3-8CDD-BBE737E363C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53" name="TextBox 152">
                <a:hlinkClick xmlns:r="http://schemas.openxmlformats.org/officeDocument/2006/relationships" r:id="rId6"/>
                <a:extLst>
                  <a:ext uri="{FF2B5EF4-FFF2-40B4-BE49-F238E27FC236}">
                    <a16:creationId xmlns:a16="http://schemas.microsoft.com/office/drawing/2014/main" id="{8C6436E5-FE71-46FD-957E-A264019A42D2}"/>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54" name="TextBox 153">
                <a:hlinkClick xmlns:r="http://schemas.openxmlformats.org/officeDocument/2006/relationships" r:id="rId7"/>
                <a:extLst>
                  <a:ext uri="{FF2B5EF4-FFF2-40B4-BE49-F238E27FC236}">
                    <a16:creationId xmlns:a16="http://schemas.microsoft.com/office/drawing/2014/main" id="{F873F1C7-2F79-4FD3-971C-34473CE31779}"/>
                  </a:ext>
                </a:extLst>
              </xdr:cNvPr>
              <xdr:cNvSpPr txBox="1"/>
            </xdr:nvSpPr>
            <xdr:spPr>
              <a:xfrm>
                <a:off x="978300" y="68173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55" name="TextBox 154">
                <a:extLst>
                  <a:ext uri="{FF2B5EF4-FFF2-40B4-BE49-F238E27FC236}">
                    <a16:creationId xmlns:a16="http://schemas.microsoft.com/office/drawing/2014/main" id="{2E8EA946-31E1-4D0A-B0A1-0F5FC069D68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22" name="Group 121">
              <a:extLst>
                <a:ext uri="{FF2B5EF4-FFF2-40B4-BE49-F238E27FC236}">
                  <a16:creationId xmlns:a16="http://schemas.microsoft.com/office/drawing/2014/main" id="{0B0CE3F3-0293-4EDD-A395-AE7510162231}"/>
                </a:ext>
              </a:extLst>
            </xdr:cNvPr>
            <xdr:cNvGrpSpPr/>
          </xdr:nvGrpSpPr>
          <xdr:grpSpPr>
            <a:xfrm>
              <a:off x="3302711" y="0"/>
              <a:ext cx="1584244" cy="662238"/>
              <a:chOff x="2530688" y="0"/>
              <a:chExt cx="1484909" cy="663813"/>
            </a:xfrm>
          </xdr:grpSpPr>
          <xdr:sp macro="" textlink="">
            <xdr:nvSpPr>
              <xdr:cNvPr id="149" name="TextBox 148">
                <a:hlinkClick xmlns:r="http://schemas.openxmlformats.org/officeDocument/2006/relationships" r:id="rId8"/>
                <a:extLst>
                  <a:ext uri="{FF2B5EF4-FFF2-40B4-BE49-F238E27FC236}">
                    <a16:creationId xmlns:a16="http://schemas.microsoft.com/office/drawing/2014/main" id="{9C9F8FB1-9951-4110-A150-F34F7BE9109E}"/>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50" name="TextBox 149">
                <a:hlinkClick xmlns:r="http://schemas.openxmlformats.org/officeDocument/2006/relationships" r:id="rId9"/>
                <a:extLst>
                  <a:ext uri="{FF2B5EF4-FFF2-40B4-BE49-F238E27FC236}">
                    <a16:creationId xmlns:a16="http://schemas.microsoft.com/office/drawing/2014/main" id="{E109102D-28A0-4086-93F3-A0D7F8EA773D}"/>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51" name="TextBox 150">
                <a:extLst>
                  <a:ext uri="{FF2B5EF4-FFF2-40B4-BE49-F238E27FC236}">
                    <a16:creationId xmlns:a16="http://schemas.microsoft.com/office/drawing/2014/main" id="{DF3F9EE7-2CFD-449C-821D-F9E6B50583B8}"/>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23" name="Group 122">
              <a:extLst>
                <a:ext uri="{FF2B5EF4-FFF2-40B4-BE49-F238E27FC236}">
                  <a16:creationId xmlns:a16="http://schemas.microsoft.com/office/drawing/2014/main" id="{432BC40C-2CAD-4455-8122-E67237BAAAE0}"/>
                </a:ext>
              </a:extLst>
            </xdr:cNvPr>
            <xdr:cNvGrpSpPr/>
          </xdr:nvGrpSpPr>
          <xdr:grpSpPr>
            <a:xfrm>
              <a:off x="4954554" y="0"/>
              <a:ext cx="1562560" cy="662238"/>
              <a:chOff x="4078956" y="0"/>
              <a:chExt cx="1464584" cy="663813"/>
            </a:xfrm>
          </xdr:grpSpPr>
          <xdr:sp macro="" textlink="">
            <xdr:nvSpPr>
              <xdr:cNvPr id="146" name="TextBox 145">
                <a:hlinkClick xmlns:r="http://schemas.openxmlformats.org/officeDocument/2006/relationships" r:id="rId10"/>
                <a:extLst>
                  <a:ext uri="{FF2B5EF4-FFF2-40B4-BE49-F238E27FC236}">
                    <a16:creationId xmlns:a16="http://schemas.microsoft.com/office/drawing/2014/main" id="{291093E3-7E2C-484D-AE2A-4B3C179D4177}"/>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7" name="TextBox 146">
                <a:hlinkClick xmlns:r="http://schemas.openxmlformats.org/officeDocument/2006/relationships" r:id="rId11"/>
                <a:extLst>
                  <a:ext uri="{FF2B5EF4-FFF2-40B4-BE49-F238E27FC236}">
                    <a16:creationId xmlns:a16="http://schemas.microsoft.com/office/drawing/2014/main" id="{89F55985-27C5-45F2-B38F-2CADFAA18068}"/>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8" name="TextBox 147">
                <a:extLst>
                  <a:ext uri="{FF2B5EF4-FFF2-40B4-BE49-F238E27FC236}">
                    <a16:creationId xmlns:a16="http://schemas.microsoft.com/office/drawing/2014/main" id="{7CC788A0-3E41-46C2-BF45-A278F347ABEE}"/>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24" name="Group 123">
              <a:extLst>
                <a:ext uri="{FF2B5EF4-FFF2-40B4-BE49-F238E27FC236}">
                  <a16:creationId xmlns:a16="http://schemas.microsoft.com/office/drawing/2014/main" id="{FE05E03F-6DDA-4249-B060-164FD5D6A306}"/>
                </a:ext>
              </a:extLst>
            </xdr:cNvPr>
            <xdr:cNvGrpSpPr/>
          </xdr:nvGrpSpPr>
          <xdr:grpSpPr>
            <a:xfrm>
              <a:off x="6635513" y="0"/>
              <a:ext cx="1584243" cy="662238"/>
              <a:chOff x="5654517" y="0"/>
              <a:chExt cx="1484908" cy="663813"/>
            </a:xfrm>
          </xdr:grpSpPr>
          <xdr:sp macro="" textlink="">
            <xdr:nvSpPr>
              <xdr:cNvPr id="143" name="TextBox 142">
                <a:hlinkClick xmlns:r="http://schemas.openxmlformats.org/officeDocument/2006/relationships" r:id="rId12"/>
                <a:extLst>
                  <a:ext uri="{FF2B5EF4-FFF2-40B4-BE49-F238E27FC236}">
                    <a16:creationId xmlns:a16="http://schemas.microsoft.com/office/drawing/2014/main" id="{F7E9551B-07BB-40E5-8B6C-E1E77572394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44" name="TextBox 143">
                <a:hlinkClick xmlns:r="http://schemas.openxmlformats.org/officeDocument/2006/relationships" r:id="rId13"/>
                <a:extLst>
                  <a:ext uri="{FF2B5EF4-FFF2-40B4-BE49-F238E27FC236}">
                    <a16:creationId xmlns:a16="http://schemas.microsoft.com/office/drawing/2014/main" id="{7D688E01-C76A-4A2A-AC5F-DCFA8D9631A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45" name="TextBox 144">
                <a:extLst>
                  <a:ext uri="{FF2B5EF4-FFF2-40B4-BE49-F238E27FC236}">
                    <a16:creationId xmlns:a16="http://schemas.microsoft.com/office/drawing/2014/main" id="{D3A25170-B030-45C9-AD61-523E67BCB9C1}"/>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25" name="Group 124">
              <a:extLst>
                <a:ext uri="{FF2B5EF4-FFF2-40B4-BE49-F238E27FC236}">
                  <a16:creationId xmlns:a16="http://schemas.microsoft.com/office/drawing/2014/main" id="{15AC99DF-587E-43D6-B9DC-060FAB09F3D7}"/>
                </a:ext>
              </a:extLst>
            </xdr:cNvPr>
            <xdr:cNvGrpSpPr/>
          </xdr:nvGrpSpPr>
          <xdr:grpSpPr>
            <a:xfrm>
              <a:off x="8301914" y="0"/>
              <a:ext cx="1584243" cy="981336"/>
              <a:chOff x="7216431" y="0"/>
              <a:chExt cx="1484908" cy="978138"/>
            </a:xfrm>
          </xdr:grpSpPr>
          <xdr:sp macro="" textlink="">
            <xdr:nvSpPr>
              <xdr:cNvPr id="138" name="TextBox 137">
                <a:hlinkClick xmlns:r="http://schemas.openxmlformats.org/officeDocument/2006/relationships" r:id="rId14"/>
                <a:extLst>
                  <a:ext uri="{FF2B5EF4-FFF2-40B4-BE49-F238E27FC236}">
                    <a16:creationId xmlns:a16="http://schemas.microsoft.com/office/drawing/2014/main" id="{159A559C-4321-4B8E-BE20-8FC24A219DA3}"/>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9" name="TextBox 138">
                <a:hlinkClick xmlns:r="http://schemas.openxmlformats.org/officeDocument/2006/relationships" r:id="rId15"/>
                <a:extLst>
                  <a:ext uri="{FF2B5EF4-FFF2-40B4-BE49-F238E27FC236}">
                    <a16:creationId xmlns:a16="http://schemas.microsoft.com/office/drawing/2014/main" id="{DC723029-771D-4048-A815-9768740E89FF}"/>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40" name="TextBox 139">
                <a:hlinkClick xmlns:r="http://schemas.openxmlformats.org/officeDocument/2006/relationships" r:id="rId16"/>
                <a:extLst>
                  <a:ext uri="{FF2B5EF4-FFF2-40B4-BE49-F238E27FC236}">
                    <a16:creationId xmlns:a16="http://schemas.microsoft.com/office/drawing/2014/main" id="{A5DB0CAF-8B8A-4C8A-8B5B-C1A772887AE7}"/>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41" name="TextBox 140">
                <a:extLst>
                  <a:ext uri="{FF2B5EF4-FFF2-40B4-BE49-F238E27FC236}">
                    <a16:creationId xmlns:a16="http://schemas.microsoft.com/office/drawing/2014/main" id="{A03D7C6B-1AB7-4BE1-9508-DA8C3C4FA4FE}"/>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42" name="TextBox 141">
                <a:hlinkClick xmlns:r="http://schemas.openxmlformats.org/officeDocument/2006/relationships" r:id="rId17"/>
                <a:extLst>
                  <a:ext uri="{FF2B5EF4-FFF2-40B4-BE49-F238E27FC236}">
                    <a16:creationId xmlns:a16="http://schemas.microsoft.com/office/drawing/2014/main" id="{4F5D1CEF-B390-446C-8D51-1506A18D62F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6" name="Group 125">
              <a:extLst>
                <a:ext uri="{FF2B5EF4-FFF2-40B4-BE49-F238E27FC236}">
                  <a16:creationId xmlns:a16="http://schemas.microsoft.com/office/drawing/2014/main" id="{CC61CE37-5D46-40AA-899E-5063C406EA2F}"/>
                </a:ext>
              </a:extLst>
            </xdr:cNvPr>
            <xdr:cNvGrpSpPr/>
          </xdr:nvGrpSpPr>
          <xdr:grpSpPr>
            <a:xfrm>
              <a:off x="9962101" y="0"/>
              <a:ext cx="1588510" cy="973514"/>
              <a:chOff x="8772522" y="0"/>
              <a:chExt cx="1488907" cy="972519"/>
            </a:xfrm>
          </xdr:grpSpPr>
          <xdr:sp macro="" textlink="">
            <xdr:nvSpPr>
              <xdr:cNvPr id="134" name="TextBox 133">
                <a:hlinkClick xmlns:r="http://schemas.openxmlformats.org/officeDocument/2006/relationships" r:id="rId18"/>
                <a:extLst>
                  <a:ext uri="{FF2B5EF4-FFF2-40B4-BE49-F238E27FC236}">
                    <a16:creationId xmlns:a16="http://schemas.microsoft.com/office/drawing/2014/main" id="{DE291C39-DBED-488C-87BB-46A2C659B8D2}"/>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35" name="TextBox 134">
                <a:hlinkClick xmlns:r="http://schemas.openxmlformats.org/officeDocument/2006/relationships" r:id="rId19"/>
                <a:extLst>
                  <a:ext uri="{FF2B5EF4-FFF2-40B4-BE49-F238E27FC236}">
                    <a16:creationId xmlns:a16="http://schemas.microsoft.com/office/drawing/2014/main" id="{D5F2AB7D-6CCA-4948-B1BA-5A3CB47496A8}"/>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6" name="TextBox 135">
                <a:extLst>
                  <a:ext uri="{FF2B5EF4-FFF2-40B4-BE49-F238E27FC236}">
                    <a16:creationId xmlns:a16="http://schemas.microsoft.com/office/drawing/2014/main" id="{5F4C42D4-5720-4FFB-8C27-9BD7E9DDDE73}"/>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7" name="TextBox 136">
                <a:hlinkClick xmlns:r="http://schemas.openxmlformats.org/officeDocument/2006/relationships" r:id="rId20"/>
                <a:extLst>
                  <a:ext uri="{FF2B5EF4-FFF2-40B4-BE49-F238E27FC236}">
                    <a16:creationId xmlns:a16="http://schemas.microsoft.com/office/drawing/2014/main" id="{9C1FD4D4-DB2C-4BE4-BE5D-4B1CF6A8C1BC}"/>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7" name="Group 126">
              <a:extLst>
                <a:ext uri="{FF2B5EF4-FFF2-40B4-BE49-F238E27FC236}">
                  <a16:creationId xmlns:a16="http://schemas.microsoft.com/office/drawing/2014/main" id="{32B1DBD1-E1E4-402A-80FE-C655C5745A95}"/>
                </a:ext>
              </a:extLst>
            </xdr:cNvPr>
            <xdr:cNvGrpSpPr/>
          </xdr:nvGrpSpPr>
          <xdr:grpSpPr>
            <a:xfrm>
              <a:off x="0" y="0"/>
              <a:ext cx="1584245" cy="1006853"/>
              <a:chOff x="0" y="0"/>
              <a:chExt cx="1584245" cy="1006853"/>
            </a:xfrm>
          </xdr:grpSpPr>
          <xdr:sp macro="" textlink="">
            <xdr:nvSpPr>
              <xdr:cNvPr id="129" name="TextBox 128">
                <a:hlinkClick xmlns:r="http://schemas.openxmlformats.org/officeDocument/2006/relationships" r:id="rId21"/>
                <a:extLst>
                  <a:ext uri="{FF2B5EF4-FFF2-40B4-BE49-F238E27FC236}">
                    <a16:creationId xmlns:a16="http://schemas.microsoft.com/office/drawing/2014/main" id="{86E4DDAB-0EE3-491F-AE30-79B8AE90C61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30" name="TextBox 129">
                <a:hlinkClick xmlns:r="http://schemas.openxmlformats.org/officeDocument/2006/relationships" r:id="rId22"/>
                <a:extLst>
                  <a:ext uri="{FF2B5EF4-FFF2-40B4-BE49-F238E27FC236}">
                    <a16:creationId xmlns:a16="http://schemas.microsoft.com/office/drawing/2014/main" id="{C5C3CDCB-3496-4395-A50F-38B1D2BD05C5}"/>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31" name="TextBox 130">
                <a:extLst>
                  <a:ext uri="{FF2B5EF4-FFF2-40B4-BE49-F238E27FC236}">
                    <a16:creationId xmlns:a16="http://schemas.microsoft.com/office/drawing/2014/main" id="{4F11CE8F-A4F6-4CD4-8637-129E0B9E8832}"/>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32" name="TextBox 131">
                <a:hlinkClick xmlns:r="http://schemas.openxmlformats.org/officeDocument/2006/relationships" r:id="rId23"/>
                <a:extLst>
                  <a:ext uri="{FF2B5EF4-FFF2-40B4-BE49-F238E27FC236}">
                    <a16:creationId xmlns:a16="http://schemas.microsoft.com/office/drawing/2014/main" id="{CCAFB6A8-4899-4249-B2FB-A4884064C102}"/>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33" name="TextBox 132">
                <a:hlinkClick xmlns:r="http://schemas.openxmlformats.org/officeDocument/2006/relationships" r:id="rId24"/>
                <a:extLst>
                  <a:ext uri="{FF2B5EF4-FFF2-40B4-BE49-F238E27FC236}">
                    <a16:creationId xmlns:a16="http://schemas.microsoft.com/office/drawing/2014/main" id="{00D9DD63-EEE9-472C-89AD-EBB0F34C393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8" name="Picture 127">
              <a:extLst>
                <a:ext uri="{FF2B5EF4-FFF2-40B4-BE49-F238E27FC236}">
                  <a16:creationId xmlns:a16="http://schemas.microsoft.com/office/drawing/2014/main" id="{5519893B-8C6C-40EA-A2AB-BD03D261C51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20" name="TextBox 119">
            <a:hlinkClick xmlns:r="http://schemas.openxmlformats.org/officeDocument/2006/relationships" r:id="rId18"/>
            <a:extLst>
              <a:ext uri="{FF2B5EF4-FFF2-40B4-BE49-F238E27FC236}">
                <a16:creationId xmlns:a16="http://schemas.microsoft.com/office/drawing/2014/main" id="{BC80692D-1BEB-4BAD-BAD4-3D9738ECF97E}"/>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125609</xdr:colOff>
      <xdr:row>7</xdr:row>
      <xdr:rowOff>134475</xdr:rowOff>
    </xdr:to>
    <xdr:grpSp>
      <xdr:nvGrpSpPr>
        <xdr:cNvPr id="131" name="Group 130">
          <a:extLst>
            <a:ext uri="{FF2B5EF4-FFF2-40B4-BE49-F238E27FC236}">
              <a16:creationId xmlns:a16="http://schemas.microsoft.com/office/drawing/2014/main" id="{67F59765-E7E2-4CA5-8AC7-4C1ED2ABA54B}"/>
            </a:ext>
          </a:extLst>
        </xdr:cNvPr>
        <xdr:cNvGrpSpPr/>
      </xdr:nvGrpSpPr>
      <xdr:grpSpPr>
        <a:xfrm>
          <a:off x="0" y="0"/>
          <a:ext cx="14355959" cy="1467975"/>
          <a:chOff x="0" y="0"/>
          <a:chExt cx="13565384" cy="1467975"/>
        </a:xfrm>
      </xdr:grpSpPr>
      <xdr:grpSp>
        <xdr:nvGrpSpPr>
          <xdr:cNvPr id="132" name="Group 131">
            <a:extLst>
              <a:ext uri="{FF2B5EF4-FFF2-40B4-BE49-F238E27FC236}">
                <a16:creationId xmlns:a16="http://schemas.microsoft.com/office/drawing/2014/main" id="{2B57ED84-4412-4474-A916-8718AD9FD283}"/>
              </a:ext>
            </a:extLst>
          </xdr:cNvPr>
          <xdr:cNvGrpSpPr/>
        </xdr:nvGrpSpPr>
        <xdr:grpSpPr>
          <a:xfrm>
            <a:off x="1652795" y="804449"/>
            <a:ext cx="9867209" cy="663526"/>
            <a:chOff x="984225" y="802812"/>
            <a:chExt cx="9248512" cy="665163"/>
          </a:xfrm>
        </xdr:grpSpPr>
        <xdr:sp macro="" textlink="">
          <xdr:nvSpPr>
            <xdr:cNvPr id="170" name="TextBox 169">
              <a:hlinkClick xmlns:r="http://schemas.openxmlformats.org/officeDocument/2006/relationships" r:id="rId1"/>
              <a:extLst>
                <a:ext uri="{FF2B5EF4-FFF2-40B4-BE49-F238E27FC236}">
                  <a16:creationId xmlns:a16="http://schemas.microsoft.com/office/drawing/2014/main" id="{6D27A9B4-99CD-457B-A9AE-9757FB1E8632}"/>
                </a:ext>
              </a:extLst>
            </xdr:cNvPr>
            <xdr:cNvSpPr txBox="1"/>
          </xdr:nvSpPr>
          <xdr:spPr>
            <a:xfrm>
              <a:off x="989732"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71" name="TextBox 170">
              <a:hlinkClick xmlns:r="http://schemas.openxmlformats.org/officeDocument/2006/relationships" r:id="rId2"/>
              <a:extLst>
                <a:ext uri="{FF2B5EF4-FFF2-40B4-BE49-F238E27FC236}">
                  <a16:creationId xmlns:a16="http://schemas.microsoft.com/office/drawing/2014/main" id="{CF9B7901-511A-44CB-B6EF-9603E1298DA1}"/>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72" name="TextBox 171">
              <a:hlinkClick xmlns:r="http://schemas.openxmlformats.org/officeDocument/2006/relationships" r:id="rId3"/>
              <a:extLst>
                <a:ext uri="{FF2B5EF4-FFF2-40B4-BE49-F238E27FC236}">
                  <a16:creationId xmlns:a16="http://schemas.microsoft.com/office/drawing/2014/main" id="{5F88D898-F292-427F-9B77-7A7E1EC3D0E7}"/>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73" name="TextBox 172">
              <a:extLst>
                <a:ext uri="{FF2B5EF4-FFF2-40B4-BE49-F238E27FC236}">
                  <a16:creationId xmlns:a16="http://schemas.microsoft.com/office/drawing/2014/main" id="{3F5861B9-E4E3-4EDD-AC89-CF018BFDD083}"/>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74" name="TextBox 173">
              <a:hlinkClick xmlns:r="http://schemas.openxmlformats.org/officeDocument/2006/relationships" r:id="rId4"/>
              <a:extLst>
                <a:ext uri="{FF2B5EF4-FFF2-40B4-BE49-F238E27FC236}">
                  <a16:creationId xmlns:a16="http://schemas.microsoft.com/office/drawing/2014/main" id="{D589DDB1-3660-41E9-811A-C7EF2479042D}"/>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33" name="Group 132">
            <a:extLst>
              <a:ext uri="{FF2B5EF4-FFF2-40B4-BE49-F238E27FC236}">
                <a16:creationId xmlns:a16="http://schemas.microsoft.com/office/drawing/2014/main" id="{E2759E11-BEC6-4EA5-B771-DDFF967723E8}"/>
              </a:ext>
            </a:extLst>
          </xdr:cNvPr>
          <xdr:cNvGrpSpPr/>
        </xdr:nvGrpSpPr>
        <xdr:grpSpPr>
          <a:xfrm>
            <a:off x="0" y="0"/>
            <a:ext cx="13565384" cy="1006853"/>
            <a:chOff x="0" y="0"/>
            <a:chExt cx="13565384" cy="1006853"/>
          </a:xfrm>
        </xdr:grpSpPr>
        <xdr:grpSp>
          <xdr:nvGrpSpPr>
            <xdr:cNvPr id="135" name="Group 134">
              <a:extLst>
                <a:ext uri="{FF2B5EF4-FFF2-40B4-BE49-F238E27FC236}">
                  <a16:creationId xmlns:a16="http://schemas.microsoft.com/office/drawing/2014/main" id="{5787E772-7E6F-48A1-B3A2-8BAAEC8C3DD0}"/>
                </a:ext>
              </a:extLst>
            </xdr:cNvPr>
            <xdr:cNvGrpSpPr/>
          </xdr:nvGrpSpPr>
          <xdr:grpSpPr>
            <a:xfrm>
              <a:off x="1646474" y="0"/>
              <a:ext cx="1591505" cy="826333"/>
              <a:chOff x="978300" y="0"/>
              <a:chExt cx="1491714" cy="825738"/>
            </a:xfrm>
          </xdr:grpSpPr>
          <xdr:sp macro="" textlink="">
            <xdr:nvSpPr>
              <xdr:cNvPr id="166" name="TextBox 165">
                <a:hlinkClick xmlns:r="http://schemas.openxmlformats.org/officeDocument/2006/relationships" r:id="rId5"/>
                <a:extLst>
                  <a:ext uri="{FF2B5EF4-FFF2-40B4-BE49-F238E27FC236}">
                    <a16:creationId xmlns:a16="http://schemas.microsoft.com/office/drawing/2014/main" id="{A8CB32B2-35A6-46A5-95D6-006069DD9B69}"/>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67" name="TextBox 166">
                <a:hlinkClick xmlns:r="http://schemas.openxmlformats.org/officeDocument/2006/relationships" r:id="rId6"/>
                <a:extLst>
                  <a:ext uri="{FF2B5EF4-FFF2-40B4-BE49-F238E27FC236}">
                    <a16:creationId xmlns:a16="http://schemas.microsoft.com/office/drawing/2014/main" id="{F78BBB68-001D-4DFB-B0BE-F4F47B778472}"/>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68" name="TextBox 167">
                <a:hlinkClick xmlns:r="http://schemas.openxmlformats.org/officeDocument/2006/relationships" r:id="rId7"/>
                <a:extLst>
                  <a:ext uri="{FF2B5EF4-FFF2-40B4-BE49-F238E27FC236}">
                    <a16:creationId xmlns:a16="http://schemas.microsoft.com/office/drawing/2014/main" id="{2D3AF363-4B8A-4F9D-8239-085300B4882E}"/>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69" name="TextBox 168">
                <a:extLst>
                  <a:ext uri="{FF2B5EF4-FFF2-40B4-BE49-F238E27FC236}">
                    <a16:creationId xmlns:a16="http://schemas.microsoft.com/office/drawing/2014/main" id="{80A76205-3555-4EC2-B3ED-D3029D85E74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36" name="Group 135">
              <a:extLst>
                <a:ext uri="{FF2B5EF4-FFF2-40B4-BE49-F238E27FC236}">
                  <a16:creationId xmlns:a16="http://schemas.microsoft.com/office/drawing/2014/main" id="{BA410636-F41B-4FBF-8EBE-1212B5E68320}"/>
                </a:ext>
              </a:extLst>
            </xdr:cNvPr>
            <xdr:cNvGrpSpPr/>
          </xdr:nvGrpSpPr>
          <xdr:grpSpPr>
            <a:xfrm>
              <a:off x="3302711" y="0"/>
              <a:ext cx="1584244" cy="662238"/>
              <a:chOff x="2530688" y="0"/>
              <a:chExt cx="1484909" cy="663813"/>
            </a:xfrm>
          </xdr:grpSpPr>
          <xdr:sp macro="" textlink="">
            <xdr:nvSpPr>
              <xdr:cNvPr id="163" name="TextBox 162">
                <a:hlinkClick xmlns:r="http://schemas.openxmlformats.org/officeDocument/2006/relationships" r:id="rId8"/>
                <a:extLst>
                  <a:ext uri="{FF2B5EF4-FFF2-40B4-BE49-F238E27FC236}">
                    <a16:creationId xmlns:a16="http://schemas.microsoft.com/office/drawing/2014/main" id="{225C4A8E-B202-4DB7-A715-27F4ED868E6E}"/>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64" name="TextBox 163">
                <a:hlinkClick xmlns:r="http://schemas.openxmlformats.org/officeDocument/2006/relationships" r:id="rId9"/>
                <a:extLst>
                  <a:ext uri="{FF2B5EF4-FFF2-40B4-BE49-F238E27FC236}">
                    <a16:creationId xmlns:a16="http://schemas.microsoft.com/office/drawing/2014/main" id="{C68BDDD1-038B-4A49-BEEF-4F321F95A67C}"/>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65" name="TextBox 164">
                <a:extLst>
                  <a:ext uri="{FF2B5EF4-FFF2-40B4-BE49-F238E27FC236}">
                    <a16:creationId xmlns:a16="http://schemas.microsoft.com/office/drawing/2014/main" id="{EBE02FBD-791A-40CD-933B-5A1B052478DA}"/>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37" name="Group 136">
              <a:extLst>
                <a:ext uri="{FF2B5EF4-FFF2-40B4-BE49-F238E27FC236}">
                  <a16:creationId xmlns:a16="http://schemas.microsoft.com/office/drawing/2014/main" id="{6B61A67F-0D27-4A98-8E90-16AB26788B53}"/>
                </a:ext>
              </a:extLst>
            </xdr:cNvPr>
            <xdr:cNvGrpSpPr/>
          </xdr:nvGrpSpPr>
          <xdr:grpSpPr>
            <a:xfrm>
              <a:off x="4954554" y="0"/>
              <a:ext cx="1562560" cy="662238"/>
              <a:chOff x="4078956" y="0"/>
              <a:chExt cx="1464584" cy="663813"/>
            </a:xfrm>
          </xdr:grpSpPr>
          <xdr:sp macro="" textlink="">
            <xdr:nvSpPr>
              <xdr:cNvPr id="160" name="TextBox 159">
                <a:hlinkClick xmlns:r="http://schemas.openxmlformats.org/officeDocument/2006/relationships" r:id="rId10"/>
                <a:extLst>
                  <a:ext uri="{FF2B5EF4-FFF2-40B4-BE49-F238E27FC236}">
                    <a16:creationId xmlns:a16="http://schemas.microsoft.com/office/drawing/2014/main" id="{324F8FBC-30AF-4D80-8824-FCE8B614DB1D}"/>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61" name="TextBox 160">
                <a:hlinkClick xmlns:r="http://schemas.openxmlformats.org/officeDocument/2006/relationships" r:id="rId11"/>
                <a:extLst>
                  <a:ext uri="{FF2B5EF4-FFF2-40B4-BE49-F238E27FC236}">
                    <a16:creationId xmlns:a16="http://schemas.microsoft.com/office/drawing/2014/main" id="{A9862A1E-EA35-408F-9C29-018FD4ABF33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62" name="TextBox 161">
                <a:extLst>
                  <a:ext uri="{FF2B5EF4-FFF2-40B4-BE49-F238E27FC236}">
                    <a16:creationId xmlns:a16="http://schemas.microsoft.com/office/drawing/2014/main" id="{B2588A17-4D85-46CF-905A-3F6681B4065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38" name="Group 137">
              <a:extLst>
                <a:ext uri="{FF2B5EF4-FFF2-40B4-BE49-F238E27FC236}">
                  <a16:creationId xmlns:a16="http://schemas.microsoft.com/office/drawing/2014/main" id="{F7C6ACFB-8C8F-4C1F-B8E1-C984DD585E78}"/>
                </a:ext>
              </a:extLst>
            </xdr:cNvPr>
            <xdr:cNvGrpSpPr/>
          </xdr:nvGrpSpPr>
          <xdr:grpSpPr>
            <a:xfrm>
              <a:off x="6635513" y="0"/>
              <a:ext cx="1584243" cy="662238"/>
              <a:chOff x="5654517" y="0"/>
              <a:chExt cx="1484908" cy="663813"/>
            </a:xfrm>
          </xdr:grpSpPr>
          <xdr:sp macro="" textlink="">
            <xdr:nvSpPr>
              <xdr:cNvPr id="157" name="TextBox 156">
                <a:hlinkClick xmlns:r="http://schemas.openxmlformats.org/officeDocument/2006/relationships" r:id="rId12"/>
                <a:extLst>
                  <a:ext uri="{FF2B5EF4-FFF2-40B4-BE49-F238E27FC236}">
                    <a16:creationId xmlns:a16="http://schemas.microsoft.com/office/drawing/2014/main" id="{C6B19FB4-F8D5-41DC-9F41-C23C34EBAA9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58" name="TextBox 157">
                <a:hlinkClick xmlns:r="http://schemas.openxmlformats.org/officeDocument/2006/relationships" r:id="rId13"/>
                <a:extLst>
                  <a:ext uri="{FF2B5EF4-FFF2-40B4-BE49-F238E27FC236}">
                    <a16:creationId xmlns:a16="http://schemas.microsoft.com/office/drawing/2014/main" id="{0B742CDC-3F27-4D1A-8C5C-869B8E4BEC96}"/>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59" name="TextBox 158">
                <a:extLst>
                  <a:ext uri="{FF2B5EF4-FFF2-40B4-BE49-F238E27FC236}">
                    <a16:creationId xmlns:a16="http://schemas.microsoft.com/office/drawing/2014/main" id="{8231C75A-18EC-481F-8FD4-15B023A43424}"/>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39" name="Group 138">
              <a:extLst>
                <a:ext uri="{FF2B5EF4-FFF2-40B4-BE49-F238E27FC236}">
                  <a16:creationId xmlns:a16="http://schemas.microsoft.com/office/drawing/2014/main" id="{EFADEF54-6C5F-4785-8BC5-1E58DC861450}"/>
                </a:ext>
              </a:extLst>
            </xdr:cNvPr>
            <xdr:cNvGrpSpPr/>
          </xdr:nvGrpSpPr>
          <xdr:grpSpPr>
            <a:xfrm>
              <a:off x="8301914" y="0"/>
              <a:ext cx="1584243" cy="981336"/>
              <a:chOff x="7216431" y="0"/>
              <a:chExt cx="1484908" cy="978138"/>
            </a:xfrm>
          </xdr:grpSpPr>
          <xdr:sp macro="" textlink="">
            <xdr:nvSpPr>
              <xdr:cNvPr id="152" name="TextBox 151">
                <a:hlinkClick xmlns:r="http://schemas.openxmlformats.org/officeDocument/2006/relationships" r:id="rId14"/>
                <a:extLst>
                  <a:ext uri="{FF2B5EF4-FFF2-40B4-BE49-F238E27FC236}">
                    <a16:creationId xmlns:a16="http://schemas.microsoft.com/office/drawing/2014/main" id="{77201B5C-9CB1-420A-AF73-1B848E1AE852}"/>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53" name="TextBox 152">
                <a:hlinkClick xmlns:r="http://schemas.openxmlformats.org/officeDocument/2006/relationships" r:id="rId15"/>
                <a:extLst>
                  <a:ext uri="{FF2B5EF4-FFF2-40B4-BE49-F238E27FC236}">
                    <a16:creationId xmlns:a16="http://schemas.microsoft.com/office/drawing/2014/main" id="{8823A292-7123-4EE5-8541-355676860AFE}"/>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54" name="TextBox 153">
                <a:hlinkClick xmlns:r="http://schemas.openxmlformats.org/officeDocument/2006/relationships" r:id="rId16"/>
                <a:extLst>
                  <a:ext uri="{FF2B5EF4-FFF2-40B4-BE49-F238E27FC236}">
                    <a16:creationId xmlns:a16="http://schemas.microsoft.com/office/drawing/2014/main" id="{A15401FC-A9A5-40DF-8783-ABF9751B9EB9}"/>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55" name="TextBox 154">
                <a:extLst>
                  <a:ext uri="{FF2B5EF4-FFF2-40B4-BE49-F238E27FC236}">
                    <a16:creationId xmlns:a16="http://schemas.microsoft.com/office/drawing/2014/main" id="{AC2897E1-260E-44B8-93BD-A31500EFB03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56" name="TextBox 155">
                <a:hlinkClick xmlns:r="http://schemas.openxmlformats.org/officeDocument/2006/relationships" r:id="rId17"/>
                <a:extLst>
                  <a:ext uri="{FF2B5EF4-FFF2-40B4-BE49-F238E27FC236}">
                    <a16:creationId xmlns:a16="http://schemas.microsoft.com/office/drawing/2014/main" id="{8C57A598-DCF5-45E6-96B4-1C81D8B73917}"/>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40" name="Group 139">
              <a:extLst>
                <a:ext uri="{FF2B5EF4-FFF2-40B4-BE49-F238E27FC236}">
                  <a16:creationId xmlns:a16="http://schemas.microsoft.com/office/drawing/2014/main" id="{9460B64C-2D3D-494C-A630-5BAC8DC12B71}"/>
                </a:ext>
              </a:extLst>
            </xdr:cNvPr>
            <xdr:cNvGrpSpPr/>
          </xdr:nvGrpSpPr>
          <xdr:grpSpPr>
            <a:xfrm>
              <a:off x="9962101" y="0"/>
              <a:ext cx="1588510" cy="973514"/>
              <a:chOff x="8772522" y="0"/>
              <a:chExt cx="1488907" cy="972519"/>
            </a:xfrm>
          </xdr:grpSpPr>
          <xdr:sp macro="" textlink="">
            <xdr:nvSpPr>
              <xdr:cNvPr id="148" name="TextBox 147">
                <a:hlinkClick xmlns:r="http://schemas.openxmlformats.org/officeDocument/2006/relationships" r:id="rId18"/>
                <a:extLst>
                  <a:ext uri="{FF2B5EF4-FFF2-40B4-BE49-F238E27FC236}">
                    <a16:creationId xmlns:a16="http://schemas.microsoft.com/office/drawing/2014/main" id="{ACC7260A-66EE-4BCA-AB0E-0013948CCC3B}"/>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49" name="TextBox 148">
                <a:hlinkClick xmlns:r="http://schemas.openxmlformats.org/officeDocument/2006/relationships" r:id="rId19"/>
                <a:extLst>
                  <a:ext uri="{FF2B5EF4-FFF2-40B4-BE49-F238E27FC236}">
                    <a16:creationId xmlns:a16="http://schemas.microsoft.com/office/drawing/2014/main" id="{DAD50AD4-5AE5-4C93-A1E6-D959ADBC30B4}"/>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50" name="TextBox 149">
                <a:extLst>
                  <a:ext uri="{FF2B5EF4-FFF2-40B4-BE49-F238E27FC236}">
                    <a16:creationId xmlns:a16="http://schemas.microsoft.com/office/drawing/2014/main" id="{9FA16A0F-ABED-40E3-9F8C-AD358844EA2F}"/>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51" name="TextBox 150">
                <a:hlinkClick xmlns:r="http://schemas.openxmlformats.org/officeDocument/2006/relationships" r:id="rId20"/>
                <a:extLst>
                  <a:ext uri="{FF2B5EF4-FFF2-40B4-BE49-F238E27FC236}">
                    <a16:creationId xmlns:a16="http://schemas.microsoft.com/office/drawing/2014/main" id="{440D5FF3-EF78-46CF-BB22-73E00E3DFF95}"/>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41" name="Group 140">
              <a:extLst>
                <a:ext uri="{FF2B5EF4-FFF2-40B4-BE49-F238E27FC236}">
                  <a16:creationId xmlns:a16="http://schemas.microsoft.com/office/drawing/2014/main" id="{60F73C63-90B3-4F3D-B99C-6FB379E2CD68}"/>
                </a:ext>
              </a:extLst>
            </xdr:cNvPr>
            <xdr:cNvGrpSpPr/>
          </xdr:nvGrpSpPr>
          <xdr:grpSpPr>
            <a:xfrm>
              <a:off x="0" y="0"/>
              <a:ext cx="1584245" cy="1006853"/>
              <a:chOff x="0" y="0"/>
              <a:chExt cx="1584245" cy="1006853"/>
            </a:xfrm>
          </xdr:grpSpPr>
          <xdr:sp macro="" textlink="">
            <xdr:nvSpPr>
              <xdr:cNvPr id="143" name="TextBox 142">
                <a:hlinkClick xmlns:r="http://schemas.openxmlformats.org/officeDocument/2006/relationships" r:id="rId21"/>
                <a:extLst>
                  <a:ext uri="{FF2B5EF4-FFF2-40B4-BE49-F238E27FC236}">
                    <a16:creationId xmlns:a16="http://schemas.microsoft.com/office/drawing/2014/main" id="{0BEE7129-6A74-43AF-B13A-74ABB0C73506}"/>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44" name="TextBox 143">
                <a:hlinkClick xmlns:r="http://schemas.openxmlformats.org/officeDocument/2006/relationships" r:id="rId22"/>
                <a:extLst>
                  <a:ext uri="{FF2B5EF4-FFF2-40B4-BE49-F238E27FC236}">
                    <a16:creationId xmlns:a16="http://schemas.microsoft.com/office/drawing/2014/main" id="{8E8C6E61-3861-4EF3-91AC-C2CAFDC8BE3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45" name="TextBox 144">
                <a:extLst>
                  <a:ext uri="{FF2B5EF4-FFF2-40B4-BE49-F238E27FC236}">
                    <a16:creationId xmlns:a16="http://schemas.microsoft.com/office/drawing/2014/main" id="{51854EEB-513A-4621-9691-CBF42710E74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46" name="TextBox 145">
                <a:hlinkClick xmlns:r="http://schemas.openxmlformats.org/officeDocument/2006/relationships" r:id="rId23"/>
                <a:extLst>
                  <a:ext uri="{FF2B5EF4-FFF2-40B4-BE49-F238E27FC236}">
                    <a16:creationId xmlns:a16="http://schemas.microsoft.com/office/drawing/2014/main" id="{4EC3A55A-55FE-45AA-B605-1EA99CD65C8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47" name="TextBox 146">
                <a:hlinkClick xmlns:r="http://schemas.openxmlformats.org/officeDocument/2006/relationships" r:id="rId24"/>
                <a:extLst>
                  <a:ext uri="{FF2B5EF4-FFF2-40B4-BE49-F238E27FC236}">
                    <a16:creationId xmlns:a16="http://schemas.microsoft.com/office/drawing/2014/main" id="{308AB606-31FC-4F39-9FBC-09EFF8E3AB0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42" name="Picture 141">
              <a:extLst>
                <a:ext uri="{FF2B5EF4-FFF2-40B4-BE49-F238E27FC236}">
                  <a16:creationId xmlns:a16="http://schemas.microsoft.com/office/drawing/2014/main" id="{4188ACB3-2E8F-4420-A8C6-953BD513FD1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34" name="TextBox 133">
            <a:hlinkClick xmlns:r="http://schemas.openxmlformats.org/officeDocument/2006/relationships" r:id="rId18"/>
            <a:extLst>
              <a:ext uri="{FF2B5EF4-FFF2-40B4-BE49-F238E27FC236}">
                <a16:creationId xmlns:a16="http://schemas.microsoft.com/office/drawing/2014/main" id="{01BD2269-4CDD-4378-851E-D813151F7DD0}"/>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7</xdr:row>
      <xdr:rowOff>134475</xdr:rowOff>
    </xdr:to>
    <xdr:grpSp>
      <xdr:nvGrpSpPr>
        <xdr:cNvPr id="131" name="Group 130">
          <a:extLst>
            <a:ext uri="{FF2B5EF4-FFF2-40B4-BE49-F238E27FC236}">
              <a16:creationId xmlns:a16="http://schemas.microsoft.com/office/drawing/2014/main" id="{3B36968B-1448-4697-A895-E29B0763A350}"/>
            </a:ext>
          </a:extLst>
        </xdr:cNvPr>
        <xdr:cNvGrpSpPr/>
      </xdr:nvGrpSpPr>
      <xdr:grpSpPr>
        <a:xfrm>
          <a:off x="0" y="0"/>
          <a:ext cx="13565384" cy="1467975"/>
          <a:chOff x="0" y="0"/>
          <a:chExt cx="13565384" cy="1467975"/>
        </a:xfrm>
      </xdr:grpSpPr>
      <xdr:grpSp>
        <xdr:nvGrpSpPr>
          <xdr:cNvPr id="132" name="Group 131">
            <a:extLst>
              <a:ext uri="{FF2B5EF4-FFF2-40B4-BE49-F238E27FC236}">
                <a16:creationId xmlns:a16="http://schemas.microsoft.com/office/drawing/2014/main" id="{BD5709AC-F922-4F6F-BE3F-936D325E9E2C}"/>
              </a:ext>
            </a:extLst>
          </xdr:cNvPr>
          <xdr:cNvGrpSpPr/>
        </xdr:nvGrpSpPr>
        <xdr:grpSpPr>
          <a:xfrm>
            <a:off x="1652795" y="804449"/>
            <a:ext cx="9867209" cy="663526"/>
            <a:chOff x="984225" y="802812"/>
            <a:chExt cx="9248512" cy="665163"/>
          </a:xfrm>
        </xdr:grpSpPr>
        <xdr:sp macro="" textlink="">
          <xdr:nvSpPr>
            <xdr:cNvPr id="170" name="TextBox 169">
              <a:hlinkClick xmlns:r="http://schemas.openxmlformats.org/officeDocument/2006/relationships" r:id="rId1"/>
              <a:extLst>
                <a:ext uri="{FF2B5EF4-FFF2-40B4-BE49-F238E27FC236}">
                  <a16:creationId xmlns:a16="http://schemas.microsoft.com/office/drawing/2014/main" id="{6FACA279-723E-4F66-87E6-C1EEDA1F09F0}"/>
                </a:ext>
              </a:extLst>
            </xdr:cNvPr>
            <xdr:cNvSpPr txBox="1"/>
          </xdr:nvSpPr>
          <xdr:spPr>
            <a:xfrm>
              <a:off x="989732" y="1162050"/>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71" name="TextBox 170">
              <a:hlinkClick xmlns:r="http://schemas.openxmlformats.org/officeDocument/2006/relationships" r:id="rId2"/>
              <a:extLst>
                <a:ext uri="{FF2B5EF4-FFF2-40B4-BE49-F238E27FC236}">
                  <a16:creationId xmlns:a16="http://schemas.microsoft.com/office/drawing/2014/main" id="{03A72A55-B070-45C5-8EF6-8DB5AEE956AD}"/>
                </a:ext>
              </a:extLst>
            </xdr:cNvPr>
            <xdr:cNvSpPr txBox="1"/>
          </xdr:nvSpPr>
          <xdr:spPr>
            <a:xfrm>
              <a:off x="989732" y="1323975"/>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72" name="TextBox 171">
              <a:hlinkClick xmlns:r="http://schemas.openxmlformats.org/officeDocument/2006/relationships" r:id="rId3"/>
              <a:extLst>
                <a:ext uri="{FF2B5EF4-FFF2-40B4-BE49-F238E27FC236}">
                  <a16:creationId xmlns:a16="http://schemas.microsoft.com/office/drawing/2014/main" id="{CF8F0D89-62F9-407B-8C3A-FA3EC54B56C7}"/>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73" name="TextBox 172">
              <a:extLst>
                <a:ext uri="{FF2B5EF4-FFF2-40B4-BE49-F238E27FC236}">
                  <a16:creationId xmlns:a16="http://schemas.microsoft.com/office/drawing/2014/main" id="{F37EE40E-B125-4438-97C0-FDF7F5ADBD2C}"/>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74" name="TextBox 173">
              <a:hlinkClick xmlns:r="http://schemas.openxmlformats.org/officeDocument/2006/relationships" r:id="rId4"/>
              <a:extLst>
                <a:ext uri="{FF2B5EF4-FFF2-40B4-BE49-F238E27FC236}">
                  <a16:creationId xmlns:a16="http://schemas.microsoft.com/office/drawing/2014/main" id="{BF4BF5F8-3904-4585-95C7-A6AD43C34384}"/>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33" name="Group 132">
            <a:extLst>
              <a:ext uri="{FF2B5EF4-FFF2-40B4-BE49-F238E27FC236}">
                <a16:creationId xmlns:a16="http://schemas.microsoft.com/office/drawing/2014/main" id="{D8913325-CB1C-431E-8560-5E0874432031}"/>
              </a:ext>
            </a:extLst>
          </xdr:cNvPr>
          <xdr:cNvGrpSpPr/>
        </xdr:nvGrpSpPr>
        <xdr:grpSpPr>
          <a:xfrm>
            <a:off x="0" y="0"/>
            <a:ext cx="13565384" cy="1006853"/>
            <a:chOff x="0" y="0"/>
            <a:chExt cx="13565384" cy="1006853"/>
          </a:xfrm>
        </xdr:grpSpPr>
        <xdr:grpSp>
          <xdr:nvGrpSpPr>
            <xdr:cNvPr id="135" name="Group 134">
              <a:extLst>
                <a:ext uri="{FF2B5EF4-FFF2-40B4-BE49-F238E27FC236}">
                  <a16:creationId xmlns:a16="http://schemas.microsoft.com/office/drawing/2014/main" id="{C310EBC0-8C11-41DB-A5F2-F653ED74EA3F}"/>
                </a:ext>
              </a:extLst>
            </xdr:cNvPr>
            <xdr:cNvGrpSpPr/>
          </xdr:nvGrpSpPr>
          <xdr:grpSpPr>
            <a:xfrm>
              <a:off x="1646474" y="0"/>
              <a:ext cx="1591505" cy="826333"/>
              <a:chOff x="978300" y="0"/>
              <a:chExt cx="1491714" cy="825738"/>
            </a:xfrm>
          </xdr:grpSpPr>
          <xdr:sp macro="" textlink="">
            <xdr:nvSpPr>
              <xdr:cNvPr id="166" name="TextBox 165">
                <a:hlinkClick xmlns:r="http://schemas.openxmlformats.org/officeDocument/2006/relationships" r:id="rId5"/>
                <a:extLst>
                  <a:ext uri="{FF2B5EF4-FFF2-40B4-BE49-F238E27FC236}">
                    <a16:creationId xmlns:a16="http://schemas.microsoft.com/office/drawing/2014/main" id="{17540941-4B5B-487F-958C-D40C4EFBBCA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67" name="TextBox 166">
                <a:hlinkClick xmlns:r="http://schemas.openxmlformats.org/officeDocument/2006/relationships" r:id="rId6"/>
                <a:extLst>
                  <a:ext uri="{FF2B5EF4-FFF2-40B4-BE49-F238E27FC236}">
                    <a16:creationId xmlns:a16="http://schemas.microsoft.com/office/drawing/2014/main" id="{0FCE7ED5-7950-477F-8B57-69A2EC3A114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68" name="TextBox 167">
                <a:hlinkClick xmlns:r="http://schemas.openxmlformats.org/officeDocument/2006/relationships" r:id="rId7"/>
                <a:extLst>
                  <a:ext uri="{FF2B5EF4-FFF2-40B4-BE49-F238E27FC236}">
                    <a16:creationId xmlns:a16="http://schemas.microsoft.com/office/drawing/2014/main" id="{EF2B4CAC-6730-4B99-AE4D-2062B38F30D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69" name="TextBox 168">
                <a:extLst>
                  <a:ext uri="{FF2B5EF4-FFF2-40B4-BE49-F238E27FC236}">
                    <a16:creationId xmlns:a16="http://schemas.microsoft.com/office/drawing/2014/main" id="{46E40355-01AC-4715-B939-3CE153E1CCE4}"/>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36" name="Group 135">
              <a:extLst>
                <a:ext uri="{FF2B5EF4-FFF2-40B4-BE49-F238E27FC236}">
                  <a16:creationId xmlns:a16="http://schemas.microsoft.com/office/drawing/2014/main" id="{685690F8-9B75-4FC9-9920-8612F61E0570}"/>
                </a:ext>
              </a:extLst>
            </xdr:cNvPr>
            <xdr:cNvGrpSpPr/>
          </xdr:nvGrpSpPr>
          <xdr:grpSpPr>
            <a:xfrm>
              <a:off x="3302711" y="0"/>
              <a:ext cx="1584244" cy="662238"/>
              <a:chOff x="2530688" y="0"/>
              <a:chExt cx="1484909" cy="663813"/>
            </a:xfrm>
          </xdr:grpSpPr>
          <xdr:sp macro="" textlink="">
            <xdr:nvSpPr>
              <xdr:cNvPr id="163" name="TextBox 162">
                <a:hlinkClick xmlns:r="http://schemas.openxmlformats.org/officeDocument/2006/relationships" r:id="rId8"/>
                <a:extLst>
                  <a:ext uri="{FF2B5EF4-FFF2-40B4-BE49-F238E27FC236}">
                    <a16:creationId xmlns:a16="http://schemas.microsoft.com/office/drawing/2014/main" id="{5F8B050F-25B9-481A-976C-496729EA527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64" name="TextBox 163">
                <a:hlinkClick xmlns:r="http://schemas.openxmlformats.org/officeDocument/2006/relationships" r:id="rId9"/>
                <a:extLst>
                  <a:ext uri="{FF2B5EF4-FFF2-40B4-BE49-F238E27FC236}">
                    <a16:creationId xmlns:a16="http://schemas.microsoft.com/office/drawing/2014/main" id="{F9702841-BDC3-4482-82EC-9B8DB8F2546F}"/>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65" name="TextBox 164">
                <a:extLst>
                  <a:ext uri="{FF2B5EF4-FFF2-40B4-BE49-F238E27FC236}">
                    <a16:creationId xmlns:a16="http://schemas.microsoft.com/office/drawing/2014/main" id="{D1CAC871-5AC4-4F68-977E-82BF0AD45E14}"/>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37" name="Group 136">
              <a:extLst>
                <a:ext uri="{FF2B5EF4-FFF2-40B4-BE49-F238E27FC236}">
                  <a16:creationId xmlns:a16="http://schemas.microsoft.com/office/drawing/2014/main" id="{9BC7FFF9-2F1F-4053-BDAC-14031A7A492E}"/>
                </a:ext>
              </a:extLst>
            </xdr:cNvPr>
            <xdr:cNvGrpSpPr/>
          </xdr:nvGrpSpPr>
          <xdr:grpSpPr>
            <a:xfrm>
              <a:off x="4954554" y="0"/>
              <a:ext cx="1562560" cy="662238"/>
              <a:chOff x="4078956" y="0"/>
              <a:chExt cx="1464584" cy="663813"/>
            </a:xfrm>
          </xdr:grpSpPr>
          <xdr:sp macro="" textlink="">
            <xdr:nvSpPr>
              <xdr:cNvPr id="160" name="TextBox 159">
                <a:hlinkClick xmlns:r="http://schemas.openxmlformats.org/officeDocument/2006/relationships" r:id="rId10"/>
                <a:extLst>
                  <a:ext uri="{FF2B5EF4-FFF2-40B4-BE49-F238E27FC236}">
                    <a16:creationId xmlns:a16="http://schemas.microsoft.com/office/drawing/2014/main" id="{9348666A-B868-4E74-BE7E-CE53D471C1A6}"/>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61" name="TextBox 160">
                <a:hlinkClick xmlns:r="http://schemas.openxmlformats.org/officeDocument/2006/relationships" r:id="rId11"/>
                <a:extLst>
                  <a:ext uri="{FF2B5EF4-FFF2-40B4-BE49-F238E27FC236}">
                    <a16:creationId xmlns:a16="http://schemas.microsoft.com/office/drawing/2014/main" id="{6AC63306-5BF8-4E90-9F43-969DFA34F85D}"/>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62" name="TextBox 161">
                <a:extLst>
                  <a:ext uri="{FF2B5EF4-FFF2-40B4-BE49-F238E27FC236}">
                    <a16:creationId xmlns:a16="http://schemas.microsoft.com/office/drawing/2014/main" id="{1244B29E-EB07-4048-9CAB-EDF328B02E2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38" name="Group 137">
              <a:extLst>
                <a:ext uri="{FF2B5EF4-FFF2-40B4-BE49-F238E27FC236}">
                  <a16:creationId xmlns:a16="http://schemas.microsoft.com/office/drawing/2014/main" id="{D0CCDDED-4585-41BF-BF3D-A15E4EFF11F1}"/>
                </a:ext>
              </a:extLst>
            </xdr:cNvPr>
            <xdr:cNvGrpSpPr/>
          </xdr:nvGrpSpPr>
          <xdr:grpSpPr>
            <a:xfrm>
              <a:off x="6635513" y="0"/>
              <a:ext cx="1584243" cy="662238"/>
              <a:chOff x="5654517" y="0"/>
              <a:chExt cx="1484908" cy="663813"/>
            </a:xfrm>
          </xdr:grpSpPr>
          <xdr:sp macro="" textlink="">
            <xdr:nvSpPr>
              <xdr:cNvPr id="157" name="TextBox 156">
                <a:hlinkClick xmlns:r="http://schemas.openxmlformats.org/officeDocument/2006/relationships" r:id="rId12"/>
                <a:extLst>
                  <a:ext uri="{FF2B5EF4-FFF2-40B4-BE49-F238E27FC236}">
                    <a16:creationId xmlns:a16="http://schemas.microsoft.com/office/drawing/2014/main" id="{6E56828F-AFFE-4E14-A3B7-C1C31898A6EB}"/>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58" name="TextBox 157">
                <a:hlinkClick xmlns:r="http://schemas.openxmlformats.org/officeDocument/2006/relationships" r:id="rId13"/>
                <a:extLst>
                  <a:ext uri="{FF2B5EF4-FFF2-40B4-BE49-F238E27FC236}">
                    <a16:creationId xmlns:a16="http://schemas.microsoft.com/office/drawing/2014/main" id="{6BB640F5-61FD-4D2A-BC8A-472FD8261E1B}"/>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59" name="TextBox 158">
                <a:extLst>
                  <a:ext uri="{FF2B5EF4-FFF2-40B4-BE49-F238E27FC236}">
                    <a16:creationId xmlns:a16="http://schemas.microsoft.com/office/drawing/2014/main" id="{9B435AE2-C689-42D7-B51D-B0F4B16302F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39" name="Group 138">
              <a:extLst>
                <a:ext uri="{FF2B5EF4-FFF2-40B4-BE49-F238E27FC236}">
                  <a16:creationId xmlns:a16="http://schemas.microsoft.com/office/drawing/2014/main" id="{201D26B0-94CF-4FB1-9C75-EE82E686B35C}"/>
                </a:ext>
              </a:extLst>
            </xdr:cNvPr>
            <xdr:cNvGrpSpPr/>
          </xdr:nvGrpSpPr>
          <xdr:grpSpPr>
            <a:xfrm>
              <a:off x="8301914" y="0"/>
              <a:ext cx="1584243" cy="981336"/>
              <a:chOff x="7216431" y="0"/>
              <a:chExt cx="1484908" cy="978138"/>
            </a:xfrm>
          </xdr:grpSpPr>
          <xdr:sp macro="" textlink="">
            <xdr:nvSpPr>
              <xdr:cNvPr id="152" name="TextBox 151">
                <a:hlinkClick xmlns:r="http://schemas.openxmlformats.org/officeDocument/2006/relationships" r:id="rId14"/>
                <a:extLst>
                  <a:ext uri="{FF2B5EF4-FFF2-40B4-BE49-F238E27FC236}">
                    <a16:creationId xmlns:a16="http://schemas.microsoft.com/office/drawing/2014/main" id="{F8BEF056-BB09-46EA-BF8E-C666D614F669}"/>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53" name="TextBox 152">
                <a:hlinkClick xmlns:r="http://schemas.openxmlformats.org/officeDocument/2006/relationships" r:id="rId15"/>
                <a:extLst>
                  <a:ext uri="{FF2B5EF4-FFF2-40B4-BE49-F238E27FC236}">
                    <a16:creationId xmlns:a16="http://schemas.microsoft.com/office/drawing/2014/main" id="{915CE9E9-AB94-4C9D-8506-E6FC0A2FE2B5}"/>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54" name="TextBox 153">
                <a:hlinkClick xmlns:r="http://schemas.openxmlformats.org/officeDocument/2006/relationships" r:id="rId16"/>
                <a:extLst>
                  <a:ext uri="{FF2B5EF4-FFF2-40B4-BE49-F238E27FC236}">
                    <a16:creationId xmlns:a16="http://schemas.microsoft.com/office/drawing/2014/main" id="{6AED6A53-BBE2-48E3-8E82-18454A3922A8}"/>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55" name="TextBox 154">
                <a:extLst>
                  <a:ext uri="{FF2B5EF4-FFF2-40B4-BE49-F238E27FC236}">
                    <a16:creationId xmlns:a16="http://schemas.microsoft.com/office/drawing/2014/main" id="{361984F5-A776-461C-8A0C-C210C5968B4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56" name="TextBox 155">
                <a:hlinkClick xmlns:r="http://schemas.openxmlformats.org/officeDocument/2006/relationships" r:id="rId17"/>
                <a:extLst>
                  <a:ext uri="{FF2B5EF4-FFF2-40B4-BE49-F238E27FC236}">
                    <a16:creationId xmlns:a16="http://schemas.microsoft.com/office/drawing/2014/main" id="{FD8E0AA5-833D-419F-AF40-8F502FA52481}"/>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40" name="Group 139">
              <a:extLst>
                <a:ext uri="{FF2B5EF4-FFF2-40B4-BE49-F238E27FC236}">
                  <a16:creationId xmlns:a16="http://schemas.microsoft.com/office/drawing/2014/main" id="{9E0849AB-D9C4-48E1-B81B-08DE416AA3B3}"/>
                </a:ext>
              </a:extLst>
            </xdr:cNvPr>
            <xdr:cNvGrpSpPr/>
          </xdr:nvGrpSpPr>
          <xdr:grpSpPr>
            <a:xfrm>
              <a:off x="9962101" y="0"/>
              <a:ext cx="1588510" cy="973514"/>
              <a:chOff x="8772522" y="0"/>
              <a:chExt cx="1488907" cy="972519"/>
            </a:xfrm>
          </xdr:grpSpPr>
          <xdr:sp macro="" textlink="">
            <xdr:nvSpPr>
              <xdr:cNvPr id="148" name="TextBox 147">
                <a:hlinkClick xmlns:r="http://schemas.openxmlformats.org/officeDocument/2006/relationships" r:id="rId18"/>
                <a:extLst>
                  <a:ext uri="{FF2B5EF4-FFF2-40B4-BE49-F238E27FC236}">
                    <a16:creationId xmlns:a16="http://schemas.microsoft.com/office/drawing/2014/main" id="{8E27AA6B-5C74-4C65-8D3E-3C0EE51943D3}"/>
                  </a:ext>
                </a:extLst>
              </xdr:cNvPr>
              <xdr:cNvSpPr txBox="1"/>
            </xdr:nvSpPr>
            <xdr:spPr>
              <a:xfrm>
                <a:off x="8776629" y="503327"/>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49" name="TextBox 148">
                <a:hlinkClick xmlns:r="http://schemas.openxmlformats.org/officeDocument/2006/relationships" r:id="rId19"/>
                <a:extLst>
                  <a:ext uri="{FF2B5EF4-FFF2-40B4-BE49-F238E27FC236}">
                    <a16:creationId xmlns:a16="http://schemas.microsoft.com/office/drawing/2014/main" id="{3D19F96F-F1CA-4627-A423-6583DAC652D0}"/>
                  </a:ext>
                </a:extLst>
              </xdr:cNvPr>
              <xdr:cNvSpPr txBox="1"/>
            </xdr:nvSpPr>
            <xdr:spPr>
              <a:xfrm>
                <a:off x="8776628" y="662531"/>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50" name="TextBox 149">
                <a:extLst>
                  <a:ext uri="{FF2B5EF4-FFF2-40B4-BE49-F238E27FC236}">
                    <a16:creationId xmlns:a16="http://schemas.microsoft.com/office/drawing/2014/main" id="{7B32E7A5-0CBA-4885-8CFC-E5618E27C56E}"/>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51" name="TextBox 150">
                <a:hlinkClick xmlns:r="http://schemas.openxmlformats.org/officeDocument/2006/relationships" r:id="rId20"/>
                <a:extLst>
                  <a:ext uri="{FF2B5EF4-FFF2-40B4-BE49-F238E27FC236}">
                    <a16:creationId xmlns:a16="http://schemas.microsoft.com/office/drawing/2014/main" id="{2258E561-1E32-4BCF-8CE0-46453A7A6C5B}"/>
                  </a:ext>
                </a:extLst>
              </xdr:cNvPr>
              <xdr:cNvSpPr txBox="1"/>
            </xdr:nvSpPr>
            <xdr:spPr>
              <a:xfrm>
                <a:off x="8772522" y="828519"/>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41" name="Group 140">
              <a:extLst>
                <a:ext uri="{FF2B5EF4-FFF2-40B4-BE49-F238E27FC236}">
                  <a16:creationId xmlns:a16="http://schemas.microsoft.com/office/drawing/2014/main" id="{67DC7715-39D0-46BA-A735-2CEB003174C3}"/>
                </a:ext>
              </a:extLst>
            </xdr:cNvPr>
            <xdr:cNvGrpSpPr/>
          </xdr:nvGrpSpPr>
          <xdr:grpSpPr>
            <a:xfrm>
              <a:off x="0" y="0"/>
              <a:ext cx="1584245" cy="1006853"/>
              <a:chOff x="0" y="0"/>
              <a:chExt cx="1584245" cy="1006853"/>
            </a:xfrm>
          </xdr:grpSpPr>
          <xdr:sp macro="" textlink="">
            <xdr:nvSpPr>
              <xdr:cNvPr id="143" name="TextBox 142">
                <a:hlinkClick xmlns:r="http://schemas.openxmlformats.org/officeDocument/2006/relationships" r:id="rId21"/>
                <a:extLst>
                  <a:ext uri="{FF2B5EF4-FFF2-40B4-BE49-F238E27FC236}">
                    <a16:creationId xmlns:a16="http://schemas.microsoft.com/office/drawing/2014/main" id="{AF598B70-5CE1-4EFC-8304-481B673DE76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44" name="TextBox 143">
                <a:hlinkClick xmlns:r="http://schemas.openxmlformats.org/officeDocument/2006/relationships" r:id="rId22"/>
                <a:extLst>
                  <a:ext uri="{FF2B5EF4-FFF2-40B4-BE49-F238E27FC236}">
                    <a16:creationId xmlns:a16="http://schemas.microsoft.com/office/drawing/2014/main" id="{0ACF77E7-5C7B-4B43-9EB0-512AF78F820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45" name="TextBox 144">
                <a:extLst>
                  <a:ext uri="{FF2B5EF4-FFF2-40B4-BE49-F238E27FC236}">
                    <a16:creationId xmlns:a16="http://schemas.microsoft.com/office/drawing/2014/main" id="{69157BC8-9FCD-4CA8-AE1A-D26039F55055}"/>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46" name="TextBox 145">
                <a:hlinkClick xmlns:r="http://schemas.openxmlformats.org/officeDocument/2006/relationships" r:id="rId23"/>
                <a:extLst>
                  <a:ext uri="{FF2B5EF4-FFF2-40B4-BE49-F238E27FC236}">
                    <a16:creationId xmlns:a16="http://schemas.microsoft.com/office/drawing/2014/main" id="{C1EE16EF-89A0-4812-9F11-9ACA87A1450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47" name="TextBox 146">
                <a:hlinkClick xmlns:r="http://schemas.openxmlformats.org/officeDocument/2006/relationships" r:id="rId24"/>
                <a:extLst>
                  <a:ext uri="{FF2B5EF4-FFF2-40B4-BE49-F238E27FC236}">
                    <a16:creationId xmlns:a16="http://schemas.microsoft.com/office/drawing/2014/main" id="{9900E6A9-F0F1-4F82-B031-4BEA49FF732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42" name="Picture 141">
              <a:extLst>
                <a:ext uri="{FF2B5EF4-FFF2-40B4-BE49-F238E27FC236}">
                  <a16:creationId xmlns:a16="http://schemas.microsoft.com/office/drawing/2014/main" id="{893D40FA-8834-4922-9030-0E4B07A2E4A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34" name="TextBox 133">
            <a:hlinkClick xmlns:r="http://schemas.openxmlformats.org/officeDocument/2006/relationships" r:id="rId18"/>
            <a:extLst>
              <a:ext uri="{FF2B5EF4-FFF2-40B4-BE49-F238E27FC236}">
                <a16:creationId xmlns:a16="http://schemas.microsoft.com/office/drawing/2014/main" id="{5A92CAAA-8A4E-44DC-8E6E-25BBF2971014}"/>
              </a:ext>
            </a:extLst>
          </xdr:cNvPr>
          <xdr:cNvSpPr txBox="1"/>
        </xdr:nvSpPr>
        <xdr:spPr>
          <a:xfrm>
            <a:off x="9963150" y="342900"/>
            <a:ext cx="1548000" cy="144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Hous Calculator</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ensation%20&amp;%20Benefits\Sectoral%20Data%20Project\2023%20Compensation%20&amp;%20Employee%20Turnover%20Report\reportInstruments\2023_Non-Union_CETR_WorkingFile-clbcLike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6_CETR_CLS_G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mdata1\groups\Compensation%20&amp;%20Benefits\Sectoral%20Data%20Project\2025%20Compensation%20&amp;%20Employee%20Turnover%20Report\projectPrep\NUPrep\2025_CETR_NU_Supplementary_Report_Payroll_Ex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H2"/>
      <sheetName val="Q1"/>
      <sheetName val="R1"/>
      <sheetName val="A1"/>
      <sheetName val="A2"/>
      <sheetName val="A3"/>
      <sheetName val="B1"/>
      <sheetName val="A4"/>
      <sheetName val="A5"/>
      <sheetName val="B2"/>
      <sheetName val="C1"/>
      <sheetName val="C2"/>
      <sheetName val="D1"/>
      <sheetName val="D2"/>
      <sheetName val="E1"/>
      <sheetName val="E2"/>
      <sheetName val="E3"/>
      <sheetName val="E4"/>
      <sheetName val="E5"/>
      <sheetName val="Funder Hours Calculator"/>
      <sheetName val="Wage Grid"/>
      <sheetName val="Job Families"/>
      <sheetName val="Delegated Wage Grid"/>
      <sheetName val="Wage Calculator"/>
      <sheetName val="Lists"/>
      <sheetName val="WebsiteImpor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Submission-Orientation"/>
      <sheetName val="Authorization"/>
      <sheetName val="Home"/>
      <sheetName val="A1"/>
      <sheetName val="A2"/>
      <sheetName val="A3"/>
      <sheetName val="A4"/>
      <sheetName val="A5"/>
      <sheetName val="H2"/>
      <sheetName val="Q1"/>
      <sheetName val="R1"/>
      <sheetName val="N1"/>
      <sheetName val="N2"/>
      <sheetName val="M1"/>
      <sheetName val="M2"/>
      <sheetName val="B1"/>
      <sheetName val="B2"/>
      <sheetName val="S1"/>
      <sheetName val="S2"/>
      <sheetName val="T1"/>
      <sheetName val="T2"/>
      <sheetName val="T3"/>
      <sheetName val="T4"/>
      <sheetName val="E5"/>
      <sheetName val="Wage Grid"/>
      <sheetName val="Report Checklist"/>
      <sheetName val="Job Families"/>
      <sheetName val="Wage Calculator"/>
      <sheetName val="Delegated Wage Grid"/>
      <sheetName val="Lists"/>
      <sheetName val="WebsiteImport"/>
    </sheetNames>
    <sheetDataSet>
      <sheetData sheetId="0" refreshError="1"/>
      <sheetData sheetId="1" refreshError="1"/>
      <sheetData sheetId="2" refreshError="1"/>
      <sheetData sheetId="3">
        <row r="30">
          <cell r="D30">
            <v>0</v>
          </cell>
        </row>
        <row r="31">
          <cell r="D31">
            <v>0</v>
          </cell>
        </row>
        <row r="32">
          <cell r="D32">
            <v>0</v>
          </cell>
        </row>
        <row r="34">
          <cell r="D34">
            <v>0</v>
          </cell>
        </row>
        <row r="35">
          <cell r="D35">
            <v>0</v>
          </cell>
        </row>
        <row r="36">
          <cell r="D36">
            <v>0</v>
          </cell>
        </row>
        <row r="37">
          <cell r="D37">
            <v>0</v>
          </cell>
        </row>
        <row r="38">
          <cell r="D38">
            <v>0</v>
          </cell>
        </row>
        <row r="39">
          <cell r="D39">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6">
          <cell r="D66">
            <v>0</v>
          </cell>
        </row>
        <row r="67">
          <cell r="D67">
            <v>0</v>
          </cell>
        </row>
        <row r="68">
          <cell r="D68">
            <v>0</v>
          </cell>
        </row>
        <row r="71">
          <cell r="D71">
            <v>0</v>
          </cell>
        </row>
        <row r="72">
          <cell r="D72">
            <v>0</v>
          </cell>
        </row>
        <row r="73">
          <cell r="D73">
            <v>0</v>
          </cell>
        </row>
        <row r="74">
          <cell r="D74">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anada.ca/en/employment-social-development/programs/ei/ei-list/ei-employers/premium-reduction-program.html" TargetMode="External"/><Relationship Id="rId7" Type="http://schemas.openxmlformats.org/officeDocument/2006/relationships/comments" Target="../comments3.xml"/><Relationship Id="rId2" Type="http://schemas.openxmlformats.org/officeDocument/2006/relationships/hyperlink" Target="https://www2.gov.bc.ca/gov/content/taxes/employer-health-tax/employer-health-tax-overview" TargetMode="External"/><Relationship Id="rId1" Type="http://schemas.openxmlformats.org/officeDocument/2006/relationships/hyperlink" Target="https://www2.gov.bc.ca/gov/content/careers-myhr/all-employees/leave-time-off/sick-leave/stiip"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J77"/>
  <sheetViews>
    <sheetView tabSelected="1" topLeftCell="A49" workbookViewId="0">
      <selection activeCell="A63" sqref="A63"/>
    </sheetView>
  </sheetViews>
  <sheetFormatPr defaultColWidth="9.140625" defaultRowHeight="15" x14ac:dyDescent="0.25"/>
  <cols>
    <col min="1" max="1" width="61.85546875"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x14ac:dyDescent="0.25"/>
    <row r="8" spans="1:10" s="1" customFormat="1" x14ac:dyDescent="0.25"/>
    <row r="9" spans="1:10" ht="21" x14ac:dyDescent="0.35">
      <c r="A9" s="1042" t="s">
        <v>865</v>
      </c>
      <c r="B9" s="1042"/>
      <c r="C9" s="1042"/>
      <c r="D9" s="1042"/>
      <c r="E9" s="545"/>
      <c r="F9" s="2"/>
      <c r="G9" s="2"/>
      <c r="H9" s="2"/>
      <c r="I9" s="2"/>
      <c r="J9" s="2"/>
    </row>
    <row r="10" spans="1:10" ht="18.75" x14ac:dyDescent="0.3">
      <c r="A10" s="852" t="s">
        <v>866</v>
      </c>
      <c r="B10" s="792"/>
      <c r="C10" s="792"/>
      <c r="D10" s="792"/>
      <c r="E10" s="545"/>
      <c r="F10" s="2"/>
      <c r="G10" s="2"/>
      <c r="H10" s="2"/>
      <c r="I10" s="2"/>
      <c r="J10" s="2"/>
    </row>
    <row r="11" spans="1:10" ht="18.75" x14ac:dyDescent="0.3">
      <c r="A11" s="941" t="s">
        <v>951</v>
      </c>
      <c r="B11" s="792"/>
      <c r="C11" s="792"/>
      <c r="D11" s="792"/>
      <c r="E11" s="545"/>
      <c r="F11" s="2"/>
      <c r="G11" s="2"/>
      <c r="H11" s="2"/>
      <c r="I11" s="2"/>
      <c r="J11" s="2"/>
    </row>
    <row r="12" spans="1:10" x14ac:dyDescent="0.25">
      <c r="A12" s="2"/>
      <c r="B12" s="2"/>
      <c r="C12" s="2"/>
      <c r="D12" s="2"/>
      <c r="E12" s="545"/>
      <c r="F12" s="2"/>
      <c r="G12" s="2"/>
      <c r="H12" s="2"/>
      <c r="I12" s="2"/>
      <c r="J12" s="2"/>
    </row>
    <row r="13" spans="1:10" ht="19.5" thickBot="1" x14ac:dyDescent="0.35">
      <c r="A13" s="1043" t="s">
        <v>0</v>
      </c>
      <c r="B13" s="1043"/>
      <c r="C13" s="1043"/>
      <c r="D13" s="1043"/>
      <c r="E13" s="545"/>
      <c r="F13" s="2"/>
      <c r="G13" s="2"/>
      <c r="H13" s="2"/>
      <c r="I13" s="2"/>
      <c r="J13" s="2"/>
    </row>
    <row r="14" spans="1:10" ht="15.75" hidden="1" thickBot="1" x14ac:dyDescent="0.3">
      <c r="A14" s="2"/>
      <c r="B14" s="2"/>
      <c r="C14" s="2"/>
      <c r="D14" s="2"/>
      <c r="E14" s="545"/>
      <c r="F14" s="2"/>
      <c r="G14" s="2"/>
      <c r="H14" s="2"/>
      <c r="I14" s="2"/>
      <c r="J14" s="2"/>
    </row>
    <row r="15" spans="1:10" x14ac:dyDescent="0.25">
      <c r="A15" s="3" t="s">
        <v>2</v>
      </c>
      <c r="B15" s="1044"/>
      <c r="C15" s="1045"/>
      <c r="D15" s="1046"/>
      <c r="E15" s="545"/>
      <c r="F15" s="638" t="s">
        <v>581</v>
      </c>
      <c r="G15" s="638" t="s">
        <v>603</v>
      </c>
      <c r="H15" s="2"/>
      <c r="I15" s="663"/>
      <c r="J15" s="2"/>
    </row>
    <row r="16" spans="1:10" x14ac:dyDescent="0.25">
      <c r="A16" s="4" t="s">
        <v>1</v>
      </c>
      <c r="B16" s="1047"/>
      <c r="C16" s="1048"/>
      <c r="D16" s="1049"/>
      <c r="E16" s="545"/>
      <c r="F16" s="2"/>
      <c r="G16" s="2"/>
      <c r="H16" s="2"/>
      <c r="I16" s="2"/>
      <c r="J16" s="2"/>
    </row>
    <row r="17" spans="1:10" x14ac:dyDescent="0.25">
      <c r="A17" s="4" t="s">
        <v>697</v>
      </c>
      <c r="B17" s="1047"/>
      <c r="C17" s="1048"/>
      <c r="D17" s="1049"/>
      <c r="E17" s="545"/>
      <c r="F17" s="2"/>
      <c r="G17" s="638" t="s">
        <v>714</v>
      </c>
      <c r="H17" s="2"/>
      <c r="I17" s="2"/>
      <c r="J17" s="2"/>
    </row>
    <row r="18" spans="1:10" x14ac:dyDescent="0.25">
      <c r="A18" s="4" t="s">
        <v>3</v>
      </c>
      <c r="B18" s="1047"/>
      <c r="C18" s="1048"/>
      <c r="D18" s="1049"/>
      <c r="E18" s="545"/>
      <c r="F18" s="2"/>
      <c r="G18" s="638" t="s">
        <v>580</v>
      </c>
      <c r="H18" s="2"/>
      <c r="I18" s="2"/>
      <c r="J18" s="2"/>
    </row>
    <row r="19" spans="1:10" ht="15.75" thickBot="1" x14ac:dyDescent="0.3">
      <c r="A19" s="5" t="s">
        <v>4</v>
      </c>
      <c r="B19" s="1050"/>
      <c r="C19" s="1051"/>
      <c r="D19" s="1052"/>
      <c r="E19" s="545"/>
      <c r="F19" s="2"/>
      <c r="G19" s="2"/>
      <c r="H19" s="2"/>
      <c r="I19" s="2"/>
      <c r="J19" s="663"/>
    </row>
    <row r="20" spans="1:10" x14ac:dyDescent="0.25">
      <c r="A20" s="2"/>
      <c r="B20" s="2"/>
      <c r="C20" s="2"/>
      <c r="D20" s="2"/>
      <c r="E20" s="545"/>
      <c r="F20" s="2"/>
      <c r="G20" s="2"/>
      <c r="H20" s="2"/>
      <c r="I20" s="2"/>
      <c r="J20" s="2"/>
    </row>
    <row r="21" spans="1:10" ht="18.75" x14ac:dyDescent="0.3">
      <c r="A21" s="1043" t="s">
        <v>719</v>
      </c>
      <c r="B21" s="1043"/>
      <c r="C21" s="1043"/>
      <c r="D21" s="1043"/>
      <c r="E21" s="545"/>
      <c r="F21" s="2"/>
      <c r="G21" s="2"/>
      <c r="H21" s="2"/>
      <c r="I21" s="2"/>
      <c r="J21" s="2"/>
    </row>
    <row r="22" spans="1:10" ht="18.75" x14ac:dyDescent="0.3">
      <c r="A22" s="1043" t="s">
        <v>867</v>
      </c>
      <c r="B22" s="1043"/>
      <c r="C22" s="1043"/>
      <c r="D22" s="1043"/>
      <c r="E22" s="545"/>
      <c r="F22" s="2"/>
      <c r="G22" s="2"/>
      <c r="H22" s="2"/>
      <c r="I22" s="2"/>
      <c r="J22" s="2"/>
    </row>
    <row r="23" spans="1:10" ht="15.75" thickBot="1" x14ac:dyDescent="0.3">
      <c r="A23" s="823" t="s">
        <v>713</v>
      </c>
      <c r="B23" s="2"/>
      <c r="C23" s="2"/>
      <c r="D23" s="2"/>
      <c r="E23" s="545"/>
      <c r="F23" s="2"/>
      <c r="G23" s="2"/>
      <c r="H23" s="2"/>
      <c r="I23" s="2"/>
      <c r="J23" s="2"/>
    </row>
    <row r="24" spans="1:10" x14ac:dyDescent="0.25">
      <c r="A24" s="3" t="s">
        <v>7</v>
      </c>
      <c r="B24" s="496">
        <f>SUM(B30:B34,B36:B41,B43:B66,B68:B70,B72:B76)</f>
        <v>0</v>
      </c>
      <c r="C24" s="497">
        <f>SUM(C30:C34,C36:C41,C43:C66,C68:C70,C72:C76)</f>
        <v>0</v>
      </c>
      <c r="D24" s="498">
        <f>SUM(D30:D34,D36:D41,D43:D66,D68:D70,D72:D76)</f>
        <v>0</v>
      </c>
      <c r="E24" s="1040" t="s">
        <v>582</v>
      </c>
      <c r="F24" s="1041"/>
      <c r="G24" s="1034" t="s">
        <v>518</v>
      </c>
      <c r="H24" s="1035"/>
      <c r="I24" s="1036"/>
      <c r="J24" s="548" t="str">
        <f>IFERROR(SUM(B30:C34,B36:C41,B43:C66,B68:C70)/SUM(B30:C34,B36:C41,B43:C66,B72:C76,B68:C70),"")</f>
        <v/>
      </c>
    </row>
    <row r="25" spans="1:10" ht="15.75" thickBot="1" x14ac:dyDescent="0.3">
      <c r="A25" s="5" t="s">
        <v>426</v>
      </c>
      <c r="B25" s="499">
        <f>SUM(H30:H34,H36:H41,H43:H66,H68:H70,H72:H76)</f>
        <v>0</v>
      </c>
      <c r="C25" s="500">
        <f>SUM(I30:I34,I36:I41,I43:I66,I68:I70,I72:I76)</f>
        <v>0</v>
      </c>
      <c r="D25" s="501">
        <f>SUM(J30:J33,J35:J40,J42:J65,J67:J69,J71:J75)</f>
        <v>0</v>
      </c>
      <c r="E25" s="1040" t="s">
        <v>582</v>
      </c>
      <c r="F25" s="1041"/>
      <c r="G25" s="1037" t="s">
        <v>519</v>
      </c>
      <c r="H25" s="1038"/>
      <c r="I25" s="1039"/>
      <c r="J25" s="549" t="str">
        <f>IFERROR(SUM(B72:C76)/SUM(B30:C34,B36:C41,B43:C66,B68:C70,B72:C76),"")</f>
        <v/>
      </c>
    </row>
    <row r="26" spans="1:10" ht="15.75" thickBot="1" x14ac:dyDescent="0.3">
      <c r="A26" s="2"/>
      <c r="B26" s="502"/>
      <c r="C26" s="502"/>
      <c r="D26" s="2"/>
      <c r="E26" s="2"/>
      <c r="F26" s="2"/>
      <c r="G26" s="2"/>
      <c r="H26" s="2"/>
      <c r="I26" s="2"/>
      <c r="J26" s="2"/>
    </row>
    <row r="27" spans="1:10" ht="45.75" thickBot="1" x14ac:dyDescent="0.3">
      <c r="A27" s="6"/>
      <c r="B27" s="503" t="s">
        <v>502</v>
      </c>
      <c r="C27" s="504" t="s">
        <v>503</v>
      </c>
      <c r="D27" s="505" t="s">
        <v>504</v>
      </c>
      <c r="E27" s="506" t="s">
        <v>505</v>
      </c>
      <c r="F27" s="506" t="s">
        <v>506</v>
      </c>
      <c r="G27" s="507" t="s">
        <v>507</v>
      </c>
      <c r="H27" s="508" t="s">
        <v>508</v>
      </c>
      <c r="I27" s="508" t="s">
        <v>509</v>
      </c>
      <c r="J27" s="509" t="s">
        <v>510</v>
      </c>
    </row>
    <row r="28" spans="1:10" s="610" customFormat="1" ht="19.5" thickBot="1" x14ac:dyDescent="0.35">
      <c r="A28" s="604" t="s">
        <v>520</v>
      </c>
      <c r="B28" s="605"/>
      <c r="C28" s="605"/>
      <c r="D28" s="606"/>
      <c r="E28" s="607"/>
      <c r="F28" s="607"/>
      <c r="G28" s="607"/>
      <c r="H28" s="608"/>
      <c r="I28" s="608"/>
      <c r="J28" s="609"/>
    </row>
    <row r="29" spans="1:10" ht="15.75" thickBot="1" x14ac:dyDescent="0.3">
      <c r="A29" s="651" t="s">
        <v>8</v>
      </c>
      <c r="B29" s="652"/>
      <c r="C29" s="652"/>
      <c r="D29" s="653"/>
      <c r="E29" s="654"/>
      <c r="F29" s="654"/>
      <c r="G29" s="654"/>
      <c r="H29" s="655"/>
      <c r="I29" s="655"/>
      <c r="J29" s="656"/>
    </row>
    <row r="30" spans="1:10" x14ac:dyDescent="0.25">
      <c r="A30" s="554" t="s">
        <v>9</v>
      </c>
      <c r="B30" s="537"/>
      <c r="C30" s="538"/>
      <c r="D30" s="539">
        <f>SUM(B30:C30)</f>
        <v>0</v>
      </c>
      <c r="E30" s="513" t="str">
        <f>IFERROR(IF(ISBLANK(B30),"",B30/$B$24),"")</f>
        <v/>
      </c>
      <c r="F30" s="514" t="str">
        <f>IFERROR(IF(ISBLANK(C30),"",C30/$C$24),"")</f>
        <v/>
      </c>
      <c r="G30" s="423" t="str">
        <f>IFERROR(IF(ISBLANK(D30),"",D30/$D$24),"")</f>
        <v/>
      </c>
      <c r="H30" s="515"/>
      <c r="I30" s="540"/>
      <c r="J30" s="541">
        <f>SUM(H30:I30)</f>
        <v>0</v>
      </c>
    </row>
    <row r="31" spans="1:10" x14ac:dyDescent="0.25">
      <c r="A31" s="555" t="s">
        <v>10</v>
      </c>
      <c r="B31" s="516"/>
      <c r="C31" s="517"/>
      <c r="D31" s="518">
        <f t="shared" ref="D31:D76" si="0">SUM(B31:C31)</f>
        <v>0</v>
      </c>
      <c r="E31" s="519" t="str">
        <f t="shared" ref="E31:E76" si="1">IFERROR(IF(ISBLANK(B31),"",B31/$B$24),"")</f>
        <v/>
      </c>
      <c r="F31" s="520" t="str">
        <f t="shared" ref="F31:F76" si="2">IFERROR(IF(ISBLANK(C31),"",C31/$C$24),"")</f>
        <v/>
      </c>
      <c r="G31" s="424" t="str">
        <f t="shared" ref="G31:G76" si="3">IFERROR(IF(ISBLANK(D31),"",D31/$D$24),"")</f>
        <v/>
      </c>
      <c r="H31" s="521"/>
      <c r="I31" s="522"/>
      <c r="J31" s="523">
        <f t="shared" ref="J31:J76" si="4">SUM(H31:I31)</f>
        <v>0</v>
      </c>
    </row>
    <row r="32" spans="1:10" x14ac:dyDescent="0.25">
      <c r="A32" s="899" t="s">
        <v>916</v>
      </c>
      <c r="B32" s="516"/>
      <c r="C32" s="517"/>
      <c r="D32" s="518">
        <f t="shared" si="0"/>
        <v>0</v>
      </c>
      <c r="E32" s="519" t="str">
        <f t="shared" si="1"/>
        <v/>
      </c>
      <c r="F32" s="520" t="str">
        <f t="shared" si="2"/>
        <v/>
      </c>
      <c r="G32" s="424" t="str">
        <f t="shared" si="3"/>
        <v/>
      </c>
      <c r="H32" s="521"/>
      <c r="I32" s="522"/>
      <c r="J32" s="523">
        <f t="shared" si="4"/>
        <v>0</v>
      </c>
    </row>
    <row r="33" spans="1:10" x14ac:dyDescent="0.25">
      <c r="A33" s="556" t="s">
        <v>469</v>
      </c>
      <c r="B33" s="524"/>
      <c r="C33" s="525"/>
      <c r="D33" s="526">
        <f t="shared" si="0"/>
        <v>0</v>
      </c>
      <c r="E33" s="527" t="str">
        <f t="shared" si="1"/>
        <v/>
      </c>
      <c r="F33" s="528" t="str">
        <f t="shared" si="2"/>
        <v/>
      </c>
      <c r="G33" s="425" t="str">
        <f t="shared" si="3"/>
        <v/>
      </c>
      <c r="H33" s="529"/>
      <c r="I33" s="530"/>
      <c r="J33" s="523">
        <f t="shared" si="4"/>
        <v>0</v>
      </c>
    </row>
    <row r="34" spans="1:10" ht="15.75" thickBot="1" x14ac:dyDescent="0.3">
      <c r="A34" s="555" t="s">
        <v>470</v>
      </c>
      <c r="B34" s="516"/>
      <c r="C34" s="517"/>
      <c r="D34" s="518">
        <f t="shared" si="0"/>
        <v>0</v>
      </c>
      <c r="E34" s="519" t="str">
        <f t="shared" si="1"/>
        <v/>
      </c>
      <c r="F34" s="520" t="str">
        <f t="shared" si="2"/>
        <v/>
      </c>
      <c r="G34" s="424" t="str">
        <f t="shared" si="3"/>
        <v/>
      </c>
      <c r="H34" s="521"/>
      <c r="I34" s="522"/>
      <c r="J34" s="523">
        <f t="shared" si="4"/>
        <v>0</v>
      </c>
    </row>
    <row r="35" spans="1:10" ht="15.75" thickBot="1" x14ac:dyDescent="0.3">
      <c r="A35" s="651" t="s">
        <v>11</v>
      </c>
      <c r="B35" s="652"/>
      <c r="C35" s="652"/>
      <c r="D35" s="657"/>
      <c r="E35" s="658"/>
      <c r="F35" s="658"/>
      <c r="G35" s="658"/>
      <c r="H35" s="659"/>
      <c r="I35" s="659"/>
      <c r="J35" s="724"/>
    </row>
    <row r="36" spans="1:10" x14ac:dyDescent="0.25">
      <c r="A36" s="554" t="s">
        <v>573</v>
      </c>
      <c r="B36" s="537"/>
      <c r="C36" s="538"/>
      <c r="D36" s="539">
        <f t="shared" si="0"/>
        <v>0</v>
      </c>
      <c r="E36" s="513" t="str">
        <f t="shared" si="1"/>
        <v/>
      </c>
      <c r="F36" s="514" t="str">
        <f t="shared" si="2"/>
        <v/>
      </c>
      <c r="G36" s="423" t="str">
        <f t="shared" si="3"/>
        <v/>
      </c>
      <c r="H36" s="515"/>
      <c r="I36" s="540"/>
      <c r="J36" s="865">
        <f t="shared" si="4"/>
        <v>0</v>
      </c>
    </row>
    <row r="37" spans="1:10" x14ac:dyDescent="0.25">
      <c r="A37" s="556" t="s">
        <v>574</v>
      </c>
      <c r="B37" s="524"/>
      <c r="C37" s="525"/>
      <c r="D37" s="526">
        <f t="shared" si="0"/>
        <v>0</v>
      </c>
      <c r="E37" s="527" t="str">
        <f t="shared" si="1"/>
        <v/>
      </c>
      <c r="F37" s="528" t="str">
        <f t="shared" si="2"/>
        <v/>
      </c>
      <c r="G37" s="425" t="str">
        <f t="shared" si="3"/>
        <v/>
      </c>
      <c r="H37" s="529"/>
      <c r="I37" s="530"/>
      <c r="J37" s="523">
        <f t="shared" si="4"/>
        <v>0</v>
      </c>
    </row>
    <row r="38" spans="1:10" x14ac:dyDescent="0.25">
      <c r="A38" s="556" t="s">
        <v>575</v>
      </c>
      <c r="B38" s="524"/>
      <c r="C38" s="525"/>
      <c r="D38" s="526">
        <f t="shared" si="0"/>
        <v>0</v>
      </c>
      <c r="E38" s="527" t="str">
        <f t="shared" si="1"/>
        <v/>
      </c>
      <c r="F38" s="528" t="str">
        <f t="shared" si="2"/>
        <v/>
      </c>
      <c r="G38" s="425" t="str">
        <f t="shared" si="3"/>
        <v/>
      </c>
      <c r="H38" s="529"/>
      <c r="I38" s="530"/>
      <c r="J38" s="523">
        <f t="shared" si="4"/>
        <v>0</v>
      </c>
    </row>
    <row r="39" spans="1:10" x14ac:dyDescent="0.25">
      <c r="A39" s="556" t="s">
        <v>576</v>
      </c>
      <c r="B39" s="524"/>
      <c r="C39" s="525"/>
      <c r="D39" s="526">
        <f t="shared" si="0"/>
        <v>0</v>
      </c>
      <c r="E39" s="527" t="str">
        <f t="shared" si="1"/>
        <v/>
      </c>
      <c r="F39" s="528" t="str">
        <f t="shared" si="2"/>
        <v/>
      </c>
      <c r="G39" s="425" t="str">
        <f t="shared" si="3"/>
        <v/>
      </c>
      <c r="H39" s="529"/>
      <c r="I39" s="530"/>
      <c r="J39" s="523">
        <f t="shared" si="4"/>
        <v>0</v>
      </c>
    </row>
    <row r="40" spans="1:10" x14ac:dyDescent="0.25">
      <c r="A40" s="556" t="s">
        <v>577</v>
      </c>
      <c r="B40" s="524"/>
      <c r="C40" s="525"/>
      <c r="D40" s="526">
        <f t="shared" si="0"/>
        <v>0</v>
      </c>
      <c r="E40" s="527" t="str">
        <f t="shared" si="1"/>
        <v/>
      </c>
      <c r="F40" s="528" t="str">
        <f t="shared" si="2"/>
        <v/>
      </c>
      <c r="G40" s="425" t="str">
        <f t="shared" si="3"/>
        <v/>
      </c>
      <c r="H40" s="529"/>
      <c r="I40" s="530"/>
      <c r="J40" s="523">
        <f t="shared" si="4"/>
        <v>0</v>
      </c>
    </row>
    <row r="41" spans="1:10" ht="15.75" thickBot="1" x14ac:dyDescent="0.3">
      <c r="A41" s="720" t="s">
        <v>12</v>
      </c>
      <c r="B41" s="532"/>
      <c r="C41" s="533"/>
      <c r="D41" s="534">
        <f t="shared" si="0"/>
        <v>0</v>
      </c>
      <c r="E41" s="542" t="str">
        <f t="shared" si="1"/>
        <v/>
      </c>
      <c r="F41" s="543" t="str">
        <f t="shared" si="2"/>
        <v/>
      </c>
      <c r="G41" s="426" t="str">
        <f t="shared" si="3"/>
        <v/>
      </c>
      <c r="H41" s="544"/>
      <c r="I41" s="522"/>
      <c r="J41" s="523">
        <f t="shared" si="4"/>
        <v>0</v>
      </c>
    </row>
    <row r="42" spans="1:10" ht="15.75" thickBot="1" x14ac:dyDescent="0.3">
      <c r="A42" s="651" t="s">
        <v>13</v>
      </c>
      <c r="B42" s="652"/>
      <c r="C42" s="652"/>
      <c r="D42" s="657"/>
      <c r="E42" s="658"/>
      <c r="F42" s="658"/>
      <c r="G42" s="658"/>
      <c r="H42" s="659"/>
      <c r="I42" s="659"/>
      <c r="J42" s="724"/>
    </row>
    <row r="43" spans="1:10" x14ac:dyDescent="0.25">
      <c r="A43" s="730" t="s">
        <v>544</v>
      </c>
      <c r="B43" s="725"/>
      <c r="C43" s="713"/>
      <c r="D43" s="714">
        <f t="shared" si="0"/>
        <v>0</v>
      </c>
      <c r="E43" s="715" t="str">
        <f t="shared" si="1"/>
        <v/>
      </c>
      <c r="F43" s="514" t="str">
        <f t="shared" si="2"/>
        <v/>
      </c>
      <c r="G43" s="514" t="str">
        <f t="shared" si="3"/>
        <v/>
      </c>
      <c r="H43" s="716"/>
      <c r="I43" s="540"/>
      <c r="J43" s="865">
        <f t="shared" si="4"/>
        <v>0</v>
      </c>
    </row>
    <row r="44" spans="1:10" x14ac:dyDescent="0.25">
      <c r="A44" s="731" t="s">
        <v>501</v>
      </c>
      <c r="B44" s="726"/>
      <c r="C44" s="613"/>
      <c r="D44" s="625">
        <f t="shared" si="0"/>
        <v>0</v>
      </c>
      <c r="E44" s="635" t="str">
        <f t="shared" si="1"/>
        <v/>
      </c>
      <c r="F44" s="528" t="str">
        <f t="shared" si="2"/>
        <v/>
      </c>
      <c r="G44" s="528" t="str">
        <f t="shared" si="3"/>
        <v/>
      </c>
      <c r="H44" s="620"/>
      <c r="I44" s="530"/>
      <c r="J44" s="523">
        <f t="shared" si="4"/>
        <v>0</v>
      </c>
    </row>
    <row r="45" spans="1:10" x14ac:dyDescent="0.25">
      <c r="A45" s="731" t="s">
        <v>14</v>
      </c>
      <c r="B45" s="726"/>
      <c r="C45" s="613"/>
      <c r="D45" s="625">
        <f t="shared" si="0"/>
        <v>0</v>
      </c>
      <c r="E45" s="635" t="str">
        <f t="shared" si="1"/>
        <v/>
      </c>
      <c r="F45" s="528" t="str">
        <f t="shared" si="2"/>
        <v/>
      </c>
      <c r="G45" s="528" t="str">
        <f t="shared" si="3"/>
        <v/>
      </c>
      <c r="H45" s="620"/>
      <c r="I45" s="530"/>
      <c r="J45" s="523">
        <f t="shared" si="4"/>
        <v>0</v>
      </c>
    </row>
    <row r="46" spans="1:10" x14ac:dyDescent="0.25">
      <c r="A46" s="731" t="s">
        <v>459</v>
      </c>
      <c r="B46" s="726"/>
      <c r="C46" s="613"/>
      <c r="D46" s="625">
        <f t="shared" si="0"/>
        <v>0</v>
      </c>
      <c r="E46" s="635" t="str">
        <f t="shared" si="1"/>
        <v/>
      </c>
      <c r="F46" s="528" t="str">
        <f t="shared" si="2"/>
        <v/>
      </c>
      <c r="G46" s="528" t="str">
        <f t="shared" si="3"/>
        <v/>
      </c>
      <c r="H46" s="620"/>
      <c r="I46" s="530"/>
      <c r="J46" s="523">
        <f t="shared" si="4"/>
        <v>0</v>
      </c>
    </row>
    <row r="47" spans="1:10" x14ac:dyDescent="0.25">
      <c r="A47" s="731" t="s">
        <v>545</v>
      </c>
      <c r="B47" s="726"/>
      <c r="C47" s="613"/>
      <c r="D47" s="625">
        <f t="shared" si="0"/>
        <v>0</v>
      </c>
      <c r="E47" s="635" t="str">
        <f t="shared" si="1"/>
        <v/>
      </c>
      <c r="F47" s="528" t="str">
        <f t="shared" si="2"/>
        <v/>
      </c>
      <c r="G47" s="528" t="str">
        <f t="shared" si="3"/>
        <v/>
      </c>
      <c r="H47" s="620"/>
      <c r="I47" s="530"/>
      <c r="J47" s="523">
        <f t="shared" si="4"/>
        <v>0</v>
      </c>
    </row>
    <row r="48" spans="1:10" x14ac:dyDescent="0.25">
      <c r="A48" s="732" t="s">
        <v>604</v>
      </c>
      <c r="B48" s="727">
        <f>SUM('H2'!B31:B90)</f>
        <v>0</v>
      </c>
      <c r="C48" s="664">
        <f>SUM('H2'!C31:C90)</f>
        <v>0</v>
      </c>
      <c r="D48" s="625">
        <f t="shared" si="0"/>
        <v>0</v>
      </c>
      <c r="E48" s="635" t="str">
        <f t="shared" si="1"/>
        <v/>
      </c>
      <c r="F48" s="528" t="str">
        <f t="shared" si="2"/>
        <v/>
      </c>
      <c r="G48" s="528" t="str">
        <f t="shared" si="3"/>
        <v/>
      </c>
      <c r="H48" s="665">
        <f>SUM('H2'!H31:H90)</f>
        <v>0</v>
      </c>
      <c r="I48" s="666">
        <f>SUM('H2'!I31:I90)</f>
        <v>0</v>
      </c>
      <c r="J48" s="523">
        <f t="shared" si="4"/>
        <v>0</v>
      </c>
    </row>
    <row r="49" spans="1:10" x14ac:dyDescent="0.25">
      <c r="A49" s="731" t="s">
        <v>546</v>
      </c>
      <c r="B49" s="726"/>
      <c r="C49" s="613"/>
      <c r="D49" s="625">
        <f t="shared" si="0"/>
        <v>0</v>
      </c>
      <c r="E49" s="635" t="str">
        <f t="shared" si="1"/>
        <v/>
      </c>
      <c r="F49" s="528" t="str">
        <f t="shared" si="2"/>
        <v/>
      </c>
      <c r="G49" s="528" t="str">
        <f t="shared" si="3"/>
        <v/>
      </c>
      <c r="H49" s="620"/>
      <c r="I49" s="530"/>
      <c r="J49" s="523">
        <f t="shared" si="4"/>
        <v>0</v>
      </c>
    </row>
    <row r="50" spans="1:10" x14ac:dyDescent="0.25">
      <c r="A50" s="789" t="s">
        <v>705</v>
      </c>
      <c r="B50" s="726"/>
      <c r="C50" s="613"/>
      <c r="D50" s="625">
        <f t="shared" si="0"/>
        <v>0</v>
      </c>
      <c r="E50" s="635" t="str">
        <f t="shared" si="1"/>
        <v/>
      </c>
      <c r="F50" s="528" t="str">
        <f t="shared" si="2"/>
        <v/>
      </c>
      <c r="G50" s="528" t="str">
        <f t="shared" si="3"/>
        <v/>
      </c>
      <c r="H50" s="620"/>
      <c r="I50" s="530"/>
      <c r="J50" s="523">
        <f t="shared" si="4"/>
        <v>0</v>
      </c>
    </row>
    <row r="51" spans="1:10" x14ac:dyDescent="0.25">
      <c r="A51" s="789" t="s">
        <v>706</v>
      </c>
      <c r="B51" s="726"/>
      <c r="C51" s="613"/>
      <c r="D51" s="625">
        <f t="shared" si="0"/>
        <v>0</v>
      </c>
      <c r="E51" s="635" t="str">
        <f t="shared" si="1"/>
        <v/>
      </c>
      <c r="F51" s="528" t="str">
        <f t="shared" si="2"/>
        <v/>
      </c>
      <c r="G51" s="528" t="str">
        <f t="shared" si="3"/>
        <v/>
      </c>
      <c r="H51" s="620"/>
      <c r="I51" s="530"/>
      <c r="J51" s="523">
        <f t="shared" si="4"/>
        <v>0</v>
      </c>
    </row>
    <row r="52" spans="1:10" x14ac:dyDescent="0.25">
      <c r="A52" s="789" t="s">
        <v>16</v>
      </c>
      <c r="B52" s="726"/>
      <c r="C52" s="613"/>
      <c r="D52" s="625">
        <f t="shared" si="0"/>
        <v>0</v>
      </c>
      <c r="E52" s="635" t="str">
        <f t="shared" si="1"/>
        <v/>
      </c>
      <c r="F52" s="528" t="str">
        <f t="shared" si="2"/>
        <v/>
      </c>
      <c r="G52" s="528" t="str">
        <f t="shared" si="3"/>
        <v/>
      </c>
      <c r="H52" s="620"/>
      <c r="I52" s="530"/>
      <c r="J52" s="523">
        <f t="shared" si="4"/>
        <v>0</v>
      </c>
    </row>
    <row r="53" spans="1:10" x14ac:dyDescent="0.25">
      <c r="A53" s="790" t="s">
        <v>547</v>
      </c>
      <c r="B53" s="728"/>
      <c r="C53" s="614"/>
      <c r="D53" s="625">
        <f t="shared" si="0"/>
        <v>0</v>
      </c>
      <c r="E53" s="635" t="str">
        <f t="shared" si="1"/>
        <v/>
      </c>
      <c r="F53" s="528" t="str">
        <f t="shared" si="2"/>
        <v/>
      </c>
      <c r="G53" s="528" t="str">
        <f t="shared" si="3"/>
        <v/>
      </c>
      <c r="H53" s="620"/>
      <c r="I53" s="530"/>
      <c r="J53" s="523">
        <f t="shared" si="4"/>
        <v>0</v>
      </c>
    </row>
    <row r="54" spans="1:10" x14ac:dyDescent="0.25">
      <c r="A54" s="789" t="s">
        <v>17</v>
      </c>
      <c r="B54" s="726"/>
      <c r="C54" s="613"/>
      <c r="D54" s="625">
        <f t="shared" si="0"/>
        <v>0</v>
      </c>
      <c r="E54" s="635" t="str">
        <f t="shared" si="1"/>
        <v/>
      </c>
      <c r="F54" s="528" t="str">
        <f t="shared" si="2"/>
        <v/>
      </c>
      <c r="G54" s="528" t="str">
        <f t="shared" si="3"/>
        <v/>
      </c>
      <c r="H54" s="620"/>
      <c r="I54" s="530"/>
      <c r="J54" s="523">
        <f t="shared" si="4"/>
        <v>0</v>
      </c>
    </row>
    <row r="55" spans="1:10" x14ac:dyDescent="0.25">
      <c r="A55" s="789" t="s">
        <v>707</v>
      </c>
      <c r="B55" s="726"/>
      <c r="C55" s="613"/>
      <c r="D55" s="625">
        <f t="shared" si="0"/>
        <v>0</v>
      </c>
      <c r="E55" s="635" t="str">
        <f t="shared" si="1"/>
        <v/>
      </c>
      <c r="F55" s="528" t="str">
        <f t="shared" si="2"/>
        <v/>
      </c>
      <c r="G55" s="528" t="str">
        <f t="shared" si="3"/>
        <v/>
      </c>
      <c r="H55" s="620"/>
      <c r="I55" s="530"/>
      <c r="J55" s="523">
        <f t="shared" si="4"/>
        <v>0</v>
      </c>
    </row>
    <row r="56" spans="1:10" x14ac:dyDescent="0.25">
      <c r="A56" s="789" t="s">
        <v>458</v>
      </c>
      <c r="B56" s="726"/>
      <c r="C56" s="613"/>
      <c r="D56" s="625">
        <f t="shared" si="0"/>
        <v>0</v>
      </c>
      <c r="E56" s="635" t="str">
        <f t="shared" si="1"/>
        <v/>
      </c>
      <c r="F56" s="528" t="str">
        <f t="shared" si="2"/>
        <v/>
      </c>
      <c r="G56" s="528" t="str">
        <f t="shared" si="3"/>
        <v/>
      </c>
      <c r="H56" s="620"/>
      <c r="I56" s="530"/>
      <c r="J56" s="523">
        <f t="shared" si="4"/>
        <v>0</v>
      </c>
    </row>
    <row r="57" spans="1:10" x14ac:dyDescent="0.25">
      <c r="A57" s="789" t="s">
        <v>708</v>
      </c>
      <c r="B57" s="726"/>
      <c r="C57" s="613"/>
      <c r="D57" s="625">
        <f t="shared" si="0"/>
        <v>0</v>
      </c>
      <c r="E57" s="635" t="str">
        <f t="shared" si="1"/>
        <v/>
      </c>
      <c r="F57" s="528" t="str">
        <f t="shared" si="2"/>
        <v/>
      </c>
      <c r="G57" s="528" t="str">
        <f t="shared" si="3"/>
        <v/>
      </c>
      <c r="H57" s="620"/>
      <c r="I57" s="530"/>
      <c r="J57" s="523">
        <f t="shared" si="4"/>
        <v>0</v>
      </c>
    </row>
    <row r="58" spans="1:10" x14ac:dyDescent="0.25">
      <c r="A58" s="789" t="s">
        <v>868</v>
      </c>
      <c r="B58" s="726"/>
      <c r="C58" s="613"/>
      <c r="D58" s="625">
        <f t="shared" si="0"/>
        <v>0</v>
      </c>
      <c r="E58" s="635" t="str">
        <f t="shared" si="1"/>
        <v/>
      </c>
      <c r="F58" s="528" t="str">
        <f t="shared" si="2"/>
        <v/>
      </c>
      <c r="G58" s="528" t="str">
        <f t="shared" si="3"/>
        <v/>
      </c>
      <c r="H58" s="620"/>
      <c r="I58" s="530"/>
      <c r="J58" s="523">
        <f t="shared" si="4"/>
        <v>0</v>
      </c>
    </row>
    <row r="59" spans="1:10" x14ac:dyDescent="0.25">
      <c r="A59" s="789" t="s">
        <v>461</v>
      </c>
      <c r="B59" s="726"/>
      <c r="C59" s="613"/>
      <c r="D59" s="625">
        <f t="shared" si="0"/>
        <v>0</v>
      </c>
      <c r="E59" s="635" t="str">
        <f t="shared" si="1"/>
        <v/>
      </c>
      <c r="F59" s="528" t="str">
        <f t="shared" si="2"/>
        <v/>
      </c>
      <c r="G59" s="528" t="str">
        <f t="shared" si="3"/>
        <v/>
      </c>
      <c r="H59" s="620"/>
      <c r="I59" s="530"/>
      <c r="J59" s="523">
        <f t="shared" si="4"/>
        <v>0</v>
      </c>
    </row>
    <row r="60" spans="1:10" x14ac:dyDescent="0.25">
      <c r="A60" s="789" t="s">
        <v>709</v>
      </c>
      <c r="B60" s="726"/>
      <c r="C60" s="613"/>
      <c r="D60" s="625">
        <f t="shared" si="0"/>
        <v>0</v>
      </c>
      <c r="E60" s="635" t="str">
        <f t="shared" si="1"/>
        <v/>
      </c>
      <c r="F60" s="528" t="str">
        <f t="shared" si="2"/>
        <v/>
      </c>
      <c r="G60" s="528" t="str">
        <f t="shared" si="3"/>
        <v/>
      </c>
      <c r="H60" s="620"/>
      <c r="I60" s="530"/>
      <c r="J60" s="523">
        <f t="shared" si="4"/>
        <v>0</v>
      </c>
    </row>
    <row r="61" spans="1:10" x14ac:dyDescent="0.25">
      <c r="A61" s="789" t="s">
        <v>548</v>
      </c>
      <c r="B61" s="726"/>
      <c r="C61" s="613"/>
      <c r="D61" s="625">
        <f t="shared" si="0"/>
        <v>0</v>
      </c>
      <c r="E61" s="635" t="str">
        <f t="shared" si="1"/>
        <v/>
      </c>
      <c r="F61" s="528" t="str">
        <f t="shared" si="2"/>
        <v/>
      </c>
      <c r="G61" s="528" t="str">
        <f t="shared" si="3"/>
        <v/>
      </c>
      <c r="H61" s="620"/>
      <c r="I61" s="530"/>
      <c r="J61" s="523">
        <f t="shared" si="4"/>
        <v>0</v>
      </c>
    </row>
    <row r="62" spans="1:10" x14ac:dyDescent="0.25">
      <c r="A62" s="789" t="s">
        <v>462</v>
      </c>
      <c r="B62" s="726"/>
      <c r="C62" s="613"/>
      <c r="D62" s="625">
        <f t="shared" si="0"/>
        <v>0</v>
      </c>
      <c r="E62" s="635" t="str">
        <f t="shared" si="1"/>
        <v/>
      </c>
      <c r="F62" s="528" t="str">
        <f t="shared" si="2"/>
        <v/>
      </c>
      <c r="G62" s="528" t="str">
        <f t="shared" si="3"/>
        <v/>
      </c>
      <c r="H62" s="620"/>
      <c r="I62" s="530"/>
      <c r="J62" s="523">
        <f t="shared" si="4"/>
        <v>0</v>
      </c>
    </row>
    <row r="63" spans="1:10" x14ac:dyDescent="0.25">
      <c r="A63" s="789" t="s">
        <v>460</v>
      </c>
      <c r="B63" s="726"/>
      <c r="C63" s="613"/>
      <c r="D63" s="633">
        <f t="shared" si="0"/>
        <v>0</v>
      </c>
      <c r="E63" s="636" t="str">
        <f t="shared" si="1"/>
        <v/>
      </c>
      <c r="F63" s="618" t="str">
        <f t="shared" si="2"/>
        <v/>
      </c>
      <c r="G63" s="528" t="str">
        <f t="shared" si="3"/>
        <v/>
      </c>
      <c r="H63" s="621"/>
      <c r="I63" s="619"/>
      <c r="J63" s="523">
        <f t="shared" si="4"/>
        <v>0</v>
      </c>
    </row>
    <row r="64" spans="1:10" x14ac:dyDescent="0.25">
      <c r="A64" s="789" t="s">
        <v>511</v>
      </c>
      <c r="B64" s="726"/>
      <c r="C64" s="613"/>
      <c r="D64" s="633">
        <f t="shared" si="0"/>
        <v>0</v>
      </c>
      <c r="E64" s="636" t="str">
        <f t="shared" ref="E64:E66" si="5">IFERROR(IF(ISBLANK(B64),"",B64/$B$24),"")</f>
        <v/>
      </c>
      <c r="F64" s="618" t="str">
        <f t="shared" ref="F64:F66" si="6">IFERROR(IF(ISBLANK(C64),"",C64/$C$24),"")</f>
        <v/>
      </c>
      <c r="G64" s="528" t="str">
        <f t="shared" ref="G64:G66" si="7">IFERROR(IF(ISBLANK(D64),"",D64/$D$24),"")</f>
        <v/>
      </c>
      <c r="H64" s="621"/>
      <c r="I64" s="619"/>
      <c r="J64" s="523">
        <f t="shared" si="4"/>
        <v>0</v>
      </c>
    </row>
    <row r="65" spans="1:10" x14ac:dyDescent="0.25">
      <c r="A65" s="789" t="s">
        <v>710</v>
      </c>
      <c r="B65" s="726"/>
      <c r="C65" s="613"/>
      <c r="D65" s="633">
        <f t="shared" si="0"/>
        <v>0</v>
      </c>
      <c r="E65" s="636" t="str">
        <f t="shared" si="5"/>
        <v/>
      </c>
      <c r="F65" s="618" t="str">
        <f t="shared" si="6"/>
        <v/>
      </c>
      <c r="G65" s="528" t="str">
        <f t="shared" si="7"/>
        <v/>
      </c>
      <c r="H65" s="621"/>
      <c r="I65" s="619"/>
      <c r="J65" s="523">
        <f t="shared" si="4"/>
        <v>0</v>
      </c>
    </row>
    <row r="66" spans="1:10" ht="15.75" thickBot="1" x14ac:dyDescent="0.3">
      <c r="A66" s="791" t="s">
        <v>549</v>
      </c>
      <c r="B66" s="729"/>
      <c r="C66" s="623"/>
      <c r="D66" s="634">
        <f t="shared" si="0"/>
        <v>0</v>
      </c>
      <c r="E66" s="637" t="str">
        <f t="shared" si="5"/>
        <v/>
      </c>
      <c r="F66" s="624" t="str">
        <f t="shared" si="6"/>
        <v/>
      </c>
      <c r="G66" s="543" t="str">
        <f t="shared" si="7"/>
        <v/>
      </c>
      <c r="H66" s="867"/>
      <c r="I66" s="801"/>
      <c r="J66" s="523">
        <f t="shared" si="4"/>
        <v>0</v>
      </c>
    </row>
    <row r="67" spans="1:10" ht="15.75" thickBot="1" x14ac:dyDescent="0.3">
      <c r="A67" s="763" t="s">
        <v>578</v>
      </c>
      <c r="B67" s="652"/>
      <c r="C67" s="652"/>
      <c r="D67" s="721"/>
      <c r="E67" s="722"/>
      <c r="F67" s="722"/>
      <c r="G67" s="722"/>
      <c r="H67" s="723"/>
      <c r="I67" s="723"/>
      <c r="J67" s="724"/>
    </row>
    <row r="68" spans="1:10" x14ac:dyDescent="0.25">
      <c r="A68" s="863" t="s">
        <v>427</v>
      </c>
      <c r="B68" s="725"/>
      <c r="C68" s="725"/>
      <c r="D68" s="539">
        <f t="shared" si="0"/>
        <v>0</v>
      </c>
      <c r="E68" s="636" t="str">
        <f t="shared" ref="E68:E70" si="8">IFERROR(IF(ISBLANK(B68),"",B68/$B$24),"")</f>
        <v/>
      </c>
      <c r="F68" s="618" t="str">
        <f t="shared" ref="F68:F70" si="9">IFERROR(IF(ISBLANK(C68),"",C68/$C$24),"")</f>
        <v/>
      </c>
      <c r="G68" s="528" t="str">
        <f t="shared" ref="G68:G70" si="10">IFERROR(IF(ISBLANK(D68),"",D68/$D$24),"")</f>
        <v/>
      </c>
      <c r="H68" s="718"/>
      <c r="I68" s="719"/>
      <c r="J68" s="865">
        <f t="shared" si="4"/>
        <v>0</v>
      </c>
    </row>
    <row r="69" spans="1:10" x14ac:dyDescent="0.25">
      <c r="A69" s="774" t="s">
        <v>863</v>
      </c>
      <c r="B69" s="727">
        <f>SUM('H2'!B18:B27)</f>
        <v>0</v>
      </c>
      <c r="C69" s="727">
        <f>SUM('H2'!C18:C27)</f>
        <v>0</v>
      </c>
      <c r="D69" s="539">
        <f t="shared" si="0"/>
        <v>0</v>
      </c>
      <c r="E69" s="636" t="str">
        <f t="shared" si="8"/>
        <v/>
      </c>
      <c r="F69" s="618" t="str">
        <f t="shared" si="9"/>
        <v/>
      </c>
      <c r="G69" s="528" t="str">
        <f t="shared" si="10"/>
        <v/>
      </c>
      <c r="H69" s="775">
        <f>SUM('H2'!H18:H27)</f>
        <v>0</v>
      </c>
      <c r="I69" s="670">
        <f>SUM('H2'!I18:I27)</f>
        <v>0</v>
      </c>
      <c r="J69" s="523">
        <f t="shared" si="4"/>
        <v>0</v>
      </c>
    </row>
    <row r="70" spans="1:10" s="610" customFormat="1" ht="15" customHeight="1" thickBot="1" x14ac:dyDescent="0.35">
      <c r="A70" s="736" t="s">
        <v>578</v>
      </c>
      <c r="B70" s="735"/>
      <c r="C70" s="661"/>
      <c r="D70" s="773">
        <f t="shared" si="0"/>
        <v>0</v>
      </c>
      <c r="E70" s="637" t="str">
        <f t="shared" si="8"/>
        <v/>
      </c>
      <c r="F70" s="624" t="str">
        <f t="shared" si="9"/>
        <v/>
      </c>
      <c r="G70" s="426" t="str">
        <f t="shared" si="10"/>
        <v/>
      </c>
      <c r="H70" s="662"/>
      <c r="I70" s="866"/>
      <c r="J70" s="523">
        <f t="shared" si="4"/>
        <v>0</v>
      </c>
    </row>
    <row r="71" spans="1:10" ht="19.5" thickBot="1" x14ac:dyDescent="0.35">
      <c r="A71" s="611" t="s">
        <v>521</v>
      </c>
      <c r="B71" s="612"/>
      <c r="C71" s="612"/>
      <c r="D71" s="615"/>
      <c r="E71" s="616"/>
      <c r="F71" s="616"/>
      <c r="G71" s="616"/>
      <c r="H71" s="617"/>
      <c r="I71" s="868"/>
      <c r="J71" s="869"/>
    </row>
    <row r="72" spans="1:10" x14ac:dyDescent="0.25">
      <c r="A72" s="550" t="s">
        <v>18</v>
      </c>
      <c r="B72" s="510"/>
      <c r="C72" s="511"/>
      <c r="D72" s="512">
        <f t="shared" si="0"/>
        <v>0</v>
      </c>
      <c r="E72" s="513" t="str">
        <f t="shared" si="1"/>
        <v/>
      </c>
      <c r="F72" s="514" t="str">
        <f t="shared" si="2"/>
        <v/>
      </c>
      <c r="G72" s="423" t="str">
        <f t="shared" si="3"/>
        <v/>
      </c>
      <c r="H72" s="515"/>
      <c r="I72" s="540"/>
      <c r="J72" s="865">
        <f t="shared" si="4"/>
        <v>0</v>
      </c>
    </row>
    <row r="73" spans="1:10" x14ac:dyDescent="0.25">
      <c r="A73" s="550" t="s">
        <v>368</v>
      </c>
      <c r="B73" s="537"/>
      <c r="C73" s="538"/>
      <c r="D73" s="539">
        <f t="shared" si="0"/>
        <v>0</v>
      </c>
      <c r="E73" s="513" t="str">
        <f t="shared" si="1"/>
        <v/>
      </c>
      <c r="F73" s="514" t="str">
        <f t="shared" si="2"/>
        <v/>
      </c>
      <c r="G73" s="423" t="str">
        <f t="shared" si="3"/>
        <v/>
      </c>
      <c r="H73" s="515"/>
      <c r="I73" s="540"/>
      <c r="J73" s="523">
        <f t="shared" si="4"/>
        <v>0</v>
      </c>
    </row>
    <row r="74" spans="1:10" x14ac:dyDescent="0.25">
      <c r="A74" s="551" t="s">
        <v>19</v>
      </c>
      <c r="B74" s="524"/>
      <c r="C74" s="525"/>
      <c r="D74" s="526">
        <f t="shared" si="0"/>
        <v>0</v>
      </c>
      <c r="E74" s="527" t="str">
        <f t="shared" si="1"/>
        <v/>
      </c>
      <c r="F74" s="528" t="str">
        <f t="shared" si="2"/>
        <v/>
      </c>
      <c r="G74" s="425" t="str">
        <f t="shared" si="3"/>
        <v/>
      </c>
      <c r="H74" s="529"/>
      <c r="I74" s="530"/>
      <c r="J74" s="523">
        <f t="shared" si="4"/>
        <v>0</v>
      </c>
    </row>
    <row r="75" spans="1:10" x14ac:dyDescent="0.25">
      <c r="A75" s="552" t="s">
        <v>369</v>
      </c>
      <c r="B75" s="516"/>
      <c r="C75" s="517"/>
      <c r="D75" s="518">
        <f t="shared" si="0"/>
        <v>0</v>
      </c>
      <c r="E75" s="519" t="str">
        <f t="shared" si="1"/>
        <v/>
      </c>
      <c r="F75" s="520" t="str">
        <f t="shared" si="2"/>
        <v/>
      </c>
      <c r="G75" s="424" t="str">
        <f t="shared" si="3"/>
        <v/>
      </c>
      <c r="H75" s="521"/>
      <c r="I75" s="522"/>
      <c r="J75" s="523">
        <f t="shared" si="4"/>
        <v>0</v>
      </c>
    </row>
    <row r="76" spans="1:10" ht="15.75" thickBot="1" x14ac:dyDescent="0.3">
      <c r="A76" s="553" t="s">
        <v>696</v>
      </c>
      <c r="B76" s="532"/>
      <c r="C76" s="533"/>
      <c r="D76" s="534">
        <f t="shared" si="0"/>
        <v>0</v>
      </c>
      <c r="E76" s="542" t="str">
        <f t="shared" si="1"/>
        <v/>
      </c>
      <c r="F76" s="543" t="str">
        <f t="shared" si="2"/>
        <v/>
      </c>
      <c r="G76" s="426" t="str">
        <f t="shared" si="3"/>
        <v/>
      </c>
      <c r="H76" s="544"/>
      <c r="I76" s="535"/>
      <c r="J76" s="536">
        <f t="shared" si="4"/>
        <v>0</v>
      </c>
    </row>
    <row r="77" spans="1:10" x14ac:dyDescent="0.25">
      <c r="E77" s="26"/>
    </row>
  </sheetData>
  <sheetProtection algorithmName="SHA-512" hashValue="dgM2UvhnCWtYkj0iCiiaF3LT8gKTYOSlIlcEJK/w0hpT57WPx/Tkxu13s8waQo84aua9sW7pjjejRtE8BFTJgw==" saltValue="+rdxIGdN1Vu/ab19yjAr6w==" spinCount="100000" sheet="1" objects="1" scenarios="1"/>
  <mergeCells count="13">
    <mergeCell ref="G24:I24"/>
    <mergeCell ref="G25:I25"/>
    <mergeCell ref="E24:F24"/>
    <mergeCell ref="E25:F25"/>
    <mergeCell ref="A9:D9"/>
    <mergeCell ref="A21:D21"/>
    <mergeCell ref="A22:D22"/>
    <mergeCell ref="A13:D13"/>
    <mergeCell ref="B15:D15"/>
    <mergeCell ref="B16:D16"/>
    <mergeCell ref="B17:D17"/>
    <mergeCell ref="B18:D18"/>
    <mergeCell ref="B19:D19"/>
  </mergeCells>
  <conditionalFormatting sqref="H72:I76 H30:I69">
    <cfRule type="expression" dxfId="360" priority="8">
      <formula>IF(AND(B30&gt;0,ISBLANK(H30)),TRUE,FALSE)</formula>
    </cfRule>
  </conditionalFormatting>
  <conditionalFormatting sqref="B72:C76 B30:C69">
    <cfRule type="expression" dxfId="359" priority="7">
      <formula>IF(AND(H30&gt;0,ISBLANK(B30)),TRUE,FALSE)</formula>
    </cfRule>
  </conditionalFormatting>
  <conditionalFormatting sqref="H71:I71">
    <cfRule type="expression" dxfId="358" priority="4">
      <formula>IF(AND(B71&gt;0,ISBLANK(H71)),TRUE,FALSE)</formula>
    </cfRule>
  </conditionalFormatting>
  <conditionalFormatting sqref="B71:C71">
    <cfRule type="expression" dxfId="357" priority="3">
      <formula>IF(AND(H71&gt;0,ISBLANK(B71)),TRUE,FALSE)</formula>
    </cfRule>
  </conditionalFormatting>
  <conditionalFormatting sqref="H70:I70">
    <cfRule type="expression" dxfId="356" priority="2">
      <formula>IF(AND(B70&gt;0,ISBLANK(H70)),TRUE,FALSE)</formula>
    </cfRule>
  </conditionalFormatting>
  <conditionalFormatting sqref="B70:C70">
    <cfRule type="expression" dxfId="355" priority="1">
      <formula>IF(AND(H70&gt;0,ISBLANK(B70)),TRUE,FALSE)</formula>
    </cfRule>
  </conditionalFormatting>
  <dataValidations count="2">
    <dataValidation type="decimal" operator="greaterThanOrEqual" allowBlank="1" showInputMessage="1" showErrorMessage="1" error="Please enter a dollar amount greater than or equal to $0.00." sqref="D28:F29 B30:C76" xr:uid="{00000000-0002-0000-0000-000000000000}">
      <formula1>0</formula1>
    </dataValidation>
    <dataValidation type="whole" operator="greaterThanOrEqual" allowBlank="1" showInputMessage="1" showErrorMessage="1" error="Please enter a whole number greater than or equal to 0." sqref="H68:J76 J28:J67 H30:I67" xr:uid="{00000000-0002-0000-0000-000001000000}">
      <formula1>0</formula1>
    </dataValidation>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81B94F07-F27E-441B-B61D-DC8C124606C1}">
            <xm:f>IF(AND($D30=0,NOT(ISBLANK('Q1'!$B$69))),TRUE,FALSE)</xm:f>
            <x14:dxf>
              <fill>
                <patternFill>
                  <bgColor rgb="FFFF0000"/>
                </patternFill>
              </fill>
            </x14:dxf>
          </x14:cfRule>
          <xm:sqref>B30:C30</xm:sqref>
        </x14:conditionalFormatting>
        <x14:conditionalFormatting xmlns:xm="http://schemas.microsoft.com/office/excel/2006/main">
          <x14:cfRule type="expression" priority="5" id="{17A6A8C8-63D3-49B9-8620-A47CD4B9BF11}">
            <xm:f>IF(AND($D31=0,NOT(ISBLANK('Q1'!$B$64))),TRUE,FALSE)</xm:f>
            <x14:dxf>
              <fill>
                <patternFill>
                  <bgColor rgb="FFFF0000"/>
                </patternFill>
              </fill>
            </x14:dxf>
          </x14:cfRule>
          <xm:sqref>B31:C32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X350"/>
  <sheetViews>
    <sheetView topLeftCell="D1" workbookViewId="0">
      <selection activeCell="P21" sqref="P21"/>
    </sheetView>
  </sheetViews>
  <sheetFormatPr defaultColWidth="9.140625" defaultRowHeight="15" x14ac:dyDescent="0.25"/>
  <cols>
    <col min="1" max="2" width="36.5703125" style="81" customWidth="1"/>
    <col min="3" max="3" width="13.7109375" style="81" customWidth="1"/>
    <col min="4" max="4" width="10.7109375" style="81" customWidth="1"/>
    <col min="5" max="8" width="14.7109375" style="81" customWidth="1"/>
    <col min="9" max="15" width="10.7109375" style="81" customWidth="1"/>
    <col min="16" max="19" width="13.7109375" style="81" customWidth="1"/>
    <col min="20" max="20" width="36.5703125" style="81" customWidth="1"/>
    <col min="21" max="21" width="19.7109375" style="81" customWidth="1"/>
    <col min="22" max="22" width="9.140625" style="81"/>
    <col min="23" max="23" width="0" style="34" hidden="1" customWidth="1"/>
    <col min="24" max="24" width="0" style="742" hidden="1" customWidth="1"/>
    <col min="25" max="16384" width="9.140625" style="81"/>
  </cols>
  <sheetData>
    <row r="1" spans="1:24" s="79" customFormat="1" ht="15" customHeight="1" x14ac:dyDescent="0.25">
      <c r="A1" s="79" t="s">
        <v>184</v>
      </c>
      <c r="W1" s="341"/>
      <c r="X1" s="741"/>
    </row>
    <row r="2" spans="1:24" s="79" customFormat="1" ht="15" customHeight="1" x14ac:dyDescent="0.25">
      <c r="W2" s="341"/>
      <c r="X2" s="741"/>
    </row>
    <row r="3" spans="1:24" s="79" customFormat="1" ht="15" customHeight="1" x14ac:dyDescent="0.25">
      <c r="W3" s="341"/>
      <c r="X3" s="741"/>
    </row>
    <row r="4" spans="1:24" s="79" customFormat="1" ht="15" customHeight="1" x14ac:dyDescent="0.25">
      <c r="W4" s="341"/>
      <c r="X4" s="741"/>
    </row>
    <row r="5" spans="1:24" s="79" customFormat="1" ht="15" customHeight="1" x14ac:dyDescent="0.25">
      <c r="W5" s="341"/>
      <c r="X5" s="741"/>
    </row>
    <row r="6" spans="1:24" s="79" customFormat="1" ht="46.5" customHeight="1" x14ac:dyDescent="0.25">
      <c r="W6" s="341"/>
      <c r="X6" s="741"/>
    </row>
    <row r="7" spans="1:24" s="79" customFormat="1" ht="3" customHeight="1" thickBot="1" x14ac:dyDescent="0.3">
      <c r="W7" s="341"/>
      <c r="X7" s="741"/>
    </row>
    <row r="8" spans="1:24" s="79" customFormat="1" ht="15" hidden="1" customHeight="1" thickBot="1" x14ac:dyDescent="0.3">
      <c r="W8" s="341"/>
      <c r="X8" s="741"/>
    </row>
    <row r="9" spans="1:24" ht="18.75" x14ac:dyDescent="0.25">
      <c r="A9" s="1165" t="s">
        <v>957</v>
      </c>
      <c r="B9" s="1165"/>
      <c r="C9" s="1165"/>
      <c r="D9" s="1165"/>
      <c r="E9" s="1165"/>
      <c r="F9" s="1165"/>
      <c r="G9" s="1165"/>
      <c r="H9" s="1165"/>
      <c r="I9" s="1224" t="s">
        <v>518</v>
      </c>
      <c r="J9" s="1225"/>
      <c r="K9" s="1225"/>
      <c r="L9" s="1225"/>
      <c r="M9" s="1226"/>
      <c r="N9" s="962" t="str">
        <f>Home!J24</f>
        <v/>
      </c>
      <c r="O9" s="1230" t="s">
        <v>530</v>
      </c>
      <c r="P9" s="1231"/>
      <c r="Q9" s="1231"/>
      <c r="R9" s="1231"/>
      <c r="S9" s="963"/>
      <c r="T9" s="963"/>
      <c r="U9" s="356"/>
    </row>
    <row r="10" spans="1:24" ht="19.5" thickBot="1" x14ac:dyDescent="0.3">
      <c r="A10" s="1165" t="s">
        <v>21</v>
      </c>
      <c r="B10" s="1165"/>
      <c r="C10" s="1165"/>
      <c r="D10" s="1165"/>
      <c r="E10" s="1165"/>
      <c r="F10" s="1165"/>
      <c r="G10" s="1165"/>
      <c r="H10" s="1165"/>
      <c r="I10" s="1227" t="s">
        <v>519</v>
      </c>
      <c r="J10" s="1228"/>
      <c r="K10" s="1228"/>
      <c r="L10" s="1228"/>
      <c r="M10" s="1229"/>
      <c r="N10" s="964" t="str">
        <f>Home!J25</f>
        <v/>
      </c>
      <c r="O10" s="1230" t="s">
        <v>530</v>
      </c>
      <c r="P10" s="1231"/>
      <c r="Q10" s="1231"/>
      <c r="R10" s="1231"/>
      <c r="S10" s="963"/>
      <c r="T10" s="963"/>
      <c r="U10" s="356"/>
    </row>
    <row r="11" spans="1:24" ht="15.75" customHeight="1" thickBot="1" x14ac:dyDescent="0.3">
      <c r="A11" s="356" t="s">
        <v>184</v>
      </c>
      <c r="B11" s="356"/>
      <c r="C11" s="356"/>
      <c r="D11" s="356"/>
      <c r="E11" s="356"/>
      <c r="F11" s="356"/>
      <c r="G11" s="356"/>
      <c r="H11" s="356"/>
      <c r="I11" s="965"/>
      <c r="J11" s="356"/>
      <c r="K11" s="356"/>
      <c r="L11" s="356"/>
      <c r="M11" s="356"/>
      <c r="N11" s="356"/>
      <c r="O11" s="356"/>
      <c r="P11" s="356"/>
      <c r="Q11" s="356"/>
      <c r="R11" s="356"/>
      <c r="S11" s="356"/>
      <c r="T11" s="356"/>
      <c r="U11" s="356"/>
    </row>
    <row r="12" spans="1:24" ht="63" customHeight="1" thickBot="1" x14ac:dyDescent="0.3">
      <c r="A12" s="1177" t="s">
        <v>746</v>
      </c>
      <c r="B12" s="1177" t="s">
        <v>954</v>
      </c>
      <c r="C12" s="1166" t="s">
        <v>749</v>
      </c>
      <c r="D12" s="1169" t="s">
        <v>397</v>
      </c>
      <c r="E12" s="1154" t="s">
        <v>877</v>
      </c>
      <c r="F12" s="1155"/>
      <c r="G12" s="1155"/>
      <c r="H12" s="1219"/>
      <c r="I12" s="1154" t="s">
        <v>970</v>
      </c>
      <c r="J12" s="1155"/>
      <c r="K12" s="1155"/>
      <c r="L12" s="1155"/>
      <c r="M12" s="1155"/>
      <c r="N12" s="1155"/>
      <c r="O12" s="1155"/>
      <c r="P12" s="1149" t="s">
        <v>500</v>
      </c>
      <c r="Q12" s="1150"/>
      <c r="R12" s="1150"/>
      <c r="S12" s="1151"/>
      <c r="T12" s="1149" t="s">
        <v>870</v>
      </c>
      <c r="U12" s="1151"/>
    </row>
    <row r="13" spans="1:24" ht="15.75" customHeight="1" x14ac:dyDescent="0.25">
      <c r="A13" s="1213"/>
      <c r="B13" s="1213"/>
      <c r="C13" s="1167"/>
      <c r="D13" s="1170"/>
      <c r="E13" s="1220" t="s">
        <v>747</v>
      </c>
      <c r="F13" s="1221"/>
      <c r="G13" s="1222" t="s">
        <v>748</v>
      </c>
      <c r="H13" s="1223"/>
      <c r="I13" s="1163" t="s">
        <v>26</v>
      </c>
      <c r="J13" s="1164"/>
      <c r="K13" s="1156" t="s">
        <v>27</v>
      </c>
      <c r="L13" s="1157"/>
      <c r="M13" s="1157"/>
      <c r="N13" s="1157"/>
      <c r="O13" s="1158"/>
      <c r="P13" s="1159" t="s">
        <v>290</v>
      </c>
      <c r="Q13" s="1161" t="s">
        <v>871</v>
      </c>
      <c r="R13" s="1161" t="s">
        <v>872</v>
      </c>
      <c r="S13" s="1232" t="s">
        <v>873</v>
      </c>
      <c r="T13" s="1159" t="s">
        <v>746</v>
      </c>
      <c r="U13" s="1144" t="s">
        <v>937</v>
      </c>
    </row>
    <row r="14" spans="1:24" ht="51.75" customHeight="1" x14ac:dyDescent="0.25">
      <c r="A14" s="1213"/>
      <c r="B14" s="1213"/>
      <c r="C14" s="1167"/>
      <c r="D14" s="1170"/>
      <c r="E14" s="590" t="s">
        <v>185</v>
      </c>
      <c r="F14" s="966" t="s">
        <v>186</v>
      </c>
      <c r="G14" s="590" t="s">
        <v>185</v>
      </c>
      <c r="H14" s="967" t="s">
        <v>186</v>
      </c>
      <c r="I14" s="968" t="s">
        <v>179</v>
      </c>
      <c r="J14" s="969" t="s">
        <v>743</v>
      </c>
      <c r="K14" s="571" t="s">
        <v>179</v>
      </c>
      <c r="L14" s="787" t="s">
        <v>711</v>
      </c>
      <c r="M14" s="572" t="s">
        <v>701</v>
      </c>
      <c r="N14" s="572" t="s">
        <v>180</v>
      </c>
      <c r="O14" s="573" t="s">
        <v>182</v>
      </c>
      <c r="P14" s="1160"/>
      <c r="Q14" s="1162"/>
      <c r="R14" s="1162"/>
      <c r="S14" s="1233"/>
      <c r="T14" s="1160"/>
      <c r="U14" s="1146"/>
    </row>
    <row r="15" spans="1:24" ht="15.75" customHeight="1" thickBot="1" x14ac:dyDescent="0.3">
      <c r="A15" s="1214"/>
      <c r="B15" s="1214"/>
      <c r="C15" s="1168"/>
      <c r="D15" s="1171"/>
      <c r="E15" s="970" t="s">
        <v>28</v>
      </c>
      <c r="F15" s="971" t="s">
        <v>28</v>
      </c>
      <c r="G15" s="970" t="s">
        <v>29</v>
      </c>
      <c r="H15" s="972" t="s">
        <v>29</v>
      </c>
      <c r="I15" s="973" t="s">
        <v>178</v>
      </c>
      <c r="J15" s="974" t="s">
        <v>178</v>
      </c>
      <c r="K15" s="568" t="s">
        <v>178</v>
      </c>
      <c r="L15" s="574" t="s">
        <v>178</v>
      </c>
      <c r="M15" s="569" t="s">
        <v>178</v>
      </c>
      <c r="N15" s="569" t="s">
        <v>178</v>
      </c>
      <c r="O15" s="575" t="s">
        <v>178</v>
      </c>
      <c r="P15" s="68" t="s">
        <v>178</v>
      </c>
      <c r="Q15" s="139" t="s">
        <v>178</v>
      </c>
      <c r="R15" s="975" t="s">
        <v>178</v>
      </c>
      <c r="S15" s="70" t="s">
        <v>178</v>
      </c>
      <c r="T15" s="1160"/>
      <c r="U15" s="1146"/>
      <c r="W15" s="33"/>
      <c r="X15" s="743"/>
    </row>
    <row r="16" spans="1:24" ht="17.25" customHeight="1" thickBot="1" x14ac:dyDescent="0.25">
      <c r="A16" s="755"/>
      <c r="B16" s="755"/>
      <c r="C16" s="214"/>
      <c r="D16" s="976" t="s">
        <v>398</v>
      </c>
      <c r="E16" s="757">
        <f>SUM(E17:E350)</f>
        <v>0</v>
      </c>
      <c r="F16" s="757">
        <f>SUM(F17:F350)</f>
        <v>0</v>
      </c>
      <c r="G16" s="758"/>
      <c r="H16" s="758"/>
      <c r="I16" s="759">
        <f>SUM(I17:I350)</f>
        <v>0</v>
      </c>
      <c r="J16" s="759">
        <f t="shared" ref="J16:S16" si="0">SUM(J17:J350)</f>
        <v>0</v>
      </c>
      <c r="K16" s="759">
        <f t="shared" si="0"/>
        <v>0</v>
      </c>
      <c r="L16" s="759">
        <f t="shared" si="0"/>
        <v>0</v>
      </c>
      <c r="M16" s="759">
        <f t="shared" si="0"/>
        <v>0</v>
      </c>
      <c r="N16" s="759">
        <f t="shared" si="0"/>
        <v>0</v>
      </c>
      <c r="O16" s="759">
        <f t="shared" si="0"/>
        <v>0</v>
      </c>
      <c r="P16" s="759">
        <f t="shared" si="0"/>
        <v>0</v>
      </c>
      <c r="Q16" s="759">
        <f t="shared" si="0"/>
        <v>0</v>
      </c>
      <c r="R16" s="759">
        <f t="shared" si="0"/>
        <v>0</v>
      </c>
      <c r="S16" s="759">
        <f t="shared" si="0"/>
        <v>0</v>
      </c>
      <c r="T16" s="1234"/>
      <c r="U16" s="977" t="s">
        <v>467</v>
      </c>
      <c r="W16" s="749" t="s">
        <v>621</v>
      </c>
      <c r="X16" s="748" t="s">
        <v>622</v>
      </c>
    </row>
    <row r="17" spans="1:24" ht="15" customHeight="1" x14ac:dyDescent="0.25">
      <c r="A17" s="51"/>
      <c r="B17" s="51"/>
      <c r="C17" s="52"/>
      <c r="D17" s="177"/>
      <c r="E17" s="183"/>
      <c r="F17" s="206"/>
      <c r="G17" s="171"/>
      <c r="H17" s="172"/>
      <c r="I17" s="804"/>
      <c r="J17" s="193"/>
      <c r="K17" s="189"/>
      <c r="L17" s="190"/>
      <c r="M17" s="190"/>
      <c r="N17" s="190"/>
      <c r="O17" s="191"/>
      <c r="P17" s="192"/>
      <c r="Q17" s="191"/>
      <c r="R17" s="191"/>
      <c r="S17" s="193"/>
      <c r="T17" s="961" t="str">
        <f>IF(ISBLANK(A17),"",IF(ROW(T17)=MATCH(A17,A:A,0),A17,""))</f>
        <v/>
      </c>
      <c r="U17" s="435"/>
      <c r="W17" s="327">
        <f>E17*G17</f>
        <v>0</v>
      </c>
      <c r="X17" s="327">
        <f>F17*H17</f>
        <v>0</v>
      </c>
    </row>
    <row r="18" spans="1:24" ht="15" customHeight="1" x14ac:dyDescent="0.25">
      <c r="A18" s="53"/>
      <c r="B18" s="53"/>
      <c r="C18" s="54"/>
      <c r="D18" s="178"/>
      <c r="E18" s="185"/>
      <c r="F18" s="209"/>
      <c r="G18" s="173"/>
      <c r="H18" s="174"/>
      <c r="I18" s="805"/>
      <c r="J18" s="198"/>
      <c r="K18" s="194"/>
      <c r="L18" s="195"/>
      <c r="M18" s="195"/>
      <c r="N18" s="195"/>
      <c r="O18" s="196"/>
      <c r="P18" s="197"/>
      <c r="Q18" s="196"/>
      <c r="R18" s="196"/>
      <c r="S18" s="198"/>
      <c r="T18" s="959" t="str">
        <f t="shared" ref="T18:T81" si="1">IF(ISBLANK(A18),"",IF(ROW(T18)=MATCH(A18,A:A,0),A18,""))</f>
        <v/>
      </c>
      <c r="U18" s="436"/>
      <c r="W18" s="327">
        <f t="shared" ref="W18:W81" si="2">E18*G18</f>
        <v>0</v>
      </c>
      <c r="X18" s="327">
        <f t="shared" ref="X18:X81" si="3">F18*H18</f>
        <v>0</v>
      </c>
    </row>
    <row r="19" spans="1:24" ht="15" customHeight="1" x14ac:dyDescent="0.25">
      <c r="A19" s="53"/>
      <c r="B19" s="53"/>
      <c r="C19" s="54"/>
      <c r="D19" s="178"/>
      <c r="E19" s="185"/>
      <c r="F19" s="209"/>
      <c r="G19" s="173"/>
      <c r="H19" s="174"/>
      <c r="I19" s="805"/>
      <c r="J19" s="198"/>
      <c r="K19" s="194"/>
      <c r="L19" s="195"/>
      <c r="M19" s="195"/>
      <c r="N19" s="195"/>
      <c r="O19" s="196"/>
      <c r="P19" s="197"/>
      <c r="Q19" s="196"/>
      <c r="R19" s="196"/>
      <c r="S19" s="198"/>
      <c r="T19" s="959" t="str">
        <f t="shared" si="1"/>
        <v/>
      </c>
      <c r="U19" s="436"/>
      <c r="W19" s="327">
        <f t="shared" si="2"/>
        <v>0</v>
      </c>
      <c r="X19" s="327">
        <f t="shared" si="3"/>
        <v>0</v>
      </c>
    </row>
    <row r="20" spans="1:24" ht="15" customHeight="1" x14ac:dyDescent="0.25">
      <c r="A20" s="53"/>
      <c r="B20" s="53"/>
      <c r="C20" s="54"/>
      <c r="D20" s="178"/>
      <c r="E20" s="185"/>
      <c r="F20" s="209"/>
      <c r="G20" s="173"/>
      <c r="H20" s="174"/>
      <c r="I20" s="805"/>
      <c r="J20" s="198"/>
      <c r="K20" s="194"/>
      <c r="L20" s="195"/>
      <c r="M20" s="195"/>
      <c r="N20" s="195"/>
      <c r="O20" s="196"/>
      <c r="P20" s="197"/>
      <c r="Q20" s="196"/>
      <c r="R20" s="196"/>
      <c r="S20" s="198"/>
      <c r="T20" s="959" t="str">
        <f t="shared" si="1"/>
        <v/>
      </c>
      <c r="U20" s="436"/>
      <c r="W20" s="327">
        <f t="shared" si="2"/>
        <v>0</v>
      </c>
      <c r="X20" s="327">
        <f t="shared" si="3"/>
        <v>0</v>
      </c>
    </row>
    <row r="21" spans="1:24" ht="15" customHeight="1" x14ac:dyDescent="0.25">
      <c r="A21" s="53"/>
      <c r="B21" s="53"/>
      <c r="C21" s="54"/>
      <c r="D21" s="178"/>
      <c r="E21" s="185"/>
      <c r="F21" s="209"/>
      <c r="G21" s="173"/>
      <c r="H21" s="174"/>
      <c r="I21" s="805"/>
      <c r="J21" s="198"/>
      <c r="K21" s="194"/>
      <c r="L21" s="195"/>
      <c r="M21" s="195"/>
      <c r="N21" s="195"/>
      <c r="O21" s="196"/>
      <c r="P21" s="197"/>
      <c r="Q21" s="196"/>
      <c r="R21" s="196"/>
      <c r="S21" s="198"/>
      <c r="T21" s="959" t="str">
        <f t="shared" si="1"/>
        <v/>
      </c>
      <c r="U21" s="436"/>
      <c r="W21" s="327">
        <f t="shared" si="2"/>
        <v>0</v>
      </c>
      <c r="X21" s="327">
        <f t="shared" si="3"/>
        <v>0</v>
      </c>
    </row>
    <row r="22" spans="1:24" ht="15" customHeight="1" x14ac:dyDescent="0.25">
      <c r="A22" s="53"/>
      <c r="B22" s="53"/>
      <c r="C22" s="54"/>
      <c r="D22" s="178"/>
      <c r="E22" s="185"/>
      <c r="F22" s="209"/>
      <c r="G22" s="173"/>
      <c r="H22" s="174"/>
      <c r="I22" s="805"/>
      <c r="J22" s="198"/>
      <c r="K22" s="194"/>
      <c r="L22" s="195"/>
      <c r="M22" s="195"/>
      <c r="N22" s="195"/>
      <c r="O22" s="196"/>
      <c r="P22" s="197"/>
      <c r="Q22" s="196"/>
      <c r="R22" s="196"/>
      <c r="S22" s="198"/>
      <c r="T22" s="959" t="str">
        <f t="shared" si="1"/>
        <v/>
      </c>
      <c r="U22" s="436"/>
      <c r="W22" s="327">
        <f t="shared" si="2"/>
        <v>0</v>
      </c>
      <c r="X22" s="327">
        <f t="shared" si="3"/>
        <v>0</v>
      </c>
    </row>
    <row r="23" spans="1:24" ht="15" customHeight="1" x14ac:dyDescent="0.25">
      <c r="A23" s="53"/>
      <c r="B23" s="53"/>
      <c r="C23" s="54"/>
      <c r="D23" s="178"/>
      <c r="E23" s="185"/>
      <c r="F23" s="209"/>
      <c r="G23" s="173"/>
      <c r="H23" s="174"/>
      <c r="I23" s="805"/>
      <c r="J23" s="198"/>
      <c r="K23" s="194"/>
      <c r="L23" s="195"/>
      <c r="M23" s="195"/>
      <c r="N23" s="195"/>
      <c r="O23" s="196"/>
      <c r="P23" s="197"/>
      <c r="Q23" s="196"/>
      <c r="R23" s="196"/>
      <c r="S23" s="198"/>
      <c r="T23" s="959" t="str">
        <f t="shared" si="1"/>
        <v/>
      </c>
      <c r="U23" s="436"/>
      <c r="W23" s="327">
        <f t="shared" si="2"/>
        <v>0</v>
      </c>
      <c r="X23" s="327">
        <f t="shared" si="3"/>
        <v>0</v>
      </c>
    </row>
    <row r="24" spans="1:24" ht="15" customHeight="1" x14ac:dyDescent="0.25">
      <c r="A24" s="53"/>
      <c r="B24" s="53"/>
      <c r="C24" s="54"/>
      <c r="D24" s="178"/>
      <c r="E24" s="185"/>
      <c r="F24" s="209"/>
      <c r="G24" s="173"/>
      <c r="H24" s="174"/>
      <c r="I24" s="805"/>
      <c r="J24" s="198"/>
      <c r="K24" s="194"/>
      <c r="L24" s="195"/>
      <c r="M24" s="195"/>
      <c r="N24" s="195"/>
      <c r="O24" s="196"/>
      <c r="P24" s="197"/>
      <c r="Q24" s="196"/>
      <c r="R24" s="196"/>
      <c r="S24" s="198"/>
      <c r="T24" s="959" t="str">
        <f t="shared" si="1"/>
        <v/>
      </c>
      <c r="U24" s="436"/>
      <c r="W24" s="327">
        <f t="shared" si="2"/>
        <v>0</v>
      </c>
      <c r="X24" s="327">
        <f t="shared" si="3"/>
        <v>0</v>
      </c>
    </row>
    <row r="25" spans="1:24" ht="15" customHeight="1" x14ac:dyDescent="0.25">
      <c r="A25" s="53"/>
      <c r="B25" s="53"/>
      <c r="C25" s="54"/>
      <c r="D25" s="178"/>
      <c r="E25" s="185"/>
      <c r="F25" s="209"/>
      <c r="G25" s="173"/>
      <c r="H25" s="174"/>
      <c r="I25" s="805"/>
      <c r="J25" s="198"/>
      <c r="K25" s="194"/>
      <c r="L25" s="195"/>
      <c r="M25" s="195"/>
      <c r="N25" s="195"/>
      <c r="O25" s="196"/>
      <c r="P25" s="197"/>
      <c r="Q25" s="196"/>
      <c r="R25" s="196"/>
      <c r="S25" s="198"/>
      <c r="T25" s="959" t="str">
        <f t="shared" si="1"/>
        <v/>
      </c>
      <c r="U25" s="436"/>
      <c r="W25" s="327">
        <f t="shared" si="2"/>
        <v>0</v>
      </c>
      <c r="X25" s="327">
        <f t="shared" si="3"/>
        <v>0</v>
      </c>
    </row>
    <row r="26" spans="1:24" ht="15" customHeight="1" x14ac:dyDescent="0.25">
      <c r="A26" s="53"/>
      <c r="B26" s="53"/>
      <c r="C26" s="54"/>
      <c r="D26" s="178"/>
      <c r="E26" s="185"/>
      <c r="F26" s="209"/>
      <c r="G26" s="173"/>
      <c r="H26" s="174"/>
      <c r="I26" s="805"/>
      <c r="J26" s="198"/>
      <c r="K26" s="194"/>
      <c r="L26" s="195"/>
      <c r="M26" s="195"/>
      <c r="N26" s="195"/>
      <c r="O26" s="196"/>
      <c r="P26" s="197"/>
      <c r="Q26" s="196"/>
      <c r="R26" s="196"/>
      <c r="S26" s="198"/>
      <c r="T26" s="959" t="str">
        <f t="shared" si="1"/>
        <v/>
      </c>
      <c r="U26" s="436"/>
      <c r="W26" s="327">
        <f t="shared" si="2"/>
        <v>0</v>
      </c>
      <c r="X26" s="327">
        <f t="shared" si="3"/>
        <v>0</v>
      </c>
    </row>
    <row r="27" spans="1:24" ht="15" customHeight="1" x14ac:dyDescent="0.25">
      <c r="A27" s="53"/>
      <c r="B27" s="53"/>
      <c r="C27" s="54"/>
      <c r="D27" s="178"/>
      <c r="E27" s="185"/>
      <c r="F27" s="209"/>
      <c r="G27" s="173"/>
      <c r="H27" s="174"/>
      <c r="I27" s="805"/>
      <c r="J27" s="198"/>
      <c r="K27" s="194"/>
      <c r="L27" s="195"/>
      <c r="M27" s="195"/>
      <c r="N27" s="195"/>
      <c r="O27" s="196"/>
      <c r="P27" s="197"/>
      <c r="Q27" s="196"/>
      <c r="R27" s="196"/>
      <c r="S27" s="198"/>
      <c r="T27" s="959" t="str">
        <f t="shared" si="1"/>
        <v/>
      </c>
      <c r="U27" s="436"/>
      <c r="W27" s="327">
        <f t="shared" si="2"/>
        <v>0</v>
      </c>
      <c r="X27" s="327">
        <f t="shared" si="3"/>
        <v>0</v>
      </c>
    </row>
    <row r="28" spans="1:24" ht="15" customHeight="1" x14ac:dyDescent="0.25">
      <c r="A28" s="53"/>
      <c r="B28" s="53"/>
      <c r="C28" s="54"/>
      <c r="D28" s="178"/>
      <c r="E28" s="185"/>
      <c r="F28" s="209"/>
      <c r="G28" s="173"/>
      <c r="H28" s="174"/>
      <c r="I28" s="805"/>
      <c r="J28" s="198"/>
      <c r="K28" s="194"/>
      <c r="L28" s="195"/>
      <c r="M28" s="195"/>
      <c r="N28" s="195"/>
      <c r="O28" s="196"/>
      <c r="P28" s="197"/>
      <c r="Q28" s="196"/>
      <c r="R28" s="196"/>
      <c r="S28" s="198"/>
      <c r="T28" s="959" t="str">
        <f t="shared" si="1"/>
        <v/>
      </c>
      <c r="U28" s="436"/>
      <c r="W28" s="327">
        <f t="shared" si="2"/>
        <v>0</v>
      </c>
      <c r="X28" s="327">
        <f t="shared" si="3"/>
        <v>0</v>
      </c>
    </row>
    <row r="29" spans="1:24" ht="15" customHeight="1" x14ac:dyDescent="0.25">
      <c r="A29" s="53"/>
      <c r="B29" s="53"/>
      <c r="C29" s="54"/>
      <c r="D29" s="178"/>
      <c r="E29" s="185"/>
      <c r="F29" s="209"/>
      <c r="G29" s="173"/>
      <c r="H29" s="174"/>
      <c r="I29" s="805"/>
      <c r="J29" s="198"/>
      <c r="K29" s="194"/>
      <c r="L29" s="195"/>
      <c r="M29" s="195"/>
      <c r="N29" s="195"/>
      <c r="O29" s="196"/>
      <c r="P29" s="197"/>
      <c r="Q29" s="196"/>
      <c r="R29" s="196"/>
      <c r="S29" s="198"/>
      <c r="T29" s="959" t="str">
        <f t="shared" si="1"/>
        <v/>
      </c>
      <c r="U29" s="436"/>
      <c r="W29" s="327">
        <f t="shared" si="2"/>
        <v>0</v>
      </c>
      <c r="X29" s="327">
        <f t="shared" si="3"/>
        <v>0</v>
      </c>
    </row>
    <row r="30" spans="1:24" ht="15" customHeight="1" x14ac:dyDescent="0.25">
      <c r="A30" s="53"/>
      <c r="B30" s="53"/>
      <c r="C30" s="54"/>
      <c r="D30" s="178"/>
      <c r="E30" s="185"/>
      <c r="F30" s="209"/>
      <c r="G30" s="173"/>
      <c r="H30" s="174"/>
      <c r="I30" s="805"/>
      <c r="J30" s="198"/>
      <c r="K30" s="194"/>
      <c r="L30" s="195"/>
      <c r="M30" s="195"/>
      <c r="N30" s="195"/>
      <c r="O30" s="196"/>
      <c r="P30" s="197"/>
      <c r="Q30" s="196"/>
      <c r="R30" s="196"/>
      <c r="S30" s="198"/>
      <c r="T30" s="959" t="str">
        <f t="shared" si="1"/>
        <v/>
      </c>
      <c r="U30" s="436"/>
      <c r="W30" s="327">
        <f t="shared" si="2"/>
        <v>0</v>
      </c>
      <c r="X30" s="327">
        <f t="shared" si="3"/>
        <v>0</v>
      </c>
    </row>
    <row r="31" spans="1:24" ht="15" customHeight="1" x14ac:dyDescent="0.25">
      <c r="A31" s="53"/>
      <c r="B31" s="53"/>
      <c r="C31" s="54"/>
      <c r="D31" s="178"/>
      <c r="E31" s="185"/>
      <c r="F31" s="209"/>
      <c r="G31" s="173"/>
      <c r="H31" s="174"/>
      <c r="I31" s="805"/>
      <c r="J31" s="198"/>
      <c r="K31" s="194"/>
      <c r="L31" s="195"/>
      <c r="M31" s="195"/>
      <c r="N31" s="195"/>
      <c r="O31" s="196"/>
      <c r="P31" s="197"/>
      <c r="Q31" s="196"/>
      <c r="R31" s="196"/>
      <c r="S31" s="198"/>
      <c r="T31" s="959" t="str">
        <f t="shared" si="1"/>
        <v/>
      </c>
      <c r="U31" s="436"/>
      <c r="W31" s="327">
        <f t="shared" si="2"/>
        <v>0</v>
      </c>
      <c r="X31" s="327">
        <f t="shared" si="3"/>
        <v>0</v>
      </c>
    </row>
    <row r="32" spans="1:24" ht="15" customHeight="1" x14ac:dyDescent="0.25">
      <c r="A32" s="53"/>
      <c r="B32" s="53"/>
      <c r="C32" s="54"/>
      <c r="D32" s="178"/>
      <c r="E32" s="185"/>
      <c r="F32" s="209"/>
      <c r="G32" s="173"/>
      <c r="H32" s="174"/>
      <c r="I32" s="805"/>
      <c r="J32" s="198"/>
      <c r="K32" s="194"/>
      <c r="L32" s="195"/>
      <c r="M32" s="195"/>
      <c r="N32" s="195"/>
      <c r="O32" s="196"/>
      <c r="P32" s="197"/>
      <c r="Q32" s="196"/>
      <c r="R32" s="196"/>
      <c r="S32" s="198"/>
      <c r="T32" s="959" t="str">
        <f t="shared" si="1"/>
        <v/>
      </c>
      <c r="U32" s="436"/>
      <c r="W32" s="327">
        <f t="shared" si="2"/>
        <v>0</v>
      </c>
      <c r="X32" s="327">
        <f t="shared" si="3"/>
        <v>0</v>
      </c>
    </row>
    <row r="33" spans="1:24" ht="15" customHeight="1" x14ac:dyDescent="0.25">
      <c r="A33" s="53"/>
      <c r="B33" s="53"/>
      <c r="C33" s="54"/>
      <c r="D33" s="178"/>
      <c r="E33" s="185"/>
      <c r="F33" s="209"/>
      <c r="G33" s="173"/>
      <c r="H33" s="174"/>
      <c r="I33" s="805"/>
      <c r="J33" s="198"/>
      <c r="K33" s="194"/>
      <c r="L33" s="195"/>
      <c r="M33" s="195"/>
      <c r="N33" s="195"/>
      <c r="O33" s="196"/>
      <c r="P33" s="197"/>
      <c r="Q33" s="196"/>
      <c r="R33" s="196"/>
      <c r="S33" s="198"/>
      <c r="T33" s="959" t="str">
        <f t="shared" si="1"/>
        <v/>
      </c>
      <c r="U33" s="436"/>
      <c r="W33" s="327">
        <f t="shared" si="2"/>
        <v>0</v>
      </c>
      <c r="X33" s="327">
        <f t="shared" si="3"/>
        <v>0</v>
      </c>
    </row>
    <row r="34" spans="1:24" ht="15" customHeight="1" x14ac:dyDescent="0.25">
      <c r="A34" s="53"/>
      <c r="B34" s="53"/>
      <c r="C34" s="54"/>
      <c r="D34" s="178"/>
      <c r="E34" s="185"/>
      <c r="F34" s="209"/>
      <c r="G34" s="173"/>
      <c r="H34" s="174"/>
      <c r="I34" s="805"/>
      <c r="J34" s="198"/>
      <c r="K34" s="194"/>
      <c r="L34" s="195"/>
      <c r="M34" s="195"/>
      <c r="N34" s="195"/>
      <c r="O34" s="196"/>
      <c r="P34" s="197"/>
      <c r="Q34" s="196"/>
      <c r="R34" s="196"/>
      <c r="S34" s="198"/>
      <c r="T34" s="959" t="str">
        <f t="shared" si="1"/>
        <v/>
      </c>
      <c r="U34" s="436"/>
      <c r="W34" s="327">
        <f t="shared" si="2"/>
        <v>0</v>
      </c>
      <c r="X34" s="327">
        <f t="shared" si="3"/>
        <v>0</v>
      </c>
    </row>
    <row r="35" spans="1:24" ht="15" customHeight="1" x14ac:dyDescent="0.25">
      <c r="A35" s="53"/>
      <c r="B35" s="53"/>
      <c r="C35" s="54"/>
      <c r="D35" s="178"/>
      <c r="E35" s="185"/>
      <c r="F35" s="209"/>
      <c r="G35" s="173"/>
      <c r="H35" s="174"/>
      <c r="I35" s="805"/>
      <c r="J35" s="198"/>
      <c r="K35" s="194"/>
      <c r="L35" s="195"/>
      <c r="M35" s="195"/>
      <c r="N35" s="195"/>
      <c r="O35" s="196"/>
      <c r="P35" s="197"/>
      <c r="Q35" s="196"/>
      <c r="R35" s="196"/>
      <c r="S35" s="198"/>
      <c r="T35" s="959" t="str">
        <f t="shared" si="1"/>
        <v/>
      </c>
      <c r="U35" s="436"/>
      <c r="W35" s="327">
        <f t="shared" si="2"/>
        <v>0</v>
      </c>
      <c r="X35" s="327">
        <f t="shared" si="3"/>
        <v>0</v>
      </c>
    </row>
    <row r="36" spans="1:24" ht="15" customHeight="1" x14ac:dyDescent="0.25">
      <c r="A36" s="53"/>
      <c r="B36" s="53"/>
      <c r="C36" s="54"/>
      <c r="D36" s="178"/>
      <c r="E36" s="185"/>
      <c r="F36" s="209"/>
      <c r="G36" s="173"/>
      <c r="H36" s="174"/>
      <c r="I36" s="805"/>
      <c r="J36" s="198"/>
      <c r="K36" s="194"/>
      <c r="L36" s="195"/>
      <c r="M36" s="195"/>
      <c r="N36" s="195"/>
      <c r="O36" s="196"/>
      <c r="P36" s="197"/>
      <c r="Q36" s="196"/>
      <c r="R36" s="196"/>
      <c r="S36" s="198"/>
      <c r="T36" s="959" t="str">
        <f t="shared" si="1"/>
        <v/>
      </c>
      <c r="U36" s="436"/>
      <c r="W36" s="327">
        <f t="shared" si="2"/>
        <v>0</v>
      </c>
      <c r="X36" s="327">
        <f t="shared" si="3"/>
        <v>0</v>
      </c>
    </row>
    <row r="37" spans="1:24" ht="15" customHeight="1" x14ac:dyDescent="0.25">
      <c r="A37" s="53"/>
      <c r="B37" s="53"/>
      <c r="C37" s="54"/>
      <c r="D37" s="178"/>
      <c r="E37" s="185"/>
      <c r="F37" s="209"/>
      <c r="G37" s="173"/>
      <c r="H37" s="174"/>
      <c r="I37" s="805"/>
      <c r="J37" s="198"/>
      <c r="K37" s="194"/>
      <c r="L37" s="195"/>
      <c r="M37" s="195"/>
      <c r="N37" s="195"/>
      <c r="O37" s="196"/>
      <c r="P37" s="197"/>
      <c r="Q37" s="196"/>
      <c r="R37" s="196"/>
      <c r="S37" s="198"/>
      <c r="T37" s="959" t="str">
        <f t="shared" si="1"/>
        <v/>
      </c>
      <c r="U37" s="436"/>
      <c r="W37" s="327">
        <f t="shared" si="2"/>
        <v>0</v>
      </c>
      <c r="X37" s="327">
        <f t="shared" si="3"/>
        <v>0</v>
      </c>
    </row>
    <row r="38" spans="1:24" ht="15" customHeight="1" x14ac:dyDescent="0.25">
      <c r="A38" s="53"/>
      <c r="B38" s="53"/>
      <c r="C38" s="54"/>
      <c r="D38" s="178"/>
      <c r="E38" s="185"/>
      <c r="F38" s="209"/>
      <c r="G38" s="173"/>
      <c r="H38" s="174"/>
      <c r="I38" s="805"/>
      <c r="J38" s="198"/>
      <c r="K38" s="194"/>
      <c r="L38" s="195"/>
      <c r="M38" s="195"/>
      <c r="N38" s="195"/>
      <c r="O38" s="196"/>
      <c r="P38" s="197"/>
      <c r="Q38" s="196"/>
      <c r="R38" s="196"/>
      <c r="S38" s="198"/>
      <c r="T38" s="959" t="str">
        <f t="shared" si="1"/>
        <v/>
      </c>
      <c r="U38" s="436"/>
      <c r="W38" s="327">
        <f t="shared" si="2"/>
        <v>0</v>
      </c>
      <c r="X38" s="327">
        <f t="shared" si="3"/>
        <v>0</v>
      </c>
    </row>
    <row r="39" spans="1:24" ht="15" customHeight="1" x14ac:dyDescent="0.25">
      <c r="A39" s="53"/>
      <c r="B39" s="53"/>
      <c r="C39" s="54"/>
      <c r="D39" s="178"/>
      <c r="E39" s="185"/>
      <c r="F39" s="209"/>
      <c r="G39" s="173"/>
      <c r="H39" s="174"/>
      <c r="I39" s="805"/>
      <c r="J39" s="198"/>
      <c r="K39" s="194"/>
      <c r="L39" s="195"/>
      <c r="M39" s="195"/>
      <c r="N39" s="195"/>
      <c r="O39" s="196"/>
      <c r="P39" s="197"/>
      <c r="Q39" s="196"/>
      <c r="R39" s="196"/>
      <c r="S39" s="198"/>
      <c r="T39" s="959" t="str">
        <f t="shared" si="1"/>
        <v/>
      </c>
      <c r="U39" s="436"/>
      <c r="W39" s="327">
        <f t="shared" si="2"/>
        <v>0</v>
      </c>
      <c r="X39" s="327">
        <f t="shared" si="3"/>
        <v>0</v>
      </c>
    </row>
    <row r="40" spans="1:24" ht="15" customHeight="1" x14ac:dyDescent="0.25">
      <c r="A40" s="53"/>
      <c r="B40" s="53"/>
      <c r="C40" s="54"/>
      <c r="D40" s="178"/>
      <c r="E40" s="185"/>
      <c r="F40" s="209"/>
      <c r="G40" s="173"/>
      <c r="H40" s="174"/>
      <c r="I40" s="805"/>
      <c r="J40" s="198"/>
      <c r="K40" s="194"/>
      <c r="L40" s="195"/>
      <c r="M40" s="195"/>
      <c r="N40" s="195"/>
      <c r="O40" s="196"/>
      <c r="P40" s="197"/>
      <c r="Q40" s="196"/>
      <c r="R40" s="196"/>
      <c r="S40" s="198"/>
      <c r="T40" s="959" t="str">
        <f t="shared" si="1"/>
        <v/>
      </c>
      <c r="U40" s="436"/>
      <c r="W40" s="327">
        <f t="shared" si="2"/>
        <v>0</v>
      </c>
      <c r="X40" s="327">
        <f t="shared" si="3"/>
        <v>0</v>
      </c>
    </row>
    <row r="41" spans="1:24" ht="15" customHeight="1" x14ac:dyDescent="0.25">
      <c r="A41" s="53"/>
      <c r="B41" s="53"/>
      <c r="C41" s="54"/>
      <c r="D41" s="178"/>
      <c r="E41" s="185"/>
      <c r="F41" s="209"/>
      <c r="G41" s="173"/>
      <c r="H41" s="174"/>
      <c r="I41" s="805"/>
      <c r="J41" s="198"/>
      <c r="K41" s="194"/>
      <c r="L41" s="195"/>
      <c r="M41" s="195"/>
      <c r="N41" s="195"/>
      <c r="O41" s="196"/>
      <c r="P41" s="197"/>
      <c r="Q41" s="196"/>
      <c r="R41" s="196"/>
      <c r="S41" s="198"/>
      <c r="T41" s="959" t="str">
        <f t="shared" si="1"/>
        <v/>
      </c>
      <c r="U41" s="436"/>
      <c r="W41" s="327">
        <f t="shared" si="2"/>
        <v>0</v>
      </c>
      <c r="X41" s="327">
        <f t="shared" si="3"/>
        <v>0</v>
      </c>
    </row>
    <row r="42" spans="1:24" ht="15" customHeight="1" x14ac:dyDescent="0.25">
      <c r="A42" s="53"/>
      <c r="B42" s="53"/>
      <c r="C42" s="54"/>
      <c r="D42" s="178"/>
      <c r="E42" s="185"/>
      <c r="F42" s="209"/>
      <c r="G42" s="173"/>
      <c r="H42" s="174"/>
      <c r="I42" s="805"/>
      <c r="J42" s="198"/>
      <c r="K42" s="194"/>
      <c r="L42" s="195"/>
      <c r="M42" s="195"/>
      <c r="N42" s="195"/>
      <c r="O42" s="196"/>
      <c r="P42" s="197"/>
      <c r="Q42" s="196"/>
      <c r="R42" s="196"/>
      <c r="S42" s="198"/>
      <c r="T42" s="959" t="str">
        <f t="shared" si="1"/>
        <v/>
      </c>
      <c r="U42" s="436"/>
      <c r="W42" s="327">
        <f t="shared" si="2"/>
        <v>0</v>
      </c>
      <c r="X42" s="327">
        <f t="shared" si="3"/>
        <v>0</v>
      </c>
    </row>
    <row r="43" spans="1:24" ht="15" customHeight="1" x14ac:dyDescent="0.25">
      <c r="A43" s="53"/>
      <c r="B43" s="53"/>
      <c r="C43" s="54"/>
      <c r="D43" s="178"/>
      <c r="E43" s="185"/>
      <c r="F43" s="209"/>
      <c r="G43" s="173"/>
      <c r="H43" s="174"/>
      <c r="I43" s="805"/>
      <c r="J43" s="198"/>
      <c r="K43" s="194"/>
      <c r="L43" s="195"/>
      <c r="M43" s="195"/>
      <c r="N43" s="195"/>
      <c r="O43" s="196"/>
      <c r="P43" s="197"/>
      <c r="Q43" s="196"/>
      <c r="R43" s="196"/>
      <c r="S43" s="198"/>
      <c r="T43" s="959" t="str">
        <f t="shared" si="1"/>
        <v/>
      </c>
      <c r="U43" s="436"/>
      <c r="W43" s="327">
        <f t="shared" si="2"/>
        <v>0</v>
      </c>
      <c r="X43" s="327">
        <f t="shared" si="3"/>
        <v>0</v>
      </c>
    </row>
    <row r="44" spans="1:24" ht="15" customHeight="1" x14ac:dyDescent="0.25">
      <c r="A44" s="53"/>
      <c r="B44" s="53"/>
      <c r="C44" s="54"/>
      <c r="D44" s="178"/>
      <c r="E44" s="185"/>
      <c r="F44" s="209"/>
      <c r="G44" s="173"/>
      <c r="H44" s="174"/>
      <c r="I44" s="805"/>
      <c r="J44" s="198"/>
      <c r="K44" s="194"/>
      <c r="L44" s="195"/>
      <c r="M44" s="195"/>
      <c r="N44" s="195"/>
      <c r="O44" s="196"/>
      <c r="P44" s="197"/>
      <c r="Q44" s="196"/>
      <c r="R44" s="196"/>
      <c r="S44" s="198"/>
      <c r="T44" s="959" t="str">
        <f t="shared" si="1"/>
        <v/>
      </c>
      <c r="U44" s="436"/>
      <c r="W44" s="327">
        <f t="shared" si="2"/>
        <v>0</v>
      </c>
      <c r="X44" s="327">
        <f t="shared" si="3"/>
        <v>0</v>
      </c>
    </row>
    <row r="45" spans="1:24" ht="15" customHeight="1" x14ac:dyDescent="0.25">
      <c r="A45" s="53"/>
      <c r="B45" s="53"/>
      <c r="C45" s="54"/>
      <c r="D45" s="178"/>
      <c r="E45" s="185"/>
      <c r="F45" s="209"/>
      <c r="G45" s="173"/>
      <c r="H45" s="174"/>
      <c r="I45" s="805"/>
      <c r="J45" s="198"/>
      <c r="K45" s="194"/>
      <c r="L45" s="195"/>
      <c r="M45" s="195"/>
      <c r="N45" s="195"/>
      <c r="O45" s="196"/>
      <c r="P45" s="197"/>
      <c r="Q45" s="196"/>
      <c r="R45" s="196"/>
      <c r="S45" s="198"/>
      <c r="T45" s="959" t="str">
        <f t="shared" si="1"/>
        <v/>
      </c>
      <c r="U45" s="436"/>
      <c r="W45" s="327">
        <f t="shared" si="2"/>
        <v>0</v>
      </c>
      <c r="X45" s="327">
        <f t="shared" si="3"/>
        <v>0</v>
      </c>
    </row>
    <row r="46" spans="1:24" ht="15" customHeight="1" x14ac:dyDescent="0.25">
      <c r="A46" s="53"/>
      <c r="B46" s="53"/>
      <c r="C46" s="54"/>
      <c r="D46" s="178"/>
      <c r="E46" s="185"/>
      <c r="F46" s="209"/>
      <c r="G46" s="173"/>
      <c r="H46" s="174"/>
      <c r="I46" s="805"/>
      <c r="J46" s="198"/>
      <c r="K46" s="194"/>
      <c r="L46" s="195"/>
      <c r="M46" s="195"/>
      <c r="N46" s="195"/>
      <c r="O46" s="196"/>
      <c r="P46" s="197"/>
      <c r="Q46" s="196"/>
      <c r="R46" s="196"/>
      <c r="S46" s="198"/>
      <c r="T46" s="959" t="str">
        <f t="shared" si="1"/>
        <v/>
      </c>
      <c r="U46" s="436"/>
      <c r="W46" s="327">
        <f t="shared" si="2"/>
        <v>0</v>
      </c>
      <c r="X46" s="327">
        <f t="shared" si="3"/>
        <v>0</v>
      </c>
    </row>
    <row r="47" spans="1:24" ht="15" customHeight="1" x14ac:dyDescent="0.25">
      <c r="A47" s="53"/>
      <c r="B47" s="53"/>
      <c r="C47" s="54"/>
      <c r="D47" s="178"/>
      <c r="E47" s="185"/>
      <c r="F47" s="209"/>
      <c r="G47" s="173"/>
      <c r="H47" s="174"/>
      <c r="I47" s="805"/>
      <c r="J47" s="198"/>
      <c r="K47" s="194"/>
      <c r="L47" s="195"/>
      <c r="M47" s="195"/>
      <c r="N47" s="195"/>
      <c r="O47" s="196"/>
      <c r="P47" s="197"/>
      <c r="Q47" s="196"/>
      <c r="R47" s="196"/>
      <c r="S47" s="198"/>
      <c r="T47" s="959" t="str">
        <f t="shared" si="1"/>
        <v/>
      </c>
      <c r="U47" s="436"/>
      <c r="W47" s="327">
        <f t="shared" si="2"/>
        <v>0</v>
      </c>
      <c r="X47" s="327">
        <f t="shared" si="3"/>
        <v>0</v>
      </c>
    </row>
    <row r="48" spans="1:24" ht="15" customHeight="1" x14ac:dyDescent="0.25">
      <c r="A48" s="53"/>
      <c r="B48" s="53"/>
      <c r="C48" s="54"/>
      <c r="D48" s="178"/>
      <c r="E48" s="185"/>
      <c r="F48" s="209"/>
      <c r="G48" s="173"/>
      <c r="H48" s="174"/>
      <c r="I48" s="805"/>
      <c r="J48" s="198"/>
      <c r="K48" s="194"/>
      <c r="L48" s="195"/>
      <c r="M48" s="195"/>
      <c r="N48" s="195"/>
      <c r="O48" s="196"/>
      <c r="P48" s="197"/>
      <c r="Q48" s="196"/>
      <c r="R48" s="196"/>
      <c r="S48" s="198"/>
      <c r="T48" s="959" t="str">
        <f t="shared" si="1"/>
        <v/>
      </c>
      <c r="U48" s="436"/>
      <c r="W48" s="327">
        <f t="shared" si="2"/>
        <v>0</v>
      </c>
      <c r="X48" s="327">
        <f t="shared" si="3"/>
        <v>0</v>
      </c>
    </row>
    <row r="49" spans="1:24" ht="15" customHeight="1" x14ac:dyDescent="0.25">
      <c r="A49" s="53"/>
      <c r="B49" s="53"/>
      <c r="C49" s="54"/>
      <c r="D49" s="178"/>
      <c r="E49" s="185"/>
      <c r="F49" s="209"/>
      <c r="G49" s="173"/>
      <c r="H49" s="174"/>
      <c r="I49" s="805"/>
      <c r="J49" s="198"/>
      <c r="K49" s="194"/>
      <c r="L49" s="195"/>
      <c r="M49" s="195"/>
      <c r="N49" s="195"/>
      <c r="O49" s="196"/>
      <c r="P49" s="197"/>
      <c r="Q49" s="196"/>
      <c r="R49" s="196"/>
      <c r="S49" s="198"/>
      <c r="T49" s="959" t="str">
        <f t="shared" si="1"/>
        <v/>
      </c>
      <c r="U49" s="436"/>
      <c r="W49" s="327">
        <f t="shared" si="2"/>
        <v>0</v>
      </c>
      <c r="X49" s="327">
        <f t="shared" si="3"/>
        <v>0</v>
      </c>
    </row>
    <row r="50" spans="1:24" ht="15" customHeight="1" x14ac:dyDescent="0.25">
      <c r="A50" s="53"/>
      <c r="B50" s="53"/>
      <c r="C50" s="54"/>
      <c r="D50" s="178"/>
      <c r="E50" s="185"/>
      <c r="F50" s="209"/>
      <c r="G50" s="173"/>
      <c r="H50" s="174"/>
      <c r="I50" s="805"/>
      <c r="J50" s="198"/>
      <c r="K50" s="194"/>
      <c r="L50" s="195"/>
      <c r="M50" s="195"/>
      <c r="N50" s="195"/>
      <c r="O50" s="196"/>
      <c r="P50" s="197"/>
      <c r="Q50" s="196"/>
      <c r="R50" s="196"/>
      <c r="S50" s="198"/>
      <c r="T50" s="959" t="str">
        <f t="shared" si="1"/>
        <v/>
      </c>
      <c r="U50" s="436"/>
      <c r="W50" s="327">
        <f t="shared" si="2"/>
        <v>0</v>
      </c>
      <c r="X50" s="327">
        <f t="shared" si="3"/>
        <v>0</v>
      </c>
    </row>
    <row r="51" spans="1:24" ht="15" customHeight="1" x14ac:dyDescent="0.25">
      <c r="A51" s="53"/>
      <c r="B51" s="53"/>
      <c r="C51" s="54"/>
      <c r="D51" s="178"/>
      <c r="E51" s="185"/>
      <c r="F51" s="209"/>
      <c r="G51" s="173"/>
      <c r="H51" s="174"/>
      <c r="I51" s="805"/>
      <c r="J51" s="198"/>
      <c r="K51" s="194"/>
      <c r="L51" s="195"/>
      <c r="M51" s="195"/>
      <c r="N51" s="195"/>
      <c r="O51" s="196"/>
      <c r="P51" s="197"/>
      <c r="Q51" s="196"/>
      <c r="R51" s="196"/>
      <c r="S51" s="198"/>
      <c r="T51" s="959" t="str">
        <f t="shared" si="1"/>
        <v/>
      </c>
      <c r="U51" s="436"/>
      <c r="W51" s="327">
        <f t="shared" si="2"/>
        <v>0</v>
      </c>
      <c r="X51" s="327">
        <f t="shared" si="3"/>
        <v>0</v>
      </c>
    </row>
    <row r="52" spans="1:24" ht="15" customHeight="1" x14ac:dyDescent="0.25">
      <c r="A52" s="53"/>
      <c r="B52" s="53"/>
      <c r="C52" s="54"/>
      <c r="D52" s="178"/>
      <c r="E52" s="185"/>
      <c r="F52" s="209"/>
      <c r="G52" s="173"/>
      <c r="H52" s="174"/>
      <c r="I52" s="805"/>
      <c r="J52" s="198"/>
      <c r="K52" s="194"/>
      <c r="L52" s="195"/>
      <c r="M52" s="195"/>
      <c r="N52" s="195"/>
      <c r="O52" s="196"/>
      <c r="P52" s="197"/>
      <c r="Q52" s="196"/>
      <c r="R52" s="196"/>
      <c r="S52" s="198"/>
      <c r="T52" s="959" t="str">
        <f t="shared" si="1"/>
        <v/>
      </c>
      <c r="U52" s="436"/>
      <c r="W52" s="327">
        <f t="shared" si="2"/>
        <v>0</v>
      </c>
      <c r="X52" s="327">
        <f t="shared" si="3"/>
        <v>0</v>
      </c>
    </row>
    <row r="53" spans="1:24" ht="15" customHeight="1" x14ac:dyDescent="0.25">
      <c r="A53" s="53"/>
      <c r="B53" s="53"/>
      <c r="C53" s="54"/>
      <c r="D53" s="178"/>
      <c r="E53" s="185"/>
      <c r="F53" s="209"/>
      <c r="G53" s="173"/>
      <c r="H53" s="174"/>
      <c r="I53" s="805"/>
      <c r="J53" s="198"/>
      <c r="K53" s="194"/>
      <c r="L53" s="195"/>
      <c r="M53" s="195"/>
      <c r="N53" s="195"/>
      <c r="O53" s="196"/>
      <c r="P53" s="197"/>
      <c r="Q53" s="196"/>
      <c r="R53" s="196"/>
      <c r="S53" s="198"/>
      <c r="T53" s="959" t="str">
        <f t="shared" si="1"/>
        <v/>
      </c>
      <c r="U53" s="436"/>
      <c r="W53" s="327">
        <f t="shared" si="2"/>
        <v>0</v>
      </c>
      <c r="X53" s="327">
        <f t="shared" si="3"/>
        <v>0</v>
      </c>
    </row>
    <row r="54" spans="1:24" ht="15" customHeight="1" x14ac:dyDescent="0.25">
      <c r="A54" s="53"/>
      <c r="B54" s="53"/>
      <c r="C54" s="54"/>
      <c r="D54" s="178"/>
      <c r="E54" s="185"/>
      <c r="F54" s="209"/>
      <c r="G54" s="173"/>
      <c r="H54" s="174"/>
      <c r="I54" s="805"/>
      <c r="J54" s="198"/>
      <c r="K54" s="194"/>
      <c r="L54" s="195"/>
      <c r="M54" s="195"/>
      <c r="N54" s="195"/>
      <c r="O54" s="196"/>
      <c r="P54" s="197"/>
      <c r="Q54" s="196"/>
      <c r="R54" s="196"/>
      <c r="S54" s="198"/>
      <c r="T54" s="959" t="str">
        <f t="shared" si="1"/>
        <v/>
      </c>
      <c r="U54" s="436"/>
      <c r="W54" s="327">
        <f t="shared" si="2"/>
        <v>0</v>
      </c>
      <c r="X54" s="327">
        <f t="shared" si="3"/>
        <v>0</v>
      </c>
    </row>
    <row r="55" spans="1:24" ht="15" customHeight="1" x14ac:dyDescent="0.25">
      <c r="A55" s="53"/>
      <c r="B55" s="53"/>
      <c r="C55" s="54"/>
      <c r="D55" s="178"/>
      <c r="E55" s="185"/>
      <c r="F55" s="209"/>
      <c r="G55" s="173"/>
      <c r="H55" s="174"/>
      <c r="I55" s="805"/>
      <c r="J55" s="198"/>
      <c r="K55" s="194"/>
      <c r="L55" s="195"/>
      <c r="M55" s="195"/>
      <c r="N55" s="195"/>
      <c r="O55" s="196"/>
      <c r="P55" s="197"/>
      <c r="Q55" s="196"/>
      <c r="R55" s="196"/>
      <c r="S55" s="198"/>
      <c r="T55" s="959" t="str">
        <f t="shared" si="1"/>
        <v/>
      </c>
      <c r="U55" s="436"/>
      <c r="W55" s="327">
        <f t="shared" si="2"/>
        <v>0</v>
      </c>
      <c r="X55" s="327">
        <f t="shared" si="3"/>
        <v>0</v>
      </c>
    </row>
    <row r="56" spans="1:24" ht="15" customHeight="1" x14ac:dyDescent="0.25">
      <c r="A56" s="53"/>
      <c r="B56" s="53"/>
      <c r="C56" s="54"/>
      <c r="D56" s="178"/>
      <c r="E56" s="185"/>
      <c r="F56" s="209"/>
      <c r="G56" s="173"/>
      <c r="H56" s="174"/>
      <c r="I56" s="805"/>
      <c r="J56" s="198"/>
      <c r="K56" s="194"/>
      <c r="L56" s="195"/>
      <c r="M56" s="195"/>
      <c r="N56" s="195"/>
      <c r="O56" s="196"/>
      <c r="P56" s="197"/>
      <c r="Q56" s="196"/>
      <c r="R56" s="196"/>
      <c r="S56" s="198"/>
      <c r="T56" s="959" t="str">
        <f t="shared" si="1"/>
        <v/>
      </c>
      <c r="U56" s="436"/>
      <c r="W56" s="327">
        <f t="shared" si="2"/>
        <v>0</v>
      </c>
      <c r="X56" s="327">
        <f t="shared" si="3"/>
        <v>0</v>
      </c>
    </row>
    <row r="57" spans="1:24" ht="15" customHeight="1" x14ac:dyDescent="0.25">
      <c r="A57" s="53"/>
      <c r="B57" s="53"/>
      <c r="C57" s="54"/>
      <c r="D57" s="178"/>
      <c r="E57" s="185"/>
      <c r="F57" s="209"/>
      <c r="G57" s="173"/>
      <c r="H57" s="174"/>
      <c r="I57" s="805"/>
      <c r="J57" s="198"/>
      <c r="K57" s="194"/>
      <c r="L57" s="195"/>
      <c r="M57" s="195"/>
      <c r="N57" s="195"/>
      <c r="O57" s="196"/>
      <c r="P57" s="197"/>
      <c r="Q57" s="196"/>
      <c r="R57" s="196"/>
      <c r="S57" s="198"/>
      <c r="T57" s="959" t="str">
        <f t="shared" si="1"/>
        <v/>
      </c>
      <c r="U57" s="436"/>
      <c r="W57" s="327">
        <f t="shared" si="2"/>
        <v>0</v>
      </c>
      <c r="X57" s="327">
        <f t="shared" si="3"/>
        <v>0</v>
      </c>
    </row>
    <row r="58" spans="1:24" ht="15" customHeight="1" x14ac:dyDescent="0.25">
      <c r="A58" s="53"/>
      <c r="B58" s="53"/>
      <c r="C58" s="54"/>
      <c r="D58" s="178"/>
      <c r="E58" s="185"/>
      <c r="F58" s="209"/>
      <c r="G58" s="173"/>
      <c r="H58" s="174"/>
      <c r="I58" s="805"/>
      <c r="J58" s="198"/>
      <c r="K58" s="194"/>
      <c r="L58" s="195"/>
      <c r="M58" s="195"/>
      <c r="N58" s="195"/>
      <c r="O58" s="196"/>
      <c r="P58" s="197"/>
      <c r="Q58" s="196"/>
      <c r="R58" s="196"/>
      <c r="S58" s="198"/>
      <c r="T58" s="959" t="str">
        <f t="shared" si="1"/>
        <v/>
      </c>
      <c r="U58" s="436"/>
      <c r="W58" s="327">
        <f t="shared" si="2"/>
        <v>0</v>
      </c>
      <c r="X58" s="327">
        <f t="shared" si="3"/>
        <v>0</v>
      </c>
    </row>
    <row r="59" spans="1:24" ht="15" customHeight="1" x14ac:dyDescent="0.25">
      <c r="A59" s="53"/>
      <c r="B59" s="53"/>
      <c r="C59" s="54"/>
      <c r="D59" s="178"/>
      <c r="E59" s="185"/>
      <c r="F59" s="209"/>
      <c r="G59" s="173"/>
      <c r="H59" s="174"/>
      <c r="I59" s="805"/>
      <c r="J59" s="198"/>
      <c r="K59" s="194"/>
      <c r="L59" s="195"/>
      <c r="M59" s="195"/>
      <c r="N59" s="195"/>
      <c r="O59" s="196"/>
      <c r="P59" s="197"/>
      <c r="Q59" s="196"/>
      <c r="R59" s="196"/>
      <c r="S59" s="198"/>
      <c r="T59" s="959" t="str">
        <f t="shared" si="1"/>
        <v/>
      </c>
      <c r="U59" s="436"/>
      <c r="W59" s="327">
        <f t="shared" si="2"/>
        <v>0</v>
      </c>
      <c r="X59" s="327">
        <f t="shared" si="3"/>
        <v>0</v>
      </c>
    </row>
    <row r="60" spans="1:24" ht="15" customHeight="1" x14ac:dyDescent="0.25">
      <c r="A60" s="53"/>
      <c r="B60" s="53"/>
      <c r="C60" s="54"/>
      <c r="D60" s="178"/>
      <c r="E60" s="185"/>
      <c r="F60" s="209"/>
      <c r="G60" s="173"/>
      <c r="H60" s="174"/>
      <c r="I60" s="805"/>
      <c r="J60" s="198"/>
      <c r="K60" s="194"/>
      <c r="L60" s="195"/>
      <c r="M60" s="195"/>
      <c r="N60" s="195"/>
      <c r="O60" s="196"/>
      <c r="P60" s="197"/>
      <c r="Q60" s="196"/>
      <c r="R60" s="196"/>
      <c r="S60" s="198"/>
      <c r="T60" s="959" t="str">
        <f t="shared" si="1"/>
        <v/>
      </c>
      <c r="U60" s="436"/>
      <c r="W60" s="327">
        <f t="shared" si="2"/>
        <v>0</v>
      </c>
      <c r="X60" s="327">
        <f t="shared" si="3"/>
        <v>0</v>
      </c>
    </row>
    <row r="61" spans="1:24" ht="15" customHeight="1" x14ac:dyDescent="0.25">
      <c r="A61" s="53"/>
      <c r="B61" s="53"/>
      <c r="C61" s="54"/>
      <c r="D61" s="178"/>
      <c r="E61" s="185"/>
      <c r="F61" s="209"/>
      <c r="G61" s="173"/>
      <c r="H61" s="174"/>
      <c r="I61" s="805"/>
      <c r="J61" s="198"/>
      <c r="K61" s="194"/>
      <c r="L61" s="195"/>
      <c r="M61" s="195"/>
      <c r="N61" s="195"/>
      <c r="O61" s="196"/>
      <c r="P61" s="197"/>
      <c r="Q61" s="196"/>
      <c r="R61" s="196"/>
      <c r="S61" s="198"/>
      <c r="T61" s="959" t="str">
        <f t="shared" si="1"/>
        <v/>
      </c>
      <c r="U61" s="436"/>
      <c r="W61" s="327">
        <f t="shared" si="2"/>
        <v>0</v>
      </c>
      <c r="X61" s="327">
        <f t="shared" si="3"/>
        <v>0</v>
      </c>
    </row>
    <row r="62" spans="1:24" ht="15" customHeight="1" x14ac:dyDescent="0.25">
      <c r="A62" s="53"/>
      <c r="B62" s="53"/>
      <c r="C62" s="54"/>
      <c r="D62" s="178"/>
      <c r="E62" s="185"/>
      <c r="F62" s="209"/>
      <c r="G62" s="173"/>
      <c r="H62" s="174"/>
      <c r="I62" s="805"/>
      <c r="J62" s="198"/>
      <c r="K62" s="194"/>
      <c r="L62" s="195"/>
      <c r="M62" s="195"/>
      <c r="N62" s="195"/>
      <c r="O62" s="196"/>
      <c r="P62" s="197"/>
      <c r="Q62" s="196"/>
      <c r="R62" s="196"/>
      <c r="S62" s="198"/>
      <c r="T62" s="959" t="str">
        <f t="shared" si="1"/>
        <v/>
      </c>
      <c r="U62" s="436"/>
      <c r="W62" s="327">
        <f t="shared" si="2"/>
        <v>0</v>
      </c>
      <c r="X62" s="327">
        <f t="shared" si="3"/>
        <v>0</v>
      </c>
    </row>
    <row r="63" spans="1:24" ht="15" customHeight="1" x14ac:dyDescent="0.25">
      <c r="A63" s="53"/>
      <c r="B63" s="53"/>
      <c r="C63" s="54"/>
      <c r="D63" s="178"/>
      <c r="E63" s="185"/>
      <c r="F63" s="209"/>
      <c r="G63" s="173"/>
      <c r="H63" s="174"/>
      <c r="I63" s="805"/>
      <c r="J63" s="198"/>
      <c r="K63" s="194"/>
      <c r="L63" s="195"/>
      <c r="M63" s="195"/>
      <c r="N63" s="195"/>
      <c r="O63" s="196"/>
      <c r="P63" s="197"/>
      <c r="Q63" s="196"/>
      <c r="R63" s="196"/>
      <c r="S63" s="198"/>
      <c r="T63" s="959" t="str">
        <f t="shared" si="1"/>
        <v/>
      </c>
      <c r="U63" s="436"/>
      <c r="W63" s="327">
        <f t="shared" si="2"/>
        <v>0</v>
      </c>
      <c r="X63" s="327">
        <f t="shared" si="3"/>
        <v>0</v>
      </c>
    </row>
    <row r="64" spans="1:24" ht="15" customHeight="1" x14ac:dyDescent="0.25">
      <c r="A64" s="53"/>
      <c r="B64" s="53"/>
      <c r="C64" s="54"/>
      <c r="D64" s="178"/>
      <c r="E64" s="185"/>
      <c r="F64" s="209"/>
      <c r="G64" s="173"/>
      <c r="H64" s="174"/>
      <c r="I64" s="805"/>
      <c r="J64" s="198"/>
      <c r="K64" s="194"/>
      <c r="L64" s="195"/>
      <c r="M64" s="195"/>
      <c r="N64" s="195"/>
      <c r="O64" s="196"/>
      <c r="P64" s="197"/>
      <c r="Q64" s="196"/>
      <c r="R64" s="196"/>
      <c r="S64" s="198"/>
      <c r="T64" s="959" t="str">
        <f t="shared" si="1"/>
        <v/>
      </c>
      <c r="U64" s="436"/>
      <c r="W64" s="327">
        <f t="shared" si="2"/>
        <v>0</v>
      </c>
      <c r="X64" s="327">
        <f t="shared" si="3"/>
        <v>0</v>
      </c>
    </row>
    <row r="65" spans="1:24" ht="15" customHeight="1" x14ac:dyDescent="0.25">
      <c r="A65" s="53"/>
      <c r="B65" s="53"/>
      <c r="C65" s="54"/>
      <c r="D65" s="178"/>
      <c r="E65" s="185"/>
      <c r="F65" s="209"/>
      <c r="G65" s="173"/>
      <c r="H65" s="174"/>
      <c r="I65" s="805"/>
      <c r="J65" s="198"/>
      <c r="K65" s="194"/>
      <c r="L65" s="195"/>
      <c r="M65" s="195"/>
      <c r="N65" s="195"/>
      <c r="O65" s="196"/>
      <c r="P65" s="197"/>
      <c r="Q65" s="196"/>
      <c r="R65" s="196"/>
      <c r="S65" s="198"/>
      <c r="T65" s="959" t="str">
        <f t="shared" si="1"/>
        <v/>
      </c>
      <c r="U65" s="436"/>
      <c r="W65" s="327">
        <f t="shared" si="2"/>
        <v>0</v>
      </c>
      <c r="X65" s="327">
        <f t="shared" si="3"/>
        <v>0</v>
      </c>
    </row>
    <row r="66" spans="1:24" ht="15" customHeight="1" x14ac:dyDescent="0.25">
      <c r="A66" s="53"/>
      <c r="B66" s="53"/>
      <c r="C66" s="54"/>
      <c r="D66" s="178"/>
      <c r="E66" s="185"/>
      <c r="F66" s="209"/>
      <c r="G66" s="173"/>
      <c r="H66" s="174"/>
      <c r="I66" s="805"/>
      <c r="J66" s="198"/>
      <c r="K66" s="194"/>
      <c r="L66" s="195"/>
      <c r="M66" s="195"/>
      <c r="N66" s="195"/>
      <c r="O66" s="196"/>
      <c r="P66" s="197"/>
      <c r="Q66" s="196"/>
      <c r="R66" s="196"/>
      <c r="S66" s="198"/>
      <c r="T66" s="959" t="str">
        <f t="shared" si="1"/>
        <v/>
      </c>
      <c r="U66" s="436"/>
      <c r="W66" s="327">
        <f t="shared" si="2"/>
        <v>0</v>
      </c>
      <c r="X66" s="327">
        <f t="shared" si="3"/>
        <v>0</v>
      </c>
    </row>
    <row r="67" spans="1:24" ht="15" customHeight="1" x14ac:dyDescent="0.25">
      <c r="A67" s="53"/>
      <c r="B67" s="53"/>
      <c r="C67" s="54"/>
      <c r="D67" s="178"/>
      <c r="E67" s="185"/>
      <c r="F67" s="209"/>
      <c r="G67" s="173"/>
      <c r="H67" s="174"/>
      <c r="I67" s="805"/>
      <c r="J67" s="198"/>
      <c r="K67" s="194"/>
      <c r="L67" s="195"/>
      <c r="M67" s="195"/>
      <c r="N67" s="195"/>
      <c r="O67" s="196"/>
      <c r="P67" s="197"/>
      <c r="Q67" s="196"/>
      <c r="R67" s="196"/>
      <c r="S67" s="198"/>
      <c r="T67" s="959" t="str">
        <f t="shared" si="1"/>
        <v/>
      </c>
      <c r="U67" s="436"/>
      <c r="W67" s="327">
        <f t="shared" si="2"/>
        <v>0</v>
      </c>
      <c r="X67" s="327">
        <f t="shared" si="3"/>
        <v>0</v>
      </c>
    </row>
    <row r="68" spans="1:24" ht="15" customHeight="1" x14ac:dyDescent="0.25">
      <c r="A68" s="53"/>
      <c r="B68" s="53"/>
      <c r="C68" s="54"/>
      <c r="D68" s="178"/>
      <c r="E68" s="185"/>
      <c r="F68" s="209"/>
      <c r="G68" s="173"/>
      <c r="H68" s="174"/>
      <c r="I68" s="805"/>
      <c r="J68" s="198"/>
      <c r="K68" s="194"/>
      <c r="L68" s="195"/>
      <c r="M68" s="195"/>
      <c r="N68" s="195"/>
      <c r="O68" s="196"/>
      <c r="P68" s="197"/>
      <c r="Q68" s="196"/>
      <c r="R68" s="196"/>
      <c r="S68" s="198"/>
      <c r="T68" s="959" t="str">
        <f t="shared" si="1"/>
        <v/>
      </c>
      <c r="U68" s="436"/>
      <c r="W68" s="327">
        <f t="shared" si="2"/>
        <v>0</v>
      </c>
      <c r="X68" s="327">
        <f t="shared" si="3"/>
        <v>0</v>
      </c>
    </row>
    <row r="69" spans="1:24" ht="15" customHeight="1" x14ac:dyDescent="0.25">
      <c r="A69" s="53"/>
      <c r="B69" s="53"/>
      <c r="C69" s="54"/>
      <c r="D69" s="178"/>
      <c r="E69" s="185"/>
      <c r="F69" s="209"/>
      <c r="G69" s="173"/>
      <c r="H69" s="174"/>
      <c r="I69" s="805"/>
      <c r="J69" s="198"/>
      <c r="K69" s="194"/>
      <c r="L69" s="195"/>
      <c r="M69" s="195"/>
      <c r="N69" s="195"/>
      <c r="O69" s="196"/>
      <c r="P69" s="197"/>
      <c r="Q69" s="196"/>
      <c r="R69" s="196"/>
      <c r="S69" s="198"/>
      <c r="T69" s="959" t="str">
        <f t="shared" si="1"/>
        <v/>
      </c>
      <c r="U69" s="436"/>
      <c r="W69" s="327">
        <f t="shared" si="2"/>
        <v>0</v>
      </c>
      <c r="X69" s="327">
        <f t="shared" si="3"/>
        <v>0</v>
      </c>
    </row>
    <row r="70" spans="1:24" ht="15" customHeight="1" x14ac:dyDescent="0.25">
      <c r="A70" s="53"/>
      <c r="B70" s="53"/>
      <c r="C70" s="54"/>
      <c r="D70" s="178"/>
      <c r="E70" s="185"/>
      <c r="F70" s="209"/>
      <c r="G70" s="173"/>
      <c r="H70" s="174"/>
      <c r="I70" s="805"/>
      <c r="J70" s="198"/>
      <c r="K70" s="194"/>
      <c r="L70" s="195"/>
      <c r="M70" s="195"/>
      <c r="N70" s="195"/>
      <c r="O70" s="196"/>
      <c r="P70" s="197"/>
      <c r="Q70" s="196"/>
      <c r="R70" s="196"/>
      <c r="S70" s="198"/>
      <c r="T70" s="959" t="str">
        <f t="shared" si="1"/>
        <v/>
      </c>
      <c r="U70" s="436"/>
      <c r="W70" s="327">
        <f t="shared" si="2"/>
        <v>0</v>
      </c>
      <c r="X70" s="327">
        <f t="shared" si="3"/>
        <v>0</v>
      </c>
    </row>
    <row r="71" spans="1:24" ht="15" customHeight="1" x14ac:dyDescent="0.25">
      <c r="A71" s="53"/>
      <c r="B71" s="53"/>
      <c r="C71" s="54"/>
      <c r="D71" s="178"/>
      <c r="E71" s="185"/>
      <c r="F71" s="209"/>
      <c r="G71" s="173"/>
      <c r="H71" s="174"/>
      <c r="I71" s="805"/>
      <c r="J71" s="198"/>
      <c r="K71" s="194"/>
      <c r="L71" s="195"/>
      <c r="M71" s="195"/>
      <c r="N71" s="195"/>
      <c r="O71" s="196"/>
      <c r="P71" s="197"/>
      <c r="Q71" s="196"/>
      <c r="R71" s="196"/>
      <c r="S71" s="198"/>
      <c r="T71" s="959" t="str">
        <f t="shared" si="1"/>
        <v/>
      </c>
      <c r="U71" s="436"/>
      <c r="W71" s="327">
        <f t="shared" si="2"/>
        <v>0</v>
      </c>
      <c r="X71" s="327">
        <f t="shared" si="3"/>
        <v>0</v>
      </c>
    </row>
    <row r="72" spans="1:24" ht="15" customHeight="1" x14ac:dyDescent="0.25">
      <c r="A72" s="53"/>
      <c r="B72" s="53"/>
      <c r="C72" s="54"/>
      <c r="D72" s="178"/>
      <c r="E72" s="185"/>
      <c r="F72" s="209"/>
      <c r="G72" s="173"/>
      <c r="H72" s="174"/>
      <c r="I72" s="805"/>
      <c r="J72" s="198"/>
      <c r="K72" s="194"/>
      <c r="L72" s="195"/>
      <c r="M72" s="195"/>
      <c r="N72" s="195"/>
      <c r="O72" s="196"/>
      <c r="P72" s="197"/>
      <c r="Q72" s="196"/>
      <c r="R72" s="196"/>
      <c r="S72" s="198"/>
      <c r="T72" s="959" t="str">
        <f t="shared" si="1"/>
        <v/>
      </c>
      <c r="U72" s="436"/>
      <c r="W72" s="327">
        <f t="shared" si="2"/>
        <v>0</v>
      </c>
      <c r="X72" s="327">
        <f t="shared" si="3"/>
        <v>0</v>
      </c>
    </row>
    <row r="73" spans="1:24" ht="15" customHeight="1" x14ac:dyDescent="0.25">
      <c r="A73" s="53"/>
      <c r="B73" s="53"/>
      <c r="C73" s="54"/>
      <c r="D73" s="178"/>
      <c r="E73" s="185"/>
      <c r="F73" s="209"/>
      <c r="G73" s="173"/>
      <c r="H73" s="174"/>
      <c r="I73" s="805"/>
      <c r="J73" s="198"/>
      <c r="K73" s="194"/>
      <c r="L73" s="195"/>
      <c r="M73" s="195"/>
      <c r="N73" s="195"/>
      <c r="O73" s="196"/>
      <c r="P73" s="197"/>
      <c r="Q73" s="196"/>
      <c r="R73" s="196"/>
      <c r="S73" s="198"/>
      <c r="T73" s="959" t="str">
        <f t="shared" si="1"/>
        <v/>
      </c>
      <c r="U73" s="436"/>
      <c r="W73" s="327">
        <f t="shared" si="2"/>
        <v>0</v>
      </c>
      <c r="X73" s="327">
        <f t="shared" si="3"/>
        <v>0</v>
      </c>
    </row>
    <row r="74" spans="1:24" ht="15" customHeight="1" x14ac:dyDescent="0.25">
      <c r="A74" s="53"/>
      <c r="B74" s="53"/>
      <c r="C74" s="54"/>
      <c r="D74" s="178"/>
      <c r="E74" s="185"/>
      <c r="F74" s="209"/>
      <c r="G74" s="173"/>
      <c r="H74" s="174"/>
      <c r="I74" s="805"/>
      <c r="J74" s="198"/>
      <c r="K74" s="194"/>
      <c r="L74" s="195"/>
      <c r="M74" s="195"/>
      <c r="N74" s="195"/>
      <c r="O74" s="196"/>
      <c r="P74" s="197"/>
      <c r="Q74" s="196"/>
      <c r="R74" s="196"/>
      <c r="S74" s="198"/>
      <c r="T74" s="959" t="str">
        <f t="shared" si="1"/>
        <v/>
      </c>
      <c r="U74" s="436"/>
      <c r="W74" s="327">
        <f t="shared" si="2"/>
        <v>0</v>
      </c>
      <c r="X74" s="327">
        <f t="shared" si="3"/>
        <v>0</v>
      </c>
    </row>
    <row r="75" spans="1:24" ht="15" customHeight="1" x14ac:dyDescent="0.25">
      <c r="A75" s="53"/>
      <c r="B75" s="53"/>
      <c r="C75" s="54"/>
      <c r="D75" s="178"/>
      <c r="E75" s="185"/>
      <c r="F75" s="209"/>
      <c r="G75" s="173"/>
      <c r="H75" s="174"/>
      <c r="I75" s="805"/>
      <c r="J75" s="198"/>
      <c r="K75" s="194"/>
      <c r="L75" s="195"/>
      <c r="M75" s="195"/>
      <c r="N75" s="195"/>
      <c r="O75" s="196"/>
      <c r="P75" s="197"/>
      <c r="Q75" s="196"/>
      <c r="R75" s="196"/>
      <c r="S75" s="198"/>
      <c r="T75" s="959" t="str">
        <f t="shared" si="1"/>
        <v/>
      </c>
      <c r="U75" s="436"/>
      <c r="W75" s="327">
        <f t="shared" si="2"/>
        <v>0</v>
      </c>
      <c r="X75" s="327">
        <f t="shared" si="3"/>
        <v>0</v>
      </c>
    </row>
    <row r="76" spans="1:24" ht="15" customHeight="1" x14ac:dyDescent="0.25">
      <c r="A76" s="53"/>
      <c r="B76" s="53"/>
      <c r="C76" s="54"/>
      <c r="D76" s="178"/>
      <c r="E76" s="185"/>
      <c r="F76" s="209"/>
      <c r="G76" s="173"/>
      <c r="H76" s="174"/>
      <c r="I76" s="805"/>
      <c r="J76" s="198"/>
      <c r="K76" s="194"/>
      <c r="L76" s="195"/>
      <c r="M76" s="195"/>
      <c r="N76" s="195"/>
      <c r="O76" s="196"/>
      <c r="P76" s="197"/>
      <c r="Q76" s="196"/>
      <c r="R76" s="196"/>
      <c r="S76" s="198"/>
      <c r="T76" s="959" t="str">
        <f t="shared" si="1"/>
        <v/>
      </c>
      <c r="U76" s="436"/>
      <c r="W76" s="327">
        <f t="shared" si="2"/>
        <v>0</v>
      </c>
      <c r="X76" s="327">
        <f t="shared" si="3"/>
        <v>0</v>
      </c>
    </row>
    <row r="77" spans="1:24" ht="15" customHeight="1" x14ac:dyDescent="0.25">
      <c r="A77" s="53"/>
      <c r="B77" s="53"/>
      <c r="C77" s="54"/>
      <c r="D77" s="178"/>
      <c r="E77" s="185"/>
      <c r="F77" s="209"/>
      <c r="G77" s="173"/>
      <c r="H77" s="174"/>
      <c r="I77" s="805"/>
      <c r="J77" s="198"/>
      <c r="K77" s="194"/>
      <c r="L77" s="195"/>
      <c r="M77" s="195"/>
      <c r="N77" s="195"/>
      <c r="O77" s="196"/>
      <c r="P77" s="197"/>
      <c r="Q77" s="196"/>
      <c r="R77" s="196"/>
      <c r="S77" s="198"/>
      <c r="T77" s="959" t="str">
        <f t="shared" si="1"/>
        <v/>
      </c>
      <c r="U77" s="436"/>
      <c r="W77" s="327">
        <f t="shared" si="2"/>
        <v>0</v>
      </c>
      <c r="X77" s="327">
        <f t="shared" si="3"/>
        <v>0</v>
      </c>
    </row>
    <row r="78" spans="1:24" ht="15" customHeight="1" x14ac:dyDescent="0.25">
      <c r="A78" s="53"/>
      <c r="B78" s="53"/>
      <c r="C78" s="54"/>
      <c r="D78" s="178"/>
      <c r="E78" s="185"/>
      <c r="F78" s="209"/>
      <c r="G78" s="173"/>
      <c r="H78" s="174"/>
      <c r="I78" s="805"/>
      <c r="J78" s="198"/>
      <c r="K78" s="194"/>
      <c r="L78" s="195"/>
      <c r="M78" s="195"/>
      <c r="N78" s="195"/>
      <c r="O78" s="196"/>
      <c r="P78" s="197"/>
      <c r="Q78" s="196"/>
      <c r="R78" s="196"/>
      <c r="S78" s="198"/>
      <c r="T78" s="959" t="str">
        <f t="shared" si="1"/>
        <v/>
      </c>
      <c r="U78" s="436"/>
      <c r="W78" s="327">
        <f t="shared" si="2"/>
        <v>0</v>
      </c>
      <c r="X78" s="327">
        <f t="shared" si="3"/>
        <v>0</v>
      </c>
    </row>
    <row r="79" spans="1:24" ht="15" customHeight="1" x14ac:dyDescent="0.25">
      <c r="A79" s="53"/>
      <c r="B79" s="53"/>
      <c r="C79" s="54"/>
      <c r="D79" s="178"/>
      <c r="E79" s="185"/>
      <c r="F79" s="209"/>
      <c r="G79" s="173"/>
      <c r="H79" s="174"/>
      <c r="I79" s="805"/>
      <c r="J79" s="198"/>
      <c r="K79" s="194"/>
      <c r="L79" s="195"/>
      <c r="M79" s="195"/>
      <c r="N79" s="195"/>
      <c r="O79" s="196"/>
      <c r="P79" s="197"/>
      <c r="Q79" s="196"/>
      <c r="R79" s="196"/>
      <c r="S79" s="198"/>
      <c r="T79" s="959" t="str">
        <f t="shared" si="1"/>
        <v/>
      </c>
      <c r="U79" s="436"/>
      <c r="W79" s="327">
        <f t="shared" si="2"/>
        <v>0</v>
      </c>
      <c r="X79" s="327">
        <f t="shared" si="3"/>
        <v>0</v>
      </c>
    </row>
    <row r="80" spans="1:24" ht="15" customHeight="1" x14ac:dyDescent="0.25">
      <c r="A80" s="53"/>
      <c r="B80" s="53"/>
      <c r="C80" s="54"/>
      <c r="D80" s="178"/>
      <c r="E80" s="185"/>
      <c r="F80" s="209"/>
      <c r="G80" s="173"/>
      <c r="H80" s="174"/>
      <c r="I80" s="805"/>
      <c r="J80" s="198"/>
      <c r="K80" s="194"/>
      <c r="L80" s="195"/>
      <c r="M80" s="195"/>
      <c r="N80" s="195"/>
      <c r="O80" s="196"/>
      <c r="P80" s="197"/>
      <c r="Q80" s="196"/>
      <c r="R80" s="196"/>
      <c r="S80" s="198"/>
      <c r="T80" s="959" t="str">
        <f t="shared" si="1"/>
        <v/>
      </c>
      <c r="U80" s="436"/>
      <c r="W80" s="327">
        <f t="shared" si="2"/>
        <v>0</v>
      </c>
      <c r="X80" s="327">
        <f t="shared" si="3"/>
        <v>0</v>
      </c>
    </row>
    <row r="81" spans="1:24" ht="15" customHeight="1" x14ac:dyDescent="0.25">
      <c r="A81" s="53"/>
      <c r="B81" s="53"/>
      <c r="C81" s="54"/>
      <c r="D81" s="178"/>
      <c r="E81" s="185"/>
      <c r="F81" s="209"/>
      <c r="G81" s="173"/>
      <c r="H81" s="174"/>
      <c r="I81" s="805"/>
      <c r="J81" s="198"/>
      <c r="K81" s="194"/>
      <c r="L81" s="195"/>
      <c r="M81" s="195"/>
      <c r="N81" s="195"/>
      <c r="O81" s="196"/>
      <c r="P81" s="197"/>
      <c r="Q81" s="196"/>
      <c r="R81" s="196"/>
      <c r="S81" s="198"/>
      <c r="T81" s="959" t="str">
        <f t="shared" si="1"/>
        <v/>
      </c>
      <c r="U81" s="436"/>
      <c r="W81" s="327">
        <f t="shared" si="2"/>
        <v>0</v>
      </c>
      <c r="X81" s="327">
        <f t="shared" si="3"/>
        <v>0</v>
      </c>
    </row>
    <row r="82" spans="1:24" ht="15" customHeight="1" x14ac:dyDescent="0.25">
      <c r="A82" s="53"/>
      <c r="B82" s="53"/>
      <c r="C82" s="54"/>
      <c r="D82" s="178"/>
      <c r="E82" s="185"/>
      <c r="F82" s="209"/>
      <c r="G82" s="173"/>
      <c r="H82" s="174"/>
      <c r="I82" s="805"/>
      <c r="J82" s="198"/>
      <c r="K82" s="194"/>
      <c r="L82" s="195"/>
      <c r="M82" s="195"/>
      <c r="N82" s="195"/>
      <c r="O82" s="196"/>
      <c r="P82" s="197"/>
      <c r="Q82" s="196"/>
      <c r="R82" s="196"/>
      <c r="S82" s="198"/>
      <c r="T82" s="959" t="str">
        <f t="shared" ref="T82:T145" si="4">IF(ISBLANK(A82),"",IF(ROW(T82)=MATCH(A82,A:A,0),A82,""))</f>
        <v/>
      </c>
      <c r="U82" s="436"/>
      <c r="W82" s="327">
        <f t="shared" ref="W82:W145" si="5">E82*G82</f>
        <v>0</v>
      </c>
      <c r="X82" s="327">
        <f t="shared" ref="X82:X145" si="6">F82*H82</f>
        <v>0</v>
      </c>
    </row>
    <row r="83" spans="1:24" ht="15" customHeight="1" x14ac:dyDescent="0.25">
      <c r="A83" s="53"/>
      <c r="B83" s="53"/>
      <c r="C83" s="54"/>
      <c r="D83" s="178"/>
      <c r="E83" s="185"/>
      <c r="F83" s="209"/>
      <c r="G83" s="173"/>
      <c r="H83" s="174"/>
      <c r="I83" s="805"/>
      <c r="J83" s="198"/>
      <c r="K83" s="194"/>
      <c r="L83" s="195"/>
      <c r="M83" s="195"/>
      <c r="N83" s="195"/>
      <c r="O83" s="196"/>
      <c r="P83" s="197"/>
      <c r="Q83" s="196"/>
      <c r="R83" s="196"/>
      <c r="S83" s="198"/>
      <c r="T83" s="959" t="str">
        <f t="shared" si="4"/>
        <v/>
      </c>
      <c r="U83" s="436"/>
      <c r="W83" s="327">
        <f t="shared" si="5"/>
        <v>0</v>
      </c>
      <c r="X83" s="327">
        <f t="shared" si="6"/>
        <v>0</v>
      </c>
    </row>
    <row r="84" spans="1:24" ht="15" customHeight="1" x14ac:dyDescent="0.25">
      <c r="A84" s="53"/>
      <c r="B84" s="53"/>
      <c r="C84" s="54"/>
      <c r="D84" s="178"/>
      <c r="E84" s="185"/>
      <c r="F84" s="209"/>
      <c r="G84" s="173"/>
      <c r="H84" s="174"/>
      <c r="I84" s="805"/>
      <c r="J84" s="198"/>
      <c r="K84" s="194"/>
      <c r="L84" s="195"/>
      <c r="M84" s="195"/>
      <c r="N84" s="195"/>
      <c r="O84" s="196"/>
      <c r="P84" s="197"/>
      <c r="Q84" s="196"/>
      <c r="R84" s="196"/>
      <c r="S84" s="198"/>
      <c r="T84" s="959" t="str">
        <f t="shared" si="4"/>
        <v/>
      </c>
      <c r="U84" s="436"/>
      <c r="W84" s="327">
        <f t="shared" si="5"/>
        <v>0</v>
      </c>
      <c r="X84" s="327">
        <f t="shared" si="6"/>
        <v>0</v>
      </c>
    </row>
    <row r="85" spans="1:24" ht="15" customHeight="1" x14ac:dyDescent="0.25">
      <c r="A85" s="53"/>
      <c r="B85" s="53"/>
      <c r="C85" s="54"/>
      <c r="D85" s="178"/>
      <c r="E85" s="185"/>
      <c r="F85" s="209"/>
      <c r="G85" s="173"/>
      <c r="H85" s="174"/>
      <c r="I85" s="805"/>
      <c r="J85" s="198"/>
      <c r="K85" s="194"/>
      <c r="L85" s="195"/>
      <c r="M85" s="195"/>
      <c r="N85" s="195"/>
      <c r="O85" s="196"/>
      <c r="P85" s="197"/>
      <c r="Q85" s="196"/>
      <c r="R85" s="196"/>
      <c r="S85" s="198"/>
      <c r="T85" s="959" t="str">
        <f t="shared" si="4"/>
        <v/>
      </c>
      <c r="U85" s="436"/>
      <c r="W85" s="327">
        <f t="shared" si="5"/>
        <v>0</v>
      </c>
      <c r="X85" s="327">
        <f t="shared" si="6"/>
        <v>0</v>
      </c>
    </row>
    <row r="86" spans="1:24" ht="15" customHeight="1" x14ac:dyDescent="0.25">
      <c r="A86" s="53"/>
      <c r="B86" s="53"/>
      <c r="C86" s="54"/>
      <c r="D86" s="178"/>
      <c r="E86" s="185"/>
      <c r="F86" s="209"/>
      <c r="G86" s="173"/>
      <c r="H86" s="174"/>
      <c r="I86" s="805"/>
      <c r="J86" s="198"/>
      <c r="K86" s="194"/>
      <c r="L86" s="195"/>
      <c r="M86" s="195"/>
      <c r="N86" s="195"/>
      <c r="O86" s="196"/>
      <c r="P86" s="197"/>
      <c r="Q86" s="196"/>
      <c r="R86" s="196"/>
      <c r="S86" s="198"/>
      <c r="T86" s="959" t="str">
        <f t="shared" si="4"/>
        <v/>
      </c>
      <c r="U86" s="436"/>
      <c r="W86" s="327">
        <f t="shared" si="5"/>
        <v>0</v>
      </c>
      <c r="X86" s="327">
        <f t="shared" si="6"/>
        <v>0</v>
      </c>
    </row>
    <row r="87" spans="1:24" ht="15" customHeight="1" x14ac:dyDescent="0.25">
      <c r="A87" s="53"/>
      <c r="B87" s="53"/>
      <c r="C87" s="54"/>
      <c r="D87" s="178"/>
      <c r="E87" s="185"/>
      <c r="F87" s="209"/>
      <c r="G87" s="173"/>
      <c r="H87" s="174"/>
      <c r="I87" s="805"/>
      <c r="J87" s="198"/>
      <c r="K87" s="194"/>
      <c r="L87" s="195"/>
      <c r="M87" s="195"/>
      <c r="N87" s="195"/>
      <c r="O87" s="196"/>
      <c r="P87" s="197"/>
      <c r="Q87" s="196"/>
      <c r="R87" s="196"/>
      <c r="S87" s="198"/>
      <c r="T87" s="959" t="str">
        <f t="shared" si="4"/>
        <v/>
      </c>
      <c r="U87" s="436"/>
      <c r="W87" s="327">
        <f t="shared" si="5"/>
        <v>0</v>
      </c>
      <c r="X87" s="327">
        <f t="shared" si="6"/>
        <v>0</v>
      </c>
    </row>
    <row r="88" spans="1:24" ht="15" customHeight="1" x14ac:dyDescent="0.25">
      <c r="A88" s="53"/>
      <c r="B88" s="53"/>
      <c r="C88" s="54"/>
      <c r="D88" s="178"/>
      <c r="E88" s="185"/>
      <c r="F88" s="209"/>
      <c r="G88" s="173"/>
      <c r="H88" s="174"/>
      <c r="I88" s="805"/>
      <c r="J88" s="198"/>
      <c r="K88" s="194"/>
      <c r="L88" s="195"/>
      <c r="M88" s="195"/>
      <c r="N88" s="195"/>
      <c r="O88" s="196"/>
      <c r="P88" s="197"/>
      <c r="Q88" s="196"/>
      <c r="R88" s="196"/>
      <c r="S88" s="198"/>
      <c r="T88" s="959" t="str">
        <f t="shared" si="4"/>
        <v/>
      </c>
      <c r="U88" s="436"/>
      <c r="W88" s="327">
        <f t="shared" si="5"/>
        <v>0</v>
      </c>
      <c r="X88" s="327">
        <f t="shared" si="6"/>
        <v>0</v>
      </c>
    </row>
    <row r="89" spans="1:24" ht="15" customHeight="1" x14ac:dyDescent="0.25">
      <c r="A89" s="53"/>
      <c r="B89" s="53"/>
      <c r="C89" s="54"/>
      <c r="D89" s="178"/>
      <c r="E89" s="185"/>
      <c r="F89" s="209"/>
      <c r="G89" s="173"/>
      <c r="H89" s="174"/>
      <c r="I89" s="805"/>
      <c r="J89" s="198"/>
      <c r="K89" s="194"/>
      <c r="L89" s="195"/>
      <c r="M89" s="195"/>
      <c r="N89" s="195"/>
      <c r="O89" s="196"/>
      <c r="P89" s="197"/>
      <c r="Q89" s="196"/>
      <c r="R89" s="196"/>
      <c r="S89" s="198"/>
      <c r="T89" s="959" t="str">
        <f t="shared" si="4"/>
        <v/>
      </c>
      <c r="U89" s="436"/>
      <c r="W89" s="327">
        <f t="shared" si="5"/>
        <v>0</v>
      </c>
      <c r="X89" s="327">
        <f t="shared" si="6"/>
        <v>0</v>
      </c>
    </row>
    <row r="90" spans="1:24" ht="15" customHeight="1" x14ac:dyDescent="0.25">
      <c r="A90" s="53"/>
      <c r="B90" s="53"/>
      <c r="C90" s="54"/>
      <c r="D90" s="178"/>
      <c r="E90" s="185"/>
      <c r="F90" s="209"/>
      <c r="G90" s="173"/>
      <c r="H90" s="174"/>
      <c r="I90" s="805"/>
      <c r="J90" s="198"/>
      <c r="K90" s="194"/>
      <c r="L90" s="195"/>
      <c r="M90" s="195"/>
      <c r="N90" s="195"/>
      <c r="O90" s="196"/>
      <c r="P90" s="197"/>
      <c r="Q90" s="196"/>
      <c r="R90" s="196"/>
      <c r="S90" s="198"/>
      <c r="T90" s="959" t="str">
        <f t="shared" si="4"/>
        <v/>
      </c>
      <c r="U90" s="436"/>
      <c r="W90" s="327">
        <f t="shared" si="5"/>
        <v>0</v>
      </c>
      <c r="X90" s="327">
        <f t="shared" si="6"/>
        <v>0</v>
      </c>
    </row>
    <row r="91" spans="1:24" ht="15" customHeight="1" x14ac:dyDescent="0.25">
      <c r="A91" s="53"/>
      <c r="B91" s="53"/>
      <c r="C91" s="54"/>
      <c r="D91" s="178"/>
      <c r="E91" s="185"/>
      <c r="F91" s="209"/>
      <c r="G91" s="173"/>
      <c r="H91" s="174"/>
      <c r="I91" s="805"/>
      <c r="J91" s="198"/>
      <c r="K91" s="194"/>
      <c r="L91" s="195"/>
      <c r="M91" s="195"/>
      <c r="N91" s="195"/>
      <c r="O91" s="196"/>
      <c r="P91" s="197"/>
      <c r="Q91" s="196"/>
      <c r="R91" s="196"/>
      <c r="S91" s="198"/>
      <c r="T91" s="959" t="str">
        <f t="shared" si="4"/>
        <v/>
      </c>
      <c r="U91" s="436"/>
      <c r="W91" s="327">
        <f t="shared" si="5"/>
        <v>0</v>
      </c>
      <c r="X91" s="327">
        <f t="shared" si="6"/>
        <v>0</v>
      </c>
    </row>
    <row r="92" spans="1:24" ht="15" customHeight="1" x14ac:dyDescent="0.25">
      <c r="A92" s="53"/>
      <c r="B92" s="53"/>
      <c r="C92" s="54"/>
      <c r="D92" s="178"/>
      <c r="E92" s="185"/>
      <c r="F92" s="209"/>
      <c r="G92" s="173"/>
      <c r="H92" s="174"/>
      <c r="I92" s="805"/>
      <c r="J92" s="198"/>
      <c r="K92" s="194"/>
      <c r="L92" s="195"/>
      <c r="M92" s="195"/>
      <c r="N92" s="195"/>
      <c r="O92" s="196"/>
      <c r="P92" s="197"/>
      <c r="Q92" s="196"/>
      <c r="R92" s="196"/>
      <c r="S92" s="198"/>
      <c r="T92" s="959" t="str">
        <f t="shared" si="4"/>
        <v/>
      </c>
      <c r="U92" s="436"/>
      <c r="W92" s="327">
        <f t="shared" si="5"/>
        <v>0</v>
      </c>
      <c r="X92" s="327">
        <f t="shared" si="6"/>
        <v>0</v>
      </c>
    </row>
    <row r="93" spans="1:24" ht="15" customHeight="1" x14ac:dyDescent="0.25">
      <c r="A93" s="53"/>
      <c r="B93" s="53"/>
      <c r="C93" s="54"/>
      <c r="D93" s="178"/>
      <c r="E93" s="185"/>
      <c r="F93" s="209"/>
      <c r="G93" s="173"/>
      <c r="H93" s="174"/>
      <c r="I93" s="805"/>
      <c r="J93" s="198"/>
      <c r="K93" s="194"/>
      <c r="L93" s="195"/>
      <c r="M93" s="195"/>
      <c r="N93" s="195"/>
      <c r="O93" s="196"/>
      <c r="P93" s="197"/>
      <c r="Q93" s="196"/>
      <c r="R93" s="196"/>
      <c r="S93" s="198"/>
      <c r="T93" s="959" t="str">
        <f t="shared" si="4"/>
        <v/>
      </c>
      <c r="U93" s="436"/>
      <c r="W93" s="327">
        <f t="shared" si="5"/>
        <v>0</v>
      </c>
      <c r="X93" s="327">
        <f t="shared" si="6"/>
        <v>0</v>
      </c>
    </row>
    <row r="94" spans="1:24" ht="15" customHeight="1" x14ac:dyDescent="0.25">
      <c r="A94" s="53"/>
      <c r="B94" s="53"/>
      <c r="C94" s="54"/>
      <c r="D94" s="178"/>
      <c r="E94" s="185"/>
      <c r="F94" s="209"/>
      <c r="G94" s="173"/>
      <c r="H94" s="174"/>
      <c r="I94" s="805"/>
      <c r="J94" s="198"/>
      <c r="K94" s="194"/>
      <c r="L94" s="195"/>
      <c r="M94" s="195"/>
      <c r="N94" s="195"/>
      <c r="O94" s="196"/>
      <c r="P94" s="197"/>
      <c r="Q94" s="196"/>
      <c r="R94" s="196"/>
      <c r="S94" s="198"/>
      <c r="T94" s="959" t="str">
        <f t="shared" si="4"/>
        <v/>
      </c>
      <c r="U94" s="436"/>
      <c r="W94" s="327">
        <f t="shared" si="5"/>
        <v>0</v>
      </c>
      <c r="X94" s="327">
        <f t="shared" si="6"/>
        <v>0</v>
      </c>
    </row>
    <row r="95" spans="1:24" ht="15" customHeight="1" x14ac:dyDescent="0.25">
      <c r="A95" s="53"/>
      <c r="B95" s="53"/>
      <c r="C95" s="54"/>
      <c r="D95" s="178"/>
      <c r="E95" s="185"/>
      <c r="F95" s="209"/>
      <c r="G95" s="173"/>
      <c r="H95" s="174"/>
      <c r="I95" s="805"/>
      <c r="J95" s="198"/>
      <c r="K95" s="194"/>
      <c r="L95" s="195"/>
      <c r="M95" s="195"/>
      <c r="N95" s="195"/>
      <c r="O95" s="196"/>
      <c r="P95" s="197"/>
      <c r="Q95" s="196"/>
      <c r="R95" s="196"/>
      <c r="S95" s="198"/>
      <c r="T95" s="959" t="str">
        <f t="shared" si="4"/>
        <v/>
      </c>
      <c r="U95" s="436"/>
      <c r="W95" s="327">
        <f t="shared" si="5"/>
        <v>0</v>
      </c>
      <c r="X95" s="327">
        <f t="shared" si="6"/>
        <v>0</v>
      </c>
    </row>
    <row r="96" spans="1:24" ht="15" customHeight="1" x14ac:dyDescent="0.25">
      <c r="A96" s="53"/>
      <c r="B96" s="53"/>
      <c r="C96" s="54"/>
      <c r="D96" s="178"/>
      <c r="E96" s="185"/>
      <c r="F96" s="209"/>
      <c r="G96" s="173"/>
      <c r="H96" s="174"/>
      <c r="I96" s="805"/>
      <c r="J96" s="198"/>
      <c r="K96" s="194"/>
      <c r="L96" s="195"/>
      <c r="M96" s="195"/>
      <c r="N96" s="195"/>
      <c r="O96" s="196"/>
      <c r="P96" s="197"/>
      <c r="Q96" s="196"/>
      <c r="R96" s="196"/>
      <c r="S96" s="198"/>
      <c r="T96" s="959" t="str">
        <f t="shared" si="4"/>
        <v/>
      </c>
      <c r="U96" s="436"/>
      <c r="W96" s="327">
        <f t="shared" si="5"/>
        <v>0</v>
      </c>
      <c r="X96" s="327">
        <f t="shared" si="6"/>
        <v>0</v>
      </c>
    </row>
    <row r="97" spans="1:24" ht="15" customHeight="1" x14ac:dyDescent="0.25">
      <c r="A97" s="53"/>
      <c r="B97" s="53"/>
      <c r="C97" s="54"/>
      <c r="D97" s="178"/>
      <c r="E97" s="185"/>
      <c r="F97" s="209"/>
      <c r="G97" s="173"/>
      <c r="H97" s="174"/>
      <c r="I97" s="805"/>
      <c r="J97" s="198"/>
      <c r="K97" s="194"/>
      <c r="L97" s="195"/>
      <c r="M97" s="195"/>
      <c r="N97" s="195"/>
      <c r="O97" s="196"/>
      <c r="P97" s="197"/>
      <c r="Q97" s="196"/>
      <c r="R97" s="196"/>
      <c r="S97" s="198"/>
      <c r="T97" s="959" t="str">
        <f t="shared" si="4"/>
        <v/>
      </c>
      <c r="U97" s="436"/>
      <c r="W97" s="327">
        <f t="shared" si="5"/>
        <v>0</v>
      </c>
      <c r="X97" s="327">
        <f t="shared" si="6"/>
        <v>0</v>
      </c>
    </row>
    <row r="98" spans="1:24" ht="15" customHeight="1" x14ac:dyDescent="0.25">
      <c r="A98" s="53"/>
      <c r="B98" s="53"/>
      <c r="C98" s="54"/>
      <c r="D98" s="178"/>
      <c r="E98" s="185"/>
      <c r="F98" s="209"/>
      <c r="G98" s="173"/>
      <c r="H98" s="174"/>
      <c r="I98" s="805"/>
      <c r="J98" s="198"/>
      <c r="K98" s="194"/>
      <c r="L98" s="195"/>
      <c r="M98" s="195"/>
      <c r="N98" s="195"/>
      <c r="O98" s="196"/>
      <c r="P98" s="197"/>
      <c r="Q98" s="196"/>
      <c r="R98" s="196"/>
      <c r="S98" s="198"/>
      <c r="T98" s="959" t="str">
        <f t="shared" si="4"/>
        <v/>
      </c>
      <c r="U98" s="436"/>
      <c r="W98" s="327">
        <f t="shared" si="5"/>
        <v>0</v>
      </c>
      <c r="X98" s="327">
        <f t="shared" si="6"/>
        <v>0</v>
      </c>
    </row>
    <row r="99" spans="1:24" ht="15" customHeight="1" x14ac:dyDescent="0.25">
      <c r="A99" s="53"/>
      <c r="B99" s="53"/>
      <c r="C99" s="54"/>
      <c r="D99" s="178"/>
      <c r="E99" s="185"/>
      <c r="F99" s="209"/>
      <c r="G99" s="173"/>
      <c r="H99" s="174"/>
      <c r="I99" s="805"/>
      <c r="J99" s="198"/>
      <c r="K99" s="194"/>
      <c r="L99" s="195"/>
      <c r="M99" s="195"/>
      <c r="N99" s="195"/>
      <c r="O99" s="196"/>
      <c r="P99" s="197"/>
      <c r="Q99" s="196"/>
      <c r="R99" s="196"/>
      <c r="S99" s="198"/>
      <c r="T99" s="959" t="str">
        <f t="shared" si="4"/>
        <v/>
      </c>
      <c r="U99" s="436"/>
      <c r="W99" s="327">
        <f t="shared" si="5"/>
        <v>0</v>
      </c>
      <c r="X99" s="327">
        <f t="shared" si="6"/>
        <v>0</v>
      </c>
    </row>
    <row r="100" spans="1:24" ht="15" customHeight="1" x14ac:dyDescent="0.25">
      <c r="A100" s="53"/>
      <c r="B100" s="53"/>
      <c r="C100" s="54"/>
      <c r="D100" s="178"/>
      <c r="E100" s="185"/>
      <c r="F100" s="209"/>
      <c r="G100" s="173"/>
      <c r="H100" s="174"/>
      <c r="I100" s="805"/>
      <c r="J100" s="198"/>
      <c r="K100" s="194"/>
      <c r="L100" s="195"/>
      <c r="M100" s="195"/>
      <c r="N100" s="195"/>
      <c r="O100" s="196"/>
      <c r="P100" s="197"/>
      <c r="Q100" s="196"/>
      <c r="R100" s="196"/>
      <c r="S100" s="198"/>
      <c r="T100" s="959" t="str">
        <f t="shared" si="4"/>
        <v/>
      </c>
      <c r="U100" s="436"/>
      <c r="W100" s="327">
        <f t="shared" si="5"/>
        <v>0</v>
      </c>
      <c r="X100" s="327">
        <f t="shared" si="6"/>
        <v>0</v>
      </c>
    </row>
    <row r="101" spans="1:24" ht="15" customHeight="1" x14ac:dyDescent="0.25">
      <c r="A101" s="53"/>
      <c r="B101" s="53"/>
      <c r="C101" s="54"/>
      <c r="D101" s="178"/>
      <c r="E101" s="185"/>
      <c r="F101" s="209"/>
      <c r="G101" s="173"/>
      <c r="H101" s="174"/>
      <c r="I101" s="805"/>
      <c r="J101" s="198"/>
      <c r="K101" s="194"/>
      <c r="L101" s="195"/>
      <c r="M101" s="195"/>
      <c r="N101" s="195"/>
      <c r="O101" s="196"/>
      <c r="P101" s="197"/>
      <c r="Q101" s="196"/>
      <c r="R101" s="196"/>
      <c r="S101" s="198"/>
      <c r="T101" s="959" t="str">
        <f t="shared" si="4"/>
        <v/>
      </c>
      <c r="U101" s="436"/>
      <c r="W101" s="327">
        <f t="shared" si="5"/>
        <v>0</v>
      </c>
      <c r="X101" s="327">
        <f t="shared" si="6"/>
        <v>0</v>
      </c>
    </row>
    <row r="102" spans="1:24" ht="15" customHeight="1" x14ac:dyDescent="0.25">
      <c r="A102" s="53"/>
      <c r="B102" s="53"/>
      <c r="C102" s="54"/>
      <c r="D102" s="178"/>
      <c r="E102" s="185"/>
      <c r="F102" s="209"/>
      <c r="G102" s="173"/>
      <c r="H102" s="174"/>
      <c r="I102" s="805"/>
      <c r="J102" s="198"/>
      <c r="K102" s="194"/>
      <c r="L102" s="195"/>
      <c r="M102" s="195"/>
      <c r="N102" s="195"/>
      <c r="O102" s="196"/>
      <c r="P102" s="197"/>
      <c r="Q102" s="196"/>
      <c r="R102" s="196"/>
      <c r="S102" s="198"/>
      <c r="T102" s="959" t="str">
        <f t="shared" si="4"/>
        <v/>
      </c>
      <c r="U102" s="436"/>
      <c r="W102" s="327">
        <f t="shared" si="5"/>
        <v>0</v>
      </c>
      <c r="X102" s="327">
        <f t="shared" si="6"/>
        <v>0</v>
      </c>
    </row>
    <row r="103" spans="1:24" ht="15" customHeight="1" x14ac:dyDescent="0.25">
      <c r="A103" s="53"/>
      <c r="B103" s="53"/>
      <c r="C103" s="54"/>
      <c r="D103" s="178"/>
      <c r="E103" s="185"/>
      <c r="F103" s="209"/>
      <c r="G103" s="173"/>
      <c r="H103" s="174"/>
      <c r="I103" s="805"/>
      <c r="J103" s="198"/>
      <c r="K103" s="194"/>
      <c r="L103" s="195"/>
      <c r="M103" s="195"/>
      <c r="N103" s="195"/>
      <c r="O103" s="196"/>
      <c r="P103" s="197"/>
      <c r="Q103" s="196"/>
      <c r="R103" s="196"/>
      <c r="S103" s="198"/>
      <c r="T103" s="959" t="str">
        <f t="shared" si="4"/>
        <v/>
      </c>
      <c r="U103" s="436"/>
      <c r="W103" s="327">
        <f t="shared" si="5"/>
        <v>0</v>
      </c>
      <c r="X103" s="327">
        <f t="shared" si="6"/>
        <v>0</v>
      </c>
    </row>
    <row r="104" spans="1:24" ht="15" customHeight="1" x14ac:dyDescent="0.25">
      <c r="A104" s="53"/>
      <c r="B104" s="53"/>
      <c r="C104" s="54"/>
      <c r="D104" s="178"/>
      <c r="E104" s="185"/>
      <c r="F104" s="209"/>
      <c r="G104" s="173"/>
      <c r="H104" s="174"/>
      <c r="I104" s="805"/>
      <c r="J104" s="198"/>
      <c r="K104" s="194"/>
      <c r="L104" s="195"/>
      <c r="M104" s="195"/>
      <c r="N104" s="195"/>
      <c r="O104" s="196"/>
      <c r="P104" s="197"/>
      <c r="Q104" s="196"/>
      <c r="R104" s="196"/>
      <c r="S104" s="198"/>
      <c r="T104" s="959" t="str">
        <f t="shared" si="4"/>
        <v/>
      </c>
      <c r="U104" s="436"/>
      <c r="W104" s="327">
        <f t="shared" si="5"/>
        <v>0</v>
      </c>
      <c r="X104" s="327">
        <f t="shared" si="6"/>
        <v>0</v>
      </c>
    </row>
    <row r="105" spans="1:24" ht="15" customHeight="1" x14ac:dyDescent="0.25">
      <c r="A105" s="53"/>
      <c r="B105" s="53"/>
      <c r="C105" s="54"/>
      <c r="D105" s="178"/>
      <c r="E105" s="185"/>
      <c r="F105" s="209"/>
      <c r="G105" s="173"/>
      <c r="H105" s="174"/>
      <c r="I105" s="805"/>
      <c r="J105" s="198"/>
      <c r="K105" s="194"/>
      <c r="L105" s="195"/>
      <c r="M105" s="195"/>
      <c r="N105" s="195"/>
      <c r="O105" s="196"/>
      <c r="P105" s="197"/>
      <c r="Q105" s="196"/>
      <c r="R105" s="196"/>
      <c r="S105" s="198"/>
      <c r="T105" s="959" t="str">
        <f t="shared" si="4"/>
        <v/>
      </c>
      <c r="U105" s="436"/>
      <c r="W105" s="327">
        <f t="shared" si="5"/>
        <v>0</v>
      </c>
      <c r="X105" s="327">
        <f t="shared" si="6"/>
        <v>0</v>
      </c>
    </row>
    <row r="106" spans="1:24" ht="15" customHeight="1" x14ac:dyDescent="0.25">
      <c r="A106" s="53"/>
      <c r="B106" s="53"/>
      <c r="C106" s="54"/>
      <c r="D106" s="178"/>
      <c r="E106" s="185"/>
      <c r="F106" s="209"/>
      <c r="G106" s="173"/>
      <c r="H106" s="174"/>
      <c r="I106" s="805"/>
      <c r="J106" s="198"/>
      <c r="K106" s="194"/>
      <c r="L106" s="195"/>
      <c r="M106" s="195"/>
      <c r="N106" s="195"/>
      <c r="O106" s="196"/>
      <c r="P106" s="197"/>
      <c r="Q106" s="196"/>
      <c r="R106" s="196"/>
      <c r="S106" s="198"/>
      <c r="T106" s="959" t="str">
        <f t="shared" si="4"/>
        <v/>
      </c>
      <c r="U106" s="436"/>
      <c r="W106" s="327">
        <f t="shared" si="5"/>
        <v>0</v>
      </c>
      <c r="X106" s="327">
        <f t="shared" si="6"/>
        <v>0</v>
      </c>
    </row>
    <row r="107" spans="1:24" ht="15" customHeight="1" x14ac:dyDescent="0.25">
      <c r="A107" s="53"/>
      <c r="B107" s="53"/>
      <c r="C107" s="54"/>
      <c r="D107" s="178"/>
      <c r="E107" s="185"/>
      <c r="F107" s="209"/>
      <c r="G107" s="173"/>
      <c r="H107" s="174"/>
      <c r="I107" s="805"/>
      <c r="J107" s="198"/>
      <c r="K107" s="194"/>
      <c r="L107" s="195"/>
      <c r="M107" s="195"/>
      <c r="N107" s="195"/>
      <c r="O107" s="196"/>
      <c r="P107" s="197"/>
      <c r="Q107" s="196"/>
      <c r="R107" s="196"/>
      <c r="S107" s="198"/>
      <c r="T107" s="959" t="str">
        <f t="shared" si="4"/>
        <v/>
      </c>
      <c r="U107" s="436"/>
      <c r="W107" s="327">
        <f t="shared" si="5"/>
        <v>0</v>
      </c>
      <c r="X107" s="327">
        <f t="shared" si="6"/>
        <v>0</v>
      </c>
    </row>
    <row r="108" spans="1:24" ht="15" customHeight="1" x14ac:dyDescent="0.25">
      <c r="A108" s="53"/>
      <c r="B108" s="53"/>
      <c r="C108" s="54"/>
      <c r="D108" s="178"/>
      <c r="E108" s="185"/>
      <c r="F108" s="209"/>
      <c r="G108" s="173"/>
      <c r="H108" s="174"/>
      <c r="I108" s="805"/>
      <c r="J108" s="198"/>
      <c r="K108" s="194"/>
      <c r="L108" s="195"/>
      <c r="M108" s="195"/>
      <c r="N108" s="195"/>
      <c r="O108" s="196"/>
      <c r="P108" s="197"/>
      <c r="Q108" s="196"/>
      <c r="R108" s="196"/>
      <c r="S108" s="198"/>
      <c r="T108" s="959" t="str">
        <f t="shared" si="4"/>
        <v/>
      </c>
      <c r="U108" s="436"/>
      <c r="W108" s="327">
        <f t="shared" si="5"/>
        <v>0</v>
      </c>
      <c r="X108" s="327">
        <f t="shared" si="6"/>
        <v>0</v>
      </c>
    </row>
    <row r="109" spans="1:24" ht="15" customHeight="1" x14ac:dyDescent="0.25">
      <c r="A109" s="53"/>
      <c r="B109" s="53"/>
      <c r="C109" s="54"/>
      <c r="D109" s="178"/>
      <c r="E109" s="185"/>
      <c r="F109" s="209"/>
      <c r="G109" s="173"/>
      <c r="H109" s="174"/>
      <c r="I109" s="805"/>
      <c r="J109" s="198"/>
      <c r="K109" s="194"/>
      <c r="L109" s="195"/>
      <c r="M109" s="195"/>
      <c r="N109" s="195"/>
      <c r="O109" s="196"/>
      <c r="P109" s="197"/>
      <c r="Q109" s="196"/>
      <c r="R109" s="196"/>
      <c r="S109" s="198"/>
      <c r="T109" s="959" t="str">
        <f t="shared" si="4"/>
        <v/>
      </c>
      <c r="U109" s="436"/>
      <c r="W109" s="327">
        <f t="shared" si="5"/>
        <v>0</v>
      </c>
      <c r="X109" s="327">
        <f t="shared" si="6"/>
        <v>0</v>
      </c>
    </row>
    <row r="110" spans="1:24" ht="15" customHeight="1" x14ac:dyDescent="0.25">
      <c r="A110" s="53"/>
      <c r="B110" s="53"/>
      <c r="C110" s="54"/>
      <c r="D110" s="178"/>
      <c r="E110" s="185"/>
      <c r="F110" s="209"/>
      <c r="G110" s="173"/>
      <c r="H110" s="174"/>
      <c r="I110" s="805"/>
      <c r="J110" s="198"/>
      <c r="K110" s="194"/>
      <c r="L110" s="195"/>
      <c r="M110" s="195"/>
      <c r="N110" s="195"/>
      <c r="O110" s="196"/>
      <c r="P110" s="197"/>
      <c r="Q110" s="196"/>
      <c r="R110" s="196"/>
      <c r="S110" s="198"/>
      <c r="T110" s="959" t="str">
        <f t="shared" si="4"/>
        <v/>
      </c>
      <c r="U110" s="436"/>
      <c r="W110" s="327">
        <f t="shared" si="5"/>
        <v>0</v>
      </c>
      <c r="X110" s="327">
        <f t="shared" si="6"/>
        <v>0</v>
      </c>
    </row>
    <row r="111" spans="1:24" ht="15" customHeight="1" x14ac:dyDescent="0.25">
      <c r="A111" s="53"/>
      <c r="B111" s="53"/>
      <c r="C111" s="54"/>
      <c r="D111" s="178"/>
      <c r="E111" s="185"/>
      <c r="F111" s="209"/>
      <c r="G111" s="173"/>
      <c r="H111" s="174"/>
      <c r="I111" s="805"/>
      <c r="J111" s="198"/>
      <c r="K111" s="194"/>
      <c r="L111" s="195"/>
      <c r="M111" s="195"/>
      <c r="N111" s="195"/>
      <c r="O111" s="196"/>
      <c r="P111" s="197"/>
      <c r="Q111" s="196"/>
      <c r="R111" s="196"/>
      <c r="S111" s="198"/>
      <c r="T111" s="959" t="str">
        <f t="shared" si="4"/>
        <v/>
      </c>
      <c r="U111" s="436"/>
      <c r="W111" s="327">
        <f t="shared" si="5"/>
        <v>0</v>
      </c>
      <c r="X111" s="327">
        <f t="shared" si="6"/>
        <v>0</v>
      </c>
    </row>
    <row r="112" spans="1:24" ht="15" customHeight="1" x14ac:dyDescent="0.25">
      <c r="A112" s="53"/>
      <c r="B112" s="53"/>
      <c r="C112" s="54"/>
      <c r="D112" s="178"/>
      <c r="E112" s="185"/>
      <c r="F112" s="209"/>
      <c r="G112" s="173"/>
      <c r="H112" s="174"/>
      <c r="I112" s="805"/>
      <c r="J112" s="198"/>
      <c r="K112" s="194"/>
      <c r="L112" s="195"/>
      <c r="M112" s="195"/>
      <c r="N112" s="195"/>
      <c r="O112" s="196"/>
      <c r="P112" s="197"/>
      <c r="Q112" s="196"/>
      <c r="R112" s="196"/>
      <c r="S112" s="198"/>
      <c r="T112" s="959" t="str">
        <f t="shared" si="4"/>
        <v/>
      </c>
      <c r="U112" s="436"/>
      <c r="W112" s="327">
        <f t="shared" si="5"/>
        <v>0</v>
      </c>
      <c r="X112" s="327">
        <f t="shared" si="6"/>
        <v>0</v>
      </c>
    </row>
    <row r="113" spans="1:24" ht="15" customHeight="1" x14ac:dyDescent="0.25">
      <c r="A113" s="53"/>
      <c r="B113" s="53"/>
      <c r="C113" s="54"/>
      <c r="D113" s="178"/>
      <c r="E113" s="185"/>
      <c r="F113" s="209"/>
      <c r="G113" s="173"/>
      <c r="H113" s="174"/>
      <c r="I113" s="805"/>
      <c r="J113" s="198"/>
      <c r="K113" s="194"/>
      <c r="L113" s="195"/>
      <c r="M113" s="195"/>
      <c r="N113" s="195"/>
      <c r="O113" s="196"/>
      <c r="P113" s="197"/>
      <c r="Q113" s="196"/>
      <c r="R113" s="196"/>
      <c r="S113" s="198"/>
      <c r="T113" s="959" t="str">
        <f t="shared" si="4"/>
        <v/>
      </c>
      <c r="U113" s="436"/>
      <c r="W113" s="327">
        <f t="shared" si="5"/>
        <v>0</v>
      </c>
      <c r="X113" s="327">
        <f t="shared" si="6"/>
        <v>0</v>
      </c>
    </row>
    <row r="114" spans="1:24" ht="15" customHeight="1" x14ac:dyDescent="0.25">
      <c r="A114" s="53"/>
      <c r="B114" s="53"/>
      <c r="C114" s="54"/>
      <c r="D114" s="178"/>
      <c r="E114" s="185"/>
      <c r="F114" s="209"/>
      <c r="G114" s="173"/>
      <c r="H114" s="174"/>
      <c r="I114" s="805"/>
      <c r="J114" s="198"/>
      <c r="K114" s="194"/>
      <c r="L114" s="195"/>
      <c r="M114" s="195"/>
      <c r="N114" s="195"/>
      <c r="O114" s="196"/>
      <c r="P114" s="197"/>
      <c r="Q114" s="196"/>
      <c r="R114" s="196"/>
      <c r="S114" s="198"/>
      <c r="T114" s="959" t="str">
        <f t="shared" si="4"/>
        <v/>
      </c>
      <c r="U114" s="436"/>
      <c r="W114" s="327">
        <f t="shared" si="5"/>
        <v>0</v>
      </c>
      <c r="X114" s="327">
        <f t="shared" si="6"/>
        <v>0</v>
      </c>
    </row>
    <row r="115" spans="1:24" ht="15" customHeight="1" x14ac:dyDescent="0.25">
      <c r="A115" s="53"/>
      <c r="B115" s="53"/>
      <c r="C115" s="54"/>
      <c r="D115" s="178"/>
      <c r="E115" s="185"/>
      <c r="F115" s="209"/>
      <c r="G115" s="173"/>
      <c r="H115" s="174"/>
      <c r="I115" s="805"/>
      <c r="J115" s="198"/>
      <c r="K115" s="194"/>
      <c r="L115" s="195"/>
      <c r="M115" s="195"/>
      <c r="N115" s="195"/>
      <c r="O115" s="196"/>
      <c r="P115" s="197"/>
      <c r="Q115" s="196"/>
      <c r="R115" s="196"/>
      <c r="S115" s="198"/>
      <c r="T115" s="959" t="str">
        <f t="shared" si="4"/>
        <v/>
      </c>
      <c r="U115" s="436"/>
      <c r="W115" s="327">
        <f t="shared" si="5"/>
        <v>0</v>
      </c>
      <c r="X115" s="327">
        <f t="shared" si="6"/>
        <v>0</v>
      </c>
    </row>
    <row r="116" spans="1:24" ht="15" customHeight="1" x14ac:dyDescent="0.25">
      <c r="A116" s="53"/>
      <c r="B116" s="53"/>
      <c r="C116" s="54"/>
      <c r="D116" s="178"/>
      <c r="E116" s="185"/>
      <c r="F116" s="209"/>
      <c r="G116" s="173"/>
      <c r="H116" s="174"/>
      <c r="I116" s="805"/>
      <c r="J116" s="198"/>
      <c r="K116" s="194"/>
      <c r="L116" s="195"/>
      <c r="M116" s="195"/>
      <c r="N116" s="195"/>
      <c r="O116" s="196"/>
      <c r="P116" s="197"/>
      <c r="Q116" s="196"/>
      <c r="R116" s="196"/>
      <c r="S116" s="198"/>
      <c r="T116" s="959" t="str">
        <f t="shared" si="4"/>
        <v/>
      </c>
      <c r="U116" s="436"/>
      <c r="W116" s="327">
        <f t="shared" si="5"/>
        <v>0</v>
      </c>
      <c r="X116" s="327">
        <f t="shared" si="6"/>
        <v>0</v>
      </c>
    </row>
    <row r="117" spans="1:24" ht="15" customHeight="1" x14ac:dyDescent="0.25">
      <c r="A117" s="53"/>
      <c r="B117" s="53"/>
      <c r="C117" s="54"/>
      <c r="D117" s="178"/>
      <c r="E117" s="185"/>
      <c r="F117" s="209"/>
      <c r="G117" s="173"/>
      <c r="H117" s="174"/>
      <c r="I117" s="805"/>
      <c r="J117" s="198"/>
      <c r="K117" s="194"/>
      <c r="L117" s="195"/>
      <c r="M117" s="195"/>
      <c r="N117" s="195"/>
      <c r="O117" s="196"/>
      <c r="P117" s="197"/>
      <c r="Q117" s="196"/>
      <c r="R117" s="196"/>
      <c r="S117" s="198"/>
      <c r="T117" s="959" t="str">
        <f t="shared" si="4"/>
        <v/>
      </c>
      <c r="U117" s="436"/>
      <c r="W117" s="327">
        <f t="shared" si="5"/>
        <v>0</v>
      </c>
      <c r="X117" s="327">
        <f t="shared" si="6"/>
        <v>0</v>
      </c>
    </row>
    <row r="118" spans="1:24" ht="15" customHeight="1" x14ac:dyDescent="0.25">
      <c r="A118" s="53"/>
      <c r="B118" s="53"/>
      <c r="C118" s="54"/>
      <c r="D118" s="178"/>
      <c r="E118" s="185"/>
      <c r="F118" s="209"/>
      <c r="G118" s="173"/>
      <c r="H118" s="174"/>
      <c r="I118" s="805"/>
      <c r="J118" s="198"/>
      <c r="K118" s="194"/>
      <c r="L118" s="195"/>
      <c r="M118" s="195"/>
      <c r="N118" s="195"/>
      <c r="O118" s="196"/>
      <c r="P118" s="197"/>
      <c r="Q118" s="196"/>
      <c r="R118" s="196"/>
      <c r="S118" s="198"/>
      <c r="T118" s="959" t="str">
        <f t="shared" si="4"/>
        <v/>
      </c>
      <c r="U118" s="436"/>
      <c r="W118" s="327">
        <f t="shared" si="5"/>
        <v>0</v>
      </c>
      <c r="X118" s="327">
        <f t="shared" si="6"/>
        <v>0</v>
      </c>
    </row>
    <row r="119" spans="1:24" ht="15" customHeight="1" x14ac:dyDescent="0.25">
      <c r="A119" s="53"/>
      <c r="B119" s="53"/>
      <c r="C119" s="54"/>
      <c r="D119" s="178"/>
      <c r="E119" s="185"/>
      <c r="F119" s="209"/>
      <c r="G119" s="173"/>
      <c r="H119" s="174"/>
      <c r="I119" s="805"/>
      <c r="J119" s="198"/>
      <c r="K119" s="194"/>
      <c r="L119" s="195"/>
      <c r="M119" s="195"/>
      <c r="N119" s="195"/>
      <c r="O119" s="196"/>
      <c r="P119" s="197"/>
      <c r="Q119" s="196"/>
      <c r="R119" s="196"/>
      <c r="S119" s="198"/>
      <c r="T119" s="959" t="str">
        <f t="shared" si="4"/>
        <v/>
      </c>
      <c r="U119" s="436"/>
      <c r="W119" s="327">
        <f t="shared" si="5"/>
        <v>0</v>
      </c>
      <c r="X119" s="327">
        <f t="shared" si="6"/>
        <v>0</v>
      </c>
    </row>
    <row r="120" spans="1:24" ht="15" customHeight="1" x14ac:dyDescent="0.25">
      <c r="A120" s="53"/>
      <c r="B120" s="53"/>
      <c r="C120" s="54"/>
      <c r="D120" s="178"/>
      <c r="E120" s="185"/>
      <c r="F120" s="209"/>
      <c r="G120" s="173"/>
      <c r="H120" s="174"/>
      <c r="I120" s="805"/>
      <c r="J120" s="198"/>
      <c r="K120" s="194"/>
      <c r="L120" s="195"/>
      <c r="M120" s="195"/>
      <c r="N120" s="195"/>
      <c r="O120" s="196"/>
      <c r="P120" s="197"/>
      <c r="Q120" s="196"/>
      <c r="R120" s="196"/>
      <c r="S120" s="198"/>
      <c r="T120" s="959" t="str">
        <f t="shared" si="4"/>
        <v/>
      </c>
      <c r="U120" s="436"/>
      <c r="W120" s="327">
        <f t="shared" si="5"/>
        <v>0</v>
      </c>
      <c r="X120" s="327">
        <f t="shared" si="6"/>
        <v>0</v>
      </c>
    </row>
    <row r="121" spans="1:24" ht="15" customHeight="1" x14ac:dyDescent="0.25">
      <c r="A121" s="53"/>
      <c r="B121" s="53"/>
      <c r="C121" s="54"/>
      <c r="D121" s="178"/>
      <c r="E121" s="185"/>
      <c r="F121" s="209"/>
      <c r="G121" s="173"/>
      <c r="H121" s="174"/>
      <c r="I121" s="805"/>
      <c r="J121" s="198"/>
      <c r="K121" s="194"/>
      <c r="L121" s="195"/>
      <c r="M121" s="195"/>
      <c r="N121" s="195"/>
      <c r="O121" s="196"/>
      <c r="P121" s="197"/>
      <c r="Q121" s="196"/>
      <c r="R121" s="196"/>
      <c r="S121" s="198"/>
      <c r="T121" s="959" t="str">
        <f t="shared" si="4"/>
        <v/>
      </c>
      <c r="U121" s="436"/>
      <c r="W121" s="327">
        <f t="shared" si="5"/>
        <v>0</v>
      </c>
      <c r="X121" s="327">
        <f t="shared" si="6"/>
        <v>0</v>
      </c>
    </row>
    <row r="122" spans="1:24" ht="15" customHeight="1" x14ac:dyDescent="0.25">
      <c r="A122" s="53"/>
      <c r="B122" s="53"/>
      <c r="C122" s="54"/>
      <c r="D122" s="178"/>
      <c r="E122" s="185"/>
      <c r="F122" s="209"/>
      <c r="G122" s="173"/>
      <c r="H122" s="174"/>
      <c r="I122" s="805"/>
      <c r="J122" s="198"/>
      <c r="K122" s="194"/>
      <c r="L122" s="195"/>
      <c r="M122" s="195"/>
      <c r="N122" s="195"/>
      <c r="O122" s="196"/>
      <c r="P122" s="197"/>
      <c r="Q122" s="196"/>
      <c r="R122" s="196"/>
      <c r="S122" s="198"/>
      <c r="T122" s="959" t="str">
        <f t="shared" si="4"/>
        <v/>
      </c>
      <c r="U122" s="436"/>
      <c r="W122" s="327">
        <f t="shared" si="5"/>
        <v>0</v>
      </c>
      <c r="X122" s="327">
        <f t="shared" si="6"/>
        <v>0</v>
      </c>
    </row>
    <row r="123" spans="1:24" ht="15" customHeight="1" x14ac:dyDescent="0.25">
      <c r="A123" s="53"/>
      <c r="B123" s="53"/>
      <c r="C123" s="54"/>
      <c r="D123" s="178"/>
      <c r="E123" s="185"/>
      <c r="F123" s="209"/>
      <c r="G123" s="173"/>
      <c r="H123" s="174"/>
      <c r="I123" s="805"/>
      <c r="J123" s="198"/>
      <c r="K123" s="194"/>
      <c r="L123" s="195"/>
      <c r="M123" s="195"/>
      <c r="N123" s="195"/>
      <c r="O123" s="196"/>
      <c r="P123" s="197"/>
      <c r="Q123" s="196"/>
      <c r="R123" s="196"/>
      <c r="S123" s="198"/>
      <c r="T123" s="959" t="str">
        <f t="shared" si="4"/>
        <v/>
      </c>
      <c r="U123" s="436"/>
      <c r="W123" s="327">
        <f t="shared" si="5"/>
        <v>0</v>
      </c>
      <c r="X123" s="327">
        <f t="shared" si="6"/>
        <v>0</v>
      </c>
    </row>
    <row r="124" spans="1:24" ht="15" customHeight="1" x14ac:dyDescent="0.25">
      <c r="A124" s="53"/>
      <c r="B124" s="53"/>
      <c r="C124" s="54"/>
      <c r="D124" s="178"/>
      <c r="E124" s="185"/>
      <c r="F124" s="209"/>
      <c r="G124" s="173"/>
      <c r="H124" s="174"/>
      <c r="I124" s="805"/>
      <c r="J124" s="198"/>
      <c r="K124" s="194"/>
      <c r="L124" s="195"/>
      <c r="M124" s="195"/>
      <c r="N124" s="195"/>
      <c r="O124" s="196"/>
      <c r="P124" s="197"/>
      <c r="Q124" s="196"/>
      <c r="R124" s="196"/>
      <c r="S124" s="198"/>
      <c r="T124" s="959" t="str">
        <f t="shared" si="4"/>
        <v/>
      </c>
      <c r="U124" s="436"/>
      <c r="W124" s="327">
        <f t="shared" si="5"/>
        <v>0</v>
      </c>
      <c r="X124" s="327">
        <f t="shared" si="6"/>
        <v>0</v>
      </c>
    </row>
    <row r="125" spans="1:24" ht="15" customHeight="1" x14ac:dyDescent="0.25">
      <c r="A125" s="53"/>
      <c r="B125" s="53"/>
      <c r="C125" s="54"/>
      <c r="D125" s="178"/>
      <c r="E125" s="185"/>
      <c r="F125" s="209"/>
      <c r="G125" s="173"/>
      <c r="H125" s="174"/>
      <c r="I125" s="805"/>
      <c r="J125" s="198"/>
      <c r="K125" s="194"/>
      <c r="L125" s="195"/>
      <c r="M125" s="195"/>
      <c r="N125" s="195"/>
      <c r="O125" s="196"/>
      <c r="P125" s="197"/>
      <c r="Q125" s="196"/>
      <c r="R125" s="196"/>
      <c r="S125" s="198"/>
      <c r="T125" s="959" t="str">
        <f t="shared" si="4"/>
        <v/>
      </c>
      <c r="U125" s="436"/>
      <c r="W125" s="327">
        <f t="shared" si="5"/>
        <v>0</v>
      </c>
      <c r="X125" s="327">
        <f t="shared" si="6"/>
        <v>0</v>
      </c>
    </row>
    <row r="126" spans="1:24" ht="15" customHeight="1" x14ac:dyDescent="0.25">
      <c r="A126" s="53"/>
      <c r="B126" s="53"/>
      <c r="C126" s="54"/>
      <c r="D126" s="178"/>
      <c r="E126" s="185"/>
      <c r="F126" s="209"/>
      <c r="G126" s="173"/>
      <c r="H126" s="174"/>
      <c r="I126" s="805"/>
      <c r="J126" s="198"/>
      <c r="K126" s="194"/>
      <c r="L126" s="195"/>
      <c r="M126" s="195"/>
      <c r="N126" s="195"/>
      <c r="O126" s="196"/>
      <c r="P126" s="197"/>
      <c r="Q126" s="196"/>
      <c r="R126" s="196"/>
      <c r="S126" s="198"/>
      <c r="T126" s="959" t="str">
        <f t="shared" si="4"/>
        <v/>
      </c>
      <c r="U126" s="436"/>
      <c r="W126" s="327">
        <f t="shared" si="5"/>
        <v>0</v>
      </c>
      <c r="X126" s="327">
        <f t="shared" si="6"/>
        <v>0</v>
      </c>
    </row>
    <row r="127" spans="1:24" ht="15" customHeight="1" x14ac:dyDescent="0.25">
      <c r="A127" s="53"/>
      <c r="B127" s="53"/>
      <c r="C127" s="54"/>
      <c r="D127" s="178"/>
      <c r="E127" s="185"/>
      <c r="F127" s="209"/>
      <c r="G127" s="173"/>
      <c r="H127" s="174"/>
      <c r="I127" s="805"/>
      <c r="J127" s="198"/>
      <c r="K127" s="194"/>
      <c r="L127" s="195"/>
      <c r="M127" s="195"/>
      <c r="N127" s="195"/>
      <c r="O127" s="196"/>
      <c r="P127" s="197"/>
      <c r="Q127" s="196"/>
      <c r="R127" s="196"/>
      <c r="S127" s="198"/>
      <c r="T127" s="959" t="str">
        <f t="shared" si="4"/>
        <v/>
      </c>
      <c r="U127" s="436"/>
      <c r="W127" s="327">
        <f t="shared" si="5"/>
        <v>0</v>
      </c>
      <c r="X127" s="327">
        <f t="shared" si="6"/>
        <v>0</v>
      </c>
    </row>
    <row r="128" spans="1:24" ht="15" customHeight="1" x14ac:dyDescent="0.25">
      <c r="A128" s="53"/>
      <c r="B128" s="53"/>
      <c r="C128" s="54"/>
      <c r="D128" s="178"/>
      <c r="E128" s="185"/>
      <c r="F128" s="209"/>
      <c r="G128" s="173"/>
      <c r="H128" s="174"/>
      <c r="I128" s="805"/>
      <c r="J128" s="198"/>
      <c r="K128" s="194"/>
      <c r="L128" s="195"/>
      <c r="M128" s="195"/>
      <c r="N128" s="195"/>
      <c r="O128" s="196"/>
      <c r="P128" s="197"/>
      <c r="Q128" s="196"/>
      <c r="R128" s="196"/>
      <c r="S128" s="198"/>
      <c r="T128" s="959" t="str">
        <f t="shared" si="4"/>
        <v/>
      </c>
      <c r="U128" s="436"/>
      <c r="W128" s="327">
        <f t="shared" si="5"/>
        <v>0</v>
      </c>
      <c r="X128" s="327">
        <f t="shared" si="6"/>
        <v>0</v>
      </c>
    </row>
    <row r="129" spans="1:24" ht="15" customHeight="1" x14ac:dyDescent="0.25">
      <c r="A129" s="53"/>
      <c r="B129" s="53"/>
      <c r="C129" s="54"/>
      <c r="D129" s="178"/>
      <c r="E129" s="185"/>
      <c r="F129" s="209"/>
      <c r="G129" s="173"/>
      <c r="H129" s="174"/>
      <c r="I129" s="805"/>
      <c r="J129" s="198"/>
      <c r="K129" s="194"/>
      <c r="L129" s="195"/>
      <c r="M129" s="195"/>
      <c r="N129" s="195"/>
      <c r="O129" s="196"/>
      <c r="P129" s="197"/>
      <c r="Q129" s="196"/>
      <c r="R129" s="196"/>
      <c r="S129" s="198"/>
      <c r="T129" s="959" t="str">
        <f t="shared" si="4"/>
        <v/>
      </c>
      <c r="U129" s="436"/>
      <c r="W129" s="327">
        <f t="shared" si="5"/>
        <v>0</v>
      </c>
      <c r="X129" s="327">
        <f t="shared" si="6"/>
        <v>0</v>
      </c>
    </row>
    <row r="130" spans="1:24" ht="15" customHeight="1" x14ac:dyDescent="0.25">
      <c r="A130" s="53"/>
      <c r="B130" s="53"/>
      <c r="C130" s="54"/>
      <c r="D130" s="178"/>
      <c r="E130" s="185"/>
      <c r="F130" s="209"/>
      <c r="G130" s="173"/>
      <c r="H130" s="174"/>
      <c r="I130" s="805"/>
      <c r="J130" s="198"/>
      <c r="K130" s="194"/>
      <c r="L130" s="195"/>
      <c r="M130" s="195"/>
      <c r="N130" s="195"/>
      <c r="O130" s="196"/>
      <c r="P130" s="197"/>
      <c r="Q130" s="196"/>
      <c r="R130" s="196"/>
      <c r="S130" s="198"/>
      <c r="T130" s="959" t="str">
        <f t="shared" si="4"/>
        <v/>
      </c>
      <c r="U130" s="436"/>
      <c r="W130" s="327">
        <f t="shared" si="5"/>
        <v>0</v>
      </c>
      <c r="X130" s="327">
        <f t="shared" si="6"/>
        <v>0</v>
      </c>
    </row>
    <row r="131" spans="1:24" ht="15" customHeight="1" x14ac:dyDescent="0.25">
      <c r="A131" s="53"/>
      <c r="B131" s="53"/>
      <c r="C131" s="54"/>
      <c r="D131" s="178"/>
      <c r="E131" s="185"/>
      <c r="F131" s="209"/>
      <c r="G131" s="173"/>
      <c r="H131" s="174"/>
      <c r="I131" s="805"/>
      <c r="J131" s="198"/>
      <c r="K131" s="194"/>
      <c r="L131" s="195"/>
      <c r="M131" s="195"/>
      <c r="N131" s="195"/>
      <c r="O131" s="196"/>
      <c r="P131" s="197"/>
      <c r="Q131" s="196"/>
      <c r="R131" s="196"/>
      <c r="S131" s="198"/>
      <c r="T131" s="959" t="str">
        <f t="shared" si="4"/>
        <v/>
      </c>
      <c r="U131" s="436"/>
      <c r="W131" s="327">
        <f t="shared" si="5"/>
        <v>0</v>
      </c>
      <c r="X131" s="327">
        <f t="shared" si="6"/>
        <v>0</v>
      </c>
    </row>
    <row r="132" spans="1:24" ht="15" customHeight="1" x14ac:dyDescent="0.25">
      <c r="A132" s="53"/>
      <c r="B132" s="53"/>
      <c r="C132" s="54"/>
      <c r="D132" s="178"/>
      <c r="E132" s="185"/>
      <c r="F132" s="209"/>
      <c r="G132" s="173"/>
      <c r="H132" s="174"/>
      <c r="I132" s="805"/>
      <c r="J132" s="198"/>
      <c r="K132" s="194"/>
      <c r="L132" s="195"/>
      <c r="M132" s="195"/>
      <c r="N132" s="195"/>
      <c r="O132" s="196"/>
      <c r="P132" s="197"/>
      <c r="Q132" s="196"/>
      <c r="R132" s="196"/>
      <c r="S132" s="198"/>
      <c r="T132" s="959" t="str">
        <f t="shared" si="4"/>
        <v/>
      </c>
      <c r="U132" s="436"/>
      <c r="W132" s="327">
        <f t="shared" si="5"/>
        <v>0</v>
      </c>
      <c r="X132" s="327">
        <f t="shared" si="6"/>
        <v>0</v>
      </c>
    </row>
    <row r="133" spans="1:24" ht="15" customHeight="1" x14ac:dyDescent="0.25">
      <c r="A133" s="53"/>
      <c r="B133" s="53"/>
      <c r="C133" s="54"/>
      <c r="D133" s="178"/>
      <c r="E133" s="185"/>
      <c r="F133" s="209"/>
      <c r="G133" s="173"/>
      <c r="H133" s="174"/>
      <c r="I133" s="805"/>
      <c r="J133" s="198"/>
      <c r="K133" s="194"/>
      <c r="L133" s="195"/>
      <c r="M133" s="195"/>
      <c r="N133" s="195"/>
      <c r="O133" s="196"/>
      <c r="P133" s="197"/>
      <c r="Q133" s="196"/>
      <c r="R133" s="196"/>
      <c r="S133" s="198"/>
      <c r="T133" s="959" t="str">
        <f t="shared" si="4"/>
        <v/>
      </c>
      <c r="U133" s="436"/>
      <c r="W133" s="327">
        <f t="shared" si="5"/>
        <v>0</v>
      </c>
      <c r="X133" s="327">
        <f t="shared" si="6"/>
        <v>0</v>
      </c>
    </row>
    <row r="134" spans="1:24" ht="15" customHeight="1" x14ac:dyDescent="0.25">
      <c r="A134" s="53"/>
      <c r="B134" s="53"/>
      <c r="C134" s="54"/>
      <c r="D134" s="178"/>
      <c r="E134" s="185"/>
      <c r="F134" s="209"/>
      <c r="G134" s="173"/>
      <c r="H134" s="174"/>
      <c r="I134" s="805"/>
      <c r="J134" s="198"/>
      <c r="K134" s="194"/>
      <c r="L134" s="195"/>
      <c r="M134" s="195"/>
      <c r="N134" s="195"/>
      <c r="O134" s="196"/>
      <c r="P134" s="197"/>
      <c r="Q134" s="196"/>
      <c r="R134" s="196"/>
      <c r="S134" s="198"/>
      <c r="T134" s="959" t="str">
        <f t="shared" si="4"/>
        <v/>
      </c>
      <c r="U134" s="436"/>
      <c r="W134" s="327">
        <f t="shared" si="5"/>
        <v>0</v>
      </c>
      <c r="X134" s="327">
        <f t="shared" si="6"/>
        <v>0</v>
      </c>
    </row>
    <row r="135" spans="1:24" ht="15" customHeight="1" x14ac:dyDescent="0.25">
      <c r="A135" s="53"/>
      <c r="B135" s="53"/>
      <c r="C135" s="54"/>
      <c r="D135" s="178"/>
      <c r="E135" s="185"/>
      <c r="F135" s="209"/>
      <c r="G135" s="173"/>
      <c r="H135" s="174"/>
      <c r="I135" s="805"/>
      <c r="J135" s="198"/>
      <c r="K135" s="194"/>
      <c r="L135" s="195"/>
      <c r="M135" s="195"/>
      <c r="N135" s="195"/>
      <c r="O135" s="196"/>
      <c r="P135" s="197"/>
      <c r="Q135" s="196"/>
      <c r="R135" s="196"/>
      <c r="S135" s="198"/>
      <c r="T135" s="959" t="str">
        <f t="shared" si="4"/>
        <v/>
      </c>
      <c r="U135" s="436"/>
      <c r="W135" s="327">
        <f t="shared" si="5"/>
        <v>0</v>
      </c>
      <c r="X135" s="327">
        <f t="shared" si="6"/>
        <v>0</v>
      </c>
    </row>
    <row r="136" spans="1:24" ht="15" customHeight="1" x14ac:dyDescent="0.25">
      <c r="A136" s="53"/>
      <c r="B136" s="53"/>
      <c r="C136" s="54"/>
      <c r="D136" s="178"/>
      <c r="E136" s="185"/>
      <c r="F136" s="209"/>
      <c r="G136" s="173"/>
      <c r="H136" s="174"/>
      <c r="I136" s="805"/>
      <c r="J136" s="198"/>
      <c r="K136" s="194"/>
      <c r="L136" s="195"/>
      <c r="M136" s="195"/>
      <c r="N136" s="195"/>
      <c r="O136" s="196"/>
      <c r="P136" s="197"/>
      <c r="Q136" s="196"/>
      <c r="R136" s="196"/>
      <c r="S136" s="198"/>
      <c r="T136" s="959" t="str">
        <f t="shared" si="4"/>
        <v/>
      </c>
      <c r="U136" s="436"/>
      <c r="W136" s="327">
        <f t="shared" si="5"/>
        <v>0</v>
      </c>
      <c r="X136" s="327">
        <f t="shared" si="6"/>
        <v>0</v>
      </c>
    </row>
    <row r="137" spans="1:24" ht="15" customHeight="1" x14ac:dyDescent="0.25">
      <c r="A137" s="53"/>
      <c r="B137" s="53"/>
      <c r="C137" s="54"/>
      <c r="D137" s="178"/>
      <c r="E137" s="185"/>
      <c r="F137" s="209"/>
      <c r="G137" s="173"/>
      <c r="H137" s="174"/>
      <c r="I137" s="805"/>
      <c r="J137" s="198"/>
      <c r="K137" s="194"/>
      <c r="L137" s="195"/>
      <c r="M137" s="195"/>
      <c r="N137" s="195"/>
      <c r="O137" s="196"/>
      <c r="P137" s="197"/>
      <c r="Q137" s="196"/>
      <c r="R137" s="196"/>
      <c r="S137" s="198"/>
      <c r="T137" s="959" t="str">
        <f t="shared" si="4"/>
        <v/>
      </c>
      <c r="U137" s="436"/>
      <c r="W137" s="327">
        <f t="shared" si="5"/>
        <v>0</v>
      </c>
      <c r="X137" s="327">
        <f t="shared" si="6"/>
        <v>0</v>
      </c>
    </row>
    <row r="138" spans="1:24" ht="15" customHeight="1" x14ac:dyDescent="0.25">
      <c r="A138" s="53"/>
      <c r="B138" s="53"/>
      <c r="C138" s="54"/>
      <c r="D138" s="178"/>
      <c r="E138" s="185"/>
      <c r="F138" s="209"/>
      <c r="G138" s="173"/>
      <c r="H138" s="174"/>
      <c r="I138" s="805"/>
      <c r="J138" s="198"/>
      <c r="K138" s="194"/>
      <c r="L138" s="195"/>
      <c r="M138" s="195"/>
      <c r="N138" s="195"/>
      <c r="O138" s="196"/>
      <c r="P138" s="197"/>
      <c r="Q138" s="196"/>
      <c r="R138" s="196"/>
      <c r="S138" s="198"/>
      <c r="T138" s="959" t="str">
        <f t="shared" si="4"/>
        <v/>
      </c>
      <c r="U138" s="436"/>
      <c r="W138" s="327">
        <f t="shared" si="5"/>
        <v>0</v>
      </c>
      <c r="X138" s="327">
        <f t="shared" si="6"/>
        <v>0</v>
      </c>
    </row>
    <row r="139" spans="1:24" ht="15" customHeight="1" x14ac:dyDescent="0.25">
      <c r="A139" s="53"/>
      <c r="B139" s="53"/>
      <c r="C139" s="54"/>
      <c r="D139" s="178"/>
      <c r="E139" s="185"/>
      <c r="F139" s="209"/>
      <c r="G139" s="173"/>
      <c r="H139" s="174"/>
      <c r="I139" s="805"/>
      <c r="J139" s="198"/>
      <c r="K139" s="194"/>
      <c r="L139" s="195"/>
      <c r="M139" s="195"/>
      <c r="N139" s="195"/>
      <c r="O139" s="196"/>
      <c r="P139" s="197"/>
      <c r="Q139" s="196"/>
      <c r="R139" s="196"/>
      <c r="S139" s="198"/>
      <c r="T139" s="959" t="str">
        <f t="shared" si="4"/>
        <v/>
      </c>
      <c r="U139" s="436"/>
      <c r="W139" s="327">
        <f t="shared" si="5"/>
        <v>0</v>
      </c>
      <c r="X139" s="327">
        <f t="shared" si="6"/>
        <v>0</v>
      </c>
    </row>
    <row r="140" spans="1:24" ht="15" customHeight="1" x14ac:dyDescent="0.25">
      <c r="A140" s="53"/>
      <c r="B140" s="53"/>
      <c r="C140" s="54"/>
      <c r="D140" s="178"/>
      <c r="E140" s="185"/>
      <c r="F140" s="209"/>
      <c r="G140" s="173"/>
      <c r="H140" s="174"/>
      <c r="I140" s="805"/>
      <c r="J140" s="198"/>
      <c r="K140" s="194"/>
      <c r="L140" s="195"/>
      <c r="M140" s="195"/>
      <c r="N140" s="195"/>
      <c r="O140" s="196"/>
      <c r="P140" s="197"/>
      <c r="Q140" s="196"/>
      <c r="R140" s="196"/>
      <c r="S140" s="198"/>
      <c r="T140" s="959" t="str">
        <f t="shared" si="4"/>
        <v/>
      </c>
      <c r="U140" s="436"/>
      <c r="W140" s="327">
        <f t="shared" si="5"/>
        <v>0</v>
      </c>
      <c r="X140" s="327">
        <f t="shared" si="6"/>
        <v>0</v>
      </c>
    </row>
    <row r="141" spans="1:24" ht="15" customHeight="1" x14ac:dyDescent="0.25">
      <c r="A141" s="53"/>
      <c r="B141" s="53"/>
      <c r="C141" s="54"/>
      <c r="D141" s="178"/>
      <c r="E141" s="185"/>
      <c r="F141" s="209"/>
      <c r="G141" s="173"/>
      <c r="H141" s="174"/>
      <c r="I141" s="805"/>
      <c r="J141" s="198"/>
      <c r="K141" s="194"/>
      <c r="L141" s="195"/>
      <c r="M141" s="195"/>
      <c r="N141" s="195"/>
      <c r="O141" s="196"/>
      <c r="P141" s="197"/>
      <c r="Q141" s="196"/>
      <c r="R141" s="196"/>
      <c r="S141" s="198"/>
      <c r="T141" s="959" t="str">
        <f t="shared" si="4"/>
        <v/>
      </c>
      <c r="U141" s="436"/>
      <c r="W141" s="327">
        <f t="shared" si="5"/>
        <v>0</v>
      </c>
      <c r="X141" s="327">
        <f t="shared" si="6"/>
        <v>0</v>
      </c>
    </row>
    <row r="142" spans="1:24" ht="15" customHeight="1" x14ac:dyDescent="0.25">
      <c r="A142" s="53"/>
      <c r="B142" s="53"/>
      <c r="C142" s="54"/>
      <c r="D142" s="178"/>
      <c r="E142" s="185"/>
      <c r="F142" s="209"/>
      <c r="G142" s="173"/>
      <c r="H142" s="174"/>
      <c r="I142" s="805"/>
      <c r="J142" s="198"/>
      <c r="K142" s="194"/>
      <c r="L142" s="195"/>
      <c r="M142" s="195"/>
      <c r="N142" s="195"/>
      <c r="O142" s="196"/>
      <c r="P142" s="197"/>
      <c r="Q142" s="196"/>
      <c r="R142" s="196"/>
      <c r="S142" s="198"/>
      <c r="T142" s="959" t="str">
        <f t="shared" si="4"/>
        <v/>
      </c>
      <c r="U142" s="436"/>
      <c r="W142" s="327">
        <f t="shared" si="5"/>
        <v>0</v>
      </c>
      <c r="X142" s="327">
        <f t="shared" si="6"/>
        <v>0</v>
      </c>
    </row>
    <row r="143" spans="1:24" ht="15" customHeight="1" x14ac:dyDescent="0.25">
      <c r="A143" s="53"/>
      <c r="B143" s="53"/>
      <c r="C143" s="54"/>
      <c r="D143" s="178"/>
      <c r="E143" s="185"/>
      <c r="F143" s="209"/>
      <c r="G143" s="173"/>
      <c r="H143" s="174"/>
      <c r="I143" s="805"/>
      <c r="J143" s="198"/>
      <c r="K143" s="194"/>
      <c r="L143" s="195"/>
      <c r="M143" s="195"/>
      <c r="N143" s="195"/>
      <c r="O143" s="196"/>
      <c r="P143" s="197"/>
      <c r="Q143" s="196"/>
      <c r="R143" s="196"/>
      <c r="S143" s="198"/>
      <c r="T143" s="959" t="str">
        <f t="shared" si="4"/>
        <v/>
      </c>
      <c r="U143" s="436"/>
      <c r="W143" s="327">
        <f t="shared" si="5"/>
        <v>0</v>
      </c>
      <c r="X143" s="327">
        <f t="shared" si="6"/>
        <v>0</v>
      </c>
    </row>
    <row r="144" spans="1:24" ht="15" customHeight="1" x14ac:dyDescent="0.25">
      <c r="A144" s="53"/>
      <c r="B144" s="53"/>
      <c r="C144" s="54"/>
      <c r="D144" s="178"/>
      <c r="E144" s="185"/>
      <c r="F144" s="209"/>
      <c r="G144" s="173"/>
      <c r="H144" s="174"/>
      <c r="I144" s="805"/>
      <c r="J144" s="198"/>
      <c r="K144" s="194"/>
      <c r="L144" s="195"/>
      <c r="M144" s="195"/>
      <c r="N144" s="195"/>
      <c r="O144" s="196"/>
      <c r="P144" s="197"/>
      <c r="Q144" s="196"/>
      <c r="R144" s="196"/>
      <c r="S144" s="198"/>
      <c r="T144" s="959" t="str">
        <f t="shared" si="4"/>
        <v/>
      </c>
      <c r="U144" s="436"/>
      <c r="W144" s="327">
        <f t="shared" si="5"/>
        <v>0</v>
      </c>
      <c r="X144" s="327">
        <f t="shared" si="6"/>
        <v>0</v>
      </c>
    </row>
    <row r="145" spans="1:24" ht="15" customHeight="1" x14ac:dyDescent="0.25">
      <c r="A145" s="53"/>
      <c r="B145" s="53"/>
      <c r="C145" s="54"/>
      <c r="D145" s="178"/>
      <c r="E145" s="185"/>
      <c r="F145" s="209"/>
      <c r="G145" s="173"/>
      <c r="H145" s="174"/>
      <c r="I145" s="805"/>
      <c r="J145" s="198"/>
      <c r="K145" s="194"/>
      <c r="L145" s="195"/>
      <c r="M145" s="195"/>
      <c r="N145" s="195"/>
      <c r="O145" s="196"/>
      <c r="P145" s="197"/>
      <c r="Q145" s="196"/>
      <c r="R145" s="196"/>
      <c r="S145" s="198"/>
      <c r="T145" s="959" t="str">
        <f t="shared" si="4"/>
        <v/>
      </c>
      <c r="U145" s="436"/>
      <c r="W145" s="327">
        <f t="shared" si="5"/>
        <v>0</v>
      </c>
      <c r="X145" s="327">
        <f t="shared" si="6"/>
        <v>0</v>
      </c>
    </row>
    <row r="146" spans="1:24" ht="15" customHeight="1" x14ac:dyDescent="0.25">
      <c r="A146" s="53"/>
      <c r="B146" s="53"/>
      <c r="C146" s="54"/>
      <c r="D146" s="178"/>
      <c r="E146" s="185"/>
      <c r="F146" s="209"/>
      <c r="G146" s="173"/>
      <c r="H146" s="174"/>
      <c r="I146" s="805"/>
      <c r="J146" s="198"/>
      <c r="K146" s="194"/>
      <c r="L146" s="195"/>
      <c r="M146" s="195"/>
      <c r="N146" s="195"/>
      <c r="O146" s="196"/>
      <c r="P146" s="197"/>
      <c r="Q146" s="196"/>
      <c r="R146" s="196"/>
      <c r="S146" s="198"/>
      <c r="T146" s="959" t="str">
        <f t="shared" ref="T146:T209" si="7">IF(ISBLANK(A146),"",IF(ROW(T146)=MATCH(A146,A:A,0),A146,""))</f>
        <v/>
      </c>
      <c r="U146" s="436"/>
      <c r="W146" s="327">
        <f t="shared" ref="W146:W196" si="8">E146*G146</f>
        <v>0</v>
      </c>
      <c r="X146" s="327">
        <f t="shared" ref="X146:X196" si="9">F146*H146</f>
        <v>0</v>
      </c>
    </row>
    <row r="147" spans="1:24" ht="15" customHeight="1" x14ac:dyDescent="0.25">
      <c r="A147" s="53"/>
      <c r="B147" s="53"/>
      <c r="C147" s="54"/>
      <c r="D147" s="178"/>
      <c r="E147" s="185"/>
      <c r="F147" s="209"/>
      <c r="G147" s="173"/>
      <c r="H147" s="174"/>
      <c r="I147" s="805"/>
      <c r="J147" s="198"/>
      <c r="K147" s="194"/>
      <c r="L147" s="195"/>
      <c r="M147" s="195"/>
      <c r="N147" s="195"/>
      <c r="O147" s="196"/>
      <c r="P147" s="197"/>
      <c r="Q147" s="196"/>
      <c r="R147" s="196"/>
      <c r="S147" s="198"/>
      <c r="T147" s="959" t="str">
        <f t="shared" si="7"/>
        <v/>
      </c>
      <c r="U147" s="436"/>
      <c r="W147" s="327">
        <f t="shared" si="8"/>
        <v>0</v>
      </c>
      <c r="X147" s="327">
        <f t="shared" si="9"/>
        <v>0</v>
      </c>
    </row>
    <row r="148" spans="1:24" ht="15" customHeight="1" x14ac:dyDescent="0.25">
      <c r="A148" s="53"/>
      <c r="B148" s="53"/>
      <c r="C148" s="54"/>
      <c r="D148" s="178"/>
      <c r="E148" s="185"/>
      <c r="F148" s="209"/>
      <c r="G148" s="173"/>
      <c r="H148" s="174"/>
      <c r="I148" s="805"/>
      <c r="J148" s="198"/>
      <c r="K148" s="194"/>
      <c r="L148" s="195"/>
      <c r="M148" s="195"/>
      <c r="N148" s="195"/>
      <c r="O148" s="196"/>
      <c r="P148" s="197"/>
      <c r="Q148" s="196"/>
      <c r="R148" s="196"/>
      <c r="S148" s="198"/>
      <c r="T148" s="959" t="str">
        <f t="shared" si="7"/>
        <v/>
      </c>
      <c r="U148" s="436"/>
      <c r="W148" s="327">
        <f t="shared" si="8"/>
        <v>0</v>
      </c>
      <c r="X148" s="327">
        <f t="shared" si="9"/>
        <v>0</v>
      </c>
    </row>
    <row r="149" spans="1:24" ht="15" customHeight="1" x14ac:dyDescent="0.25">
      <c r="A149" s="53"/>
      <c r="B149" s="53"/>
      <c r="C149" s="54"/>
      <c r="D149" s="178"/>
      <c r="E149" s="185"/>
      <c r="F149" s="209"/>
      <c r="G149" s="173"/>
      <c r="H149" s="174"/>
      <c r="I149" s="805"/>
      <c r="J149" s="198"/>
      <c r="K149" s="194"/>
      <c r="L149" s="195"/>
      <c r="M149" s="195"/>
      <c r="N149" s="195"/>
      <c r="O149" s="196"/>
      <c r="P149" s="197"/>
      <c r="Q149" s="196"/>
      <c r="R149" s="196"/>
      <c r="S149" s="198"/>
      <c r="T149" s="959" t="str">
        <f t="shared" si="7"/>
        <v/>
      </c>
      <c r="U149" s="436"/>
      <c r="W149" s="327">
        <f t="shared" si="8"/>
        <v>0</v>
      </c>
      <c r="X149" s="327">
        <f t="shared" si="9"/>
        <v>0</v>
      </c>
    </row>
    <row r="150" spans="1:24" ht="15" customHeight="1" x14ac:dyDescent="0.25">
      <c r="A150" s="53"/>
      <c r="B150" s="53"/>
      <c r="C150" s="54"/>
      <c r="D150" s="178"/>
      <c r="E150" s="185"/>
      <c r="F150" s="209"/>
      <c r="G150" s="173"/>
      <c r="H150" s="174"/>
      <c r="I150" s="805"/>
      <c r="J150" s="198"/>
      <c r="K150" s="194"/>
      <c r="L150" s="195"/>
      <c r="M150" s="195"/>
      <c r="N150" s="195"/>
      <c r="O150" s="196"/>
      <c r="P150" s="197"/>
      <c r="Q150" s="196"/>
      <c r="R150" s="196"/>
      <c r="S150" s="198"/>
      <c r="T150" s="959" t="str">
        <f t="shared" si="7"/>
        <v/>
      </c>
      <c r="U150" s="436"/>
      <c r="W150" s="327">
        <f t="shared" si="8"/>
        <v>0</v>
      </c>
      <c r="X150" s="327">
        <f t="shared" si="9"/>
        <v>0</v>
      </c>
    </row>
    <row r="151" spans="1:24" ht="15" customHeight="1" x14ac:dyDescent="0.25">
      <c r="A151" s="53"/>
      <c r="B151" s="53"/>
      <c r="C151" s="54"/>
      <c r="D151" s="178"/>
      <c r="E151" s="185"/>
      <c r="F151" s="209"/>
      <c r="G151" s="173"/>
      <c r="H151" s="174"/>
      <c r="I151" s="805"/>
      <c r="J151" s="198"/>
      <c r="K151" s="194"/>
      <c r="L151" s="195"/>
      <c r="M151" s="195"/>
      <c r="N151" s="195"/>
      <c r="O151" s="196"/>
      <c r="P151" s="197"/>
      <c r="Q151" s="196"/>
      <c r="R151" s="196"/>
      <c r="S151" s="198"/>
      <c r="T151" s="959" t="str">
        <f t="shared" si="7"/>
        <v/>
      </c>
      <c r="U151" s="436"/>
      <c r="W151" s="327">
        <f t="shared" si="8"/>
        <v>0</v>
      </c>
      <c r="X151" s="327">
        <f t="shared" si="9"/>
        <v>0</v>
      </c>
    </row>
    <row r="152" spans="1:24" ht="15" customHeight="1" x14ac:dyDescent="0.25">
      <c r="A152" s="53"/>
      <c r="B152" s="53"/>
      <c r="C152" s="54"/>
      <c r="D152" s="178"/>
      <c r="E152" s="185"/>
      <c r="F152" s="209"/>
      <c r="G152" s="173"/>
      <c r="H152" s="174"/>
      <c r="I152" s="805"/>
      <c r="J152" s="198"/>
      <c r="K152" s="194"/>
      <c r="L152" s="195"/>
      <c r="M152" s="195"/>
      <c r="N152" s="195"/>
      <c r="O152" s="196"/>
      <c r="P152" s="197"/>
      <c r="Q152" s="196"/>
      <c r="R152" s="196"/>
      <c r="S152" s="198"/>
      <c r="T152" s="959" t="str">
        <f t="shared" si="7"/>
        <v/>
      </c>
      <c r="U152" s="436"/>
      <c r="W152" s="327">
        <f t="shared" si="8"/>
        <v>0</v>
      </c>
      <c r="X152" s="327">
        <f t="shared" si="9"/>
        <v>0</v>
      </c>
    </row>
    <row r="153" spans="1:24" ht="15" customHeight="1" x14ac:dyDescent="0.25">
      <c r="A153" s="53"/>
      <c r="B153" s="53"/>
      <c r="C153" s="54"/>
      <c r="D153" s="178"/>
      <c r="E153" s="185"/>
      <c r="F153" s="209"/>
      <c r="G153" s="173"/>
      <c r="H153" s="174"/>
      <c r="I153" s="805"/>
      <c r="J153" s="198"/>
      <c r="K153" s="194"/>
      <c r="L153" s="195"/>
      <c r="M153" s="195"/>
      <c r="N153" s="195"/>
      <c r="O153" s="196"/>
      <c r="P153" s="197"/>
      <c r="Q153" s="196"/>
      <c r="R153" s="196"/>
      <c r="S153" s="198"/>
      <c r="T153" s="959" t="str">
        <f t="shared" si="7"/>
        <v/>
      </c>
      <c r="U153" s="436"/>
      <c r="W153" s="327">
        <f t="shared" si="8"/>
        <v>0</v>
      </c>
      <c r="X153" s="327">
        <f t="shared" si="9"/>
        <v>0</v>
      </c>
    </row>
    <row r="154" spans="1:24" ht="15" customHeight="1" x14ac:dyDescent="0.25">
      <c r="A154" s="53"/>
      <c r="B154" s="53"/>
      <c r="C154" s="54"/>
      <c r="D154" s="178"/>
      <c r="E154" s="185"/>
      <c r="F154" s="209"/>
      <c r="G154" s="173"/>
      <c r="H154" s="174"/>
      <c r="I154" s="805"/>
      <c r="J154" s="198"/>
      <c r="K154" s="194"/>
      <c r="L154" s="195"/>
      <c r="M154" s="195"/>
      <c r="N154" s="195"/>
      <c r="O154" s="196"/>
      <c r="P154" s="197"/>
      <c r="Q154" s="196"/>
      <c r="R154" s="196"/>
      <c r="S154" s="198"/>
      <c r="T154" s="959" t="str">
        <f t="shared" si="7"/>
        <v/>
      </c>
      <c r="U154" s="436"/>
      <c r="W154" s="327">
        <f t="shared" si="8"/>
        <v>0</v>
      </c>
      <c r="X154" s="327">
        <f t="shared" si="9"/>
        <v>0</v>
      </c>
    </row>
    <row r="155" spans="1:24" ht="15" customHeight="1" x14ac:dyDescent="0.25">
      <c r="A155" s="53"/>
      <c r="B155" s="53"/>
      <c r="C155" s="54"/>
      <c r="D155" s="178"/>
      <c r="E155" s="185"/>
      <c r="F155" s="209"/>
      <c r="G155" s="173"/>
      <c r="H155" s="174"/>
      <c r="I155" s="805"/>
      <c r="J155" s="198"/>
      <c r="K155" s="194"/>
      <c r="L155" s="195"/>
      <c r="M155" s="195"/>
      <c r="N155" s="195"/>
      <c r="O155" s="196"/>
      <c r="P155" s="197"/>
      <c r="Q155" s="196"/>
      <c r="R155" s="196"/>
      <c r="S155" s="198"/>
      <c r="T155" s="959" t="str">
        <f t="shared" si="7"/>
        <v/>
      </c>
      <c r="U155" s="436"/>
      <c r="W155" s="327">
        <f t="shared" si="8"/>
        <v>0</v>
      </c>
      <c r="X155" s="327">
        <f t="shared" si="9"/>
        <v>0</v>
      </c>
    </row>
    <row r="156" spans="1:24" ht="15" customHeight="1" x14ac:dyDescent="0.25">
      <c r="A156" s="53"/>
      <c r="B156" s="53"/>
      <c r="C156" s="54"/>
      <c r="D156" s="178"/>
      <c r="E156" s="185"/>
      <c r="F156" s="209"/>
      <c r="G156" s="173"/>
      <c r="H156" s="174"/>
      <c r="I156" s="805"/>
      <c r="J156" s="198"/>
      <c r="K156" s="194"/>
      <c r="L156" s="195"/>
      <c r="M156" s="195"/>
      <c r="N156" s="195"/>
      <c r="O156" s="196"/>
      <c r="P156" s="197"/>
      <c r="Q156" s="196"/>
      <c r="R156" s="196"/>
      <c r="S156" s="198"/>
      <c r="T156" s="959" t="str">
        <f t="shared" si="7"/>
        <v/>
      </c>
      <c r="U156" s="436"/>
      <c r="W156" s="327">
        <f t="shared" si="8"/>
        <v>0</v>
      </c>
      <c r="X156" s="327">
        <f t="shared" si="9"/>
        <v>0</v>
      </c>
    </row>
    <row r="157" spans="1:24" ht="15" customHeight="1" x14ac:dyDescent="0.25">
      <c r="A157" s="53"/>
      <c r="B157" s="53"/>
      <c r="C157" s="54"/>
      <c r="D157" s="178"/>
      <c r="E157" s="185"/>
      <c r="F157" s="209"/>
      <c r="G157" s="173"/>
      <c r="H157" s="174"/>
      <c r="I157" s="805"/>
      <c r="J157" s="198"/>
      <c r="K157" s="194"/>
      <c r="L157" s="195"/>
      <c r="M157" s="195"/>
      <c r="N157" s="195"/>
      <c r="O157" s="196"/>
      <c r="P157" s="197"/>
      <c r="Q157" s="196"/>
      <c r="R157" s="196"/>
      <c r="S157" s="198"/>
      <c r="T157" s="959" t="str">
        <f t="shared" si="7"/>
        <v/>
      </c>
      <c r="U157" s="436"/>
      <c r="W157" s="327">
        <f t="shared" si="8"/>
        <v>0</v>
      </c>
      <c r="X157" s="327">
        <f t="shared" si="9"/>
        <v>0</v>
      </c>
    </row>
    <row r="158" spans="1:24" ht="15" customHeight="1" x14ac:dyDescent="0.25">
      <c r="A158" s="53"/>
      <c r="B158" s="53"/>
      <c r="C158" s="54"/>
      <c r="D158" s="178"/>
      <c r="E158" s="185"/>
      <c r="F158" s="209"/>
      <c r="G158" s="173"/>
      <c r="H158" s="174"/>
      <c r="I158" s="805"/>
      <c r="J158" s="198"/>
      <c r="K158" s="194"/>
      <c r="L158" s="195"/>
      <c r="M158" s="195"/>
      <c r="N158" s="195"/>
      <c r="O158" s="196"/>
      <c r="P158" s="197"/>
      <c r="Q158" s="196"/>
      <c r="R158" s="196"/>
      <c r="S158" s="198"/>
      <c r="T158" s="959" t="str">
        <f t="shared" si="7"/>
        <v/>
      </c>
      <c r="U158" s="436"/>
      <c r="W158" s="327">
        <f t="shared" si="8"/>
        <v>0</v>
      </c>
      <c r="X158" s="327">
        <f t="shared" si="9"/>
        <v>0</v>
      </c>
    </row>
    <row r="159" spans="1:24" ht="15" customHeight="1" x14ac:dyDescent="0.25">
      <c r="A159" s="53"/>
      <c r="B159" s="53"/>
      <c r="C159" s="54"/>
      <c r="D159" s="178"/>
      <c r="E159" s="185"/>
      <c r="F159" s="209"/>
      <c r="G159" s="173"/>
      <c r="H159" s="174"/>
      <c r="I159" s="805"/>
      <c r="J159" s="198"/>
      <c r="K159" s="194"/>
      <c r="L159" s="195"/>
      <c r="M159" s="195"/>
      <c r="N159" s="195"/>
      <c r="O159" s="196"/>
      <c r="P159" s="197"/>
      <c r="Q159" s="196"/>
      <c r="R159" s="196"/>
      <c r="S159" s="198"/>
      <c r="T159" s="959" t="str">
        <f t="shared" si="7"/>
        <v/>
      </c>
      <c r="U159" s="436"/>
      <c r="W159" s="327">
        <f t="shared" si="8"/>
        <v>0</v>
      </c>
      <c r="X159" s="327">
        <f t="shared" si="9"/>
        <v>0</v>
      </c>
    </row>
    <row r="160" spans="1:24" ht="15" customHeight="1" x14ac:dyDescent="0.25">
      <c r="A160" s="53"/>
      <c r="B160" s="53"/>
      <c r="C160" s="54"/>
      <c r="D160" s="178"/>
      <c r="E160" s="185"/>
      <c r="F160" s="209"/>
      <c r="G160" s="173"/>
      <c r="H160" s="174"/>
      <c r="I160" s="805"/>
      <c r="J160" s="198"/>
      <c r="K160" s="194"/>
      <c r="L160" s="195"/>
      <c r="M160" s="195"/>
      <c r="N160" s="195"/>
      <c r="O160" s="196"/>
      <c r="P160" s="197"/>
      <c r="Q160" s="196"/>
      <c r="R160" s="196"/>
      <c r="S160" s="198"/>
      <c r="T160" s="959" t="str">
        <f t="shared" si="7"/>
        <v/>
      </c>
      <c r="U160" s="436"/>
      <c r="W160" s="327">
        <f t="shared" si="8"/>
        <v>0</v>
      </c>
      <c r="X160" s="327">
        <f t="shared" si="9"/>
        <v>0</v>
      </c>
    </row>
    <row r="161" spans="1:24" ht="15" customHeight="1" x14ac:dyDescent="0.25">
      <c r="A161" s="53"/>
      <c r="B161" s="53"/>
      <c r="C161" s="54"/>
      <c r="D161" s="178"/>
      <c r="E161" s="185"/>
      <c r="F161" s="209"/>
      <c r="G161" s="173"/>
      <c r="H161" s="174"/>
      <c r="I161" s="805"/>
      <c r="J161" s="198"/>
      <c r="K161" s="194"/>
      <c r="L161" s="195"/>
      <c r="M161" s="195"/>
      <c r="N161" s="195"/>
      <c r="O161" s="196"/>
      <c r="P161" s="197"/>
      <c r="Q161" s="196"/>
      <c r="R161" s="196"/>
      <c r="S161" s="198"/>
      <c r="T161" s="959" t="str">
        <f t="shared" si="7"/>
        <v/>
      </c>
      <c r="U161" s="436"/>
      <c r="W161" s="327">
        <f t="shared" si="8"/>
        <v>0</v>
      </c>
      <c r="X161" s="327">
        <f t="shared" si="9"/>
        <v>0</v>
      </c>
    </row>
    <row r="162" spans="1:24" ht="15" customHeight="1" x14ac:dyDescent="0.25">
      <c r="A162" s="53"/>
      <c r="B162" s="53"/>
      <c r="C162" s="54"/>
      <c r="D162" s="178"/>
      <c r="E162" s="185"/>
      <c r="F162" s="209"/>
      <c r="G162" s="173"/>
      <c r="H162" s="174"/>
      <c r="I162" s="805"/>
      <c r="J162" s="198"/>
      <c r="K162" s="194"/>
      <c r="L162" s="195"/>
      <c r="M162" s="195"/>
      <c r="N162" s="195"/>
      <c r="O162" s="196"/>
      <c r="P162" s="197"/>
      <c r="Q162" s="196"/>
      <c r="R162" s="196"/>
      <c r="S162" s="198"/>
      <c r="T162" s="959" t="str">
        <f t="shared" si="7"/>
        <v/>
      </c>
      <c r="U162" s="436"/>
      <c r="W162" s="327">
        <f t="shared" si="8"/>
        <v>0</v>
      </c>
      <c r="X162" s="327">
        <f t="shared" si="9"/>
        <v>0</v>
      </c>
    </row>
    <row r="163" spans="1:24" ht="15" customHeight="1" x14ac:dyDescent="0.25">
      <c r="A163" s="53"/>
      <c r="B163" s="53"/>
      <c r="C163" s="54"/>
      <c r="D163" s="178"/>
      <c r="E163" s="185"/>
      <c r="F163" s="209"/>
      <c r="G163" s="173"/>
      <c r="H163" s="174"/>
      <c r="I163" s="805"/>
      <c r="J163" s="198"/>
      <c r="K163" s="194"/>
      <c r="L163" s="195"/>
      <c r="M163" s="195"/>
      <c r="N163" s="195"/>
      <c r="O163" s="196"/>
      <c r="P163" s="197"/>
      <c r="Q163" s="196"/>
      <c r="R163" s="196"/>
      <c r="S163" s="198"/>
      <c r="T163" s="959" t="str">
        <f t="shared" si="7"/>
        <v/>
      </c>
      <c r="U163" s="436"/>
      <c r="W163" s="327">
        <f t="shared" si="8"/>
        <v>0</v>
      </c>
      <c r="X163" s="327">
        <f t="shared" si="9"/>
        <v>0</v>
      </c>
    </row>
    <row r="164" spans="1:24" ht="15" customHeight="1" x14ac:dyDescent="0.25">
      <c r="A164" s="53"/>
      <c r="B164" s="53"/>
      <c r="C164" s="54"/>
      <c r="D164" s="178"/>
      <c r="E164" s="185"/>
      <c r="F164" s="209"/>
      <c r="G164" s="173"/>
      <c r="H164" s="174"/>
      <c r="I164" s="805"/>
      <c r="J164" s="198"/>
      <c r="K164" s="194"/>
      <c r="L164" s="195"/>
      <c r="M164" s="195"/>
      <c r="N164" s="195"/>
      <c r="O164" s="196"/>
      <c r="P164" s="197"/>
      <c r="Q164" s="196"/>
      <c r="R164" s="196"/>
      <c r="S164" s="198"/>
      <c r="T164" s="959" t="str">
        <f t="shared" si="7"/>
        <v/>
      </c>
      <c r="U164" s="436"/>
      <c r="W164" s="327">
        <f t="shared" si="8"/>
        <v>0</v>
      </c>
      <c r="X164" s="327">
        <f t="shared" si="9"/>
        <v>0</v>
      </c>
    </row>
    <row r="165" spans="1:24" ht="15" customHeight="1" x14ac:dyDescent="0.25">
      <c r="A165" s="53"/>
      <c r="B165" s="53"/>
      <c r="C165" s="54"/>
      <c r="D165" s="178"/>
      <c r="E165" s="185"/>
      <c r="F165" s="209"/>
      <c r="G165" s="173"/>
      <c r="H165" s="174"/>
      <c r="I165" s="805"/>
      <c r="J165" s="198"/>
      <c r="K165" s="194"/>
      <c r="L165" s="195"/>
      <c r="M165" s="195"/>
      <c r="N165" s="195"/>
      <c r="O165" s="196"/>
      <c r="P165" s="197"/>
      <c r="Q165" s="196"/>
      <c r="R165" s="196"/>
      <c r="S165" s="198"/>
      <c r="T165" s="959" t="str">
        <f t="shared" si="7"/>
        <v/>
      </c>
      <c r="U165" s="436"/>
      <c r="W165" s="327">
        <f t="shared" si="8"/>
        <v>0</v>
      </c>
      <c r="X165" s="327">
        <f t="shared" si="9"/>
        <v>0</v>
      </c>
    </row>
    <row r="166" spans="1:24" ht="15" customHeight="1" x14ac:dyDescent="0.25">
      <c r="A166" s="53"/>
      <c r="B166" s="53"/>
      <c r="C166" s="54"/>
      <c r="D166" s="178"/>
      <c r="E166" s="185"/>
      <c r="F166" s="209"/>
      <c r="G166" s="173"/>
      <c r="H166" s="174"/>
      <c r="I166" s="805"/>
      <c r="J166" s="198"/>
      <c r="K166" s="194"/>
      <c r="L166" s="195"/>
      <c r="M166" s="195"/>
      <c r="N166" s="195"/>
      <c r="O166" s="196"/>
      <c r="P166" s="197"/>
      <c r="Q166" s="196"/>
      <c r="R166" s="196"/>
      <c r="S166" s="198"/>
      <c r="T166" s="959" t="str">
        <f t="shared" si="7"/>
        <v/>
      </c>
      <c r="U166" s="436"/>
      <c r="W166" s="327">
        <f t="shared" si="8"/>
        <v>0</v>
      </c>
      <c r="X166" s="327">
        <f t="shared" si="9"/>
        <v>0</v>
      </c>
    </row>
    <row r="167" spans="1:24" ht="15" customHeight="1" x14ac:dyDescent="0.25">
      <c r="A167" s="53"/>
      <c r="B167" s="53"/>
      <c r="C167" s="54"/>
      <c r="D167" s="178"/>
      <c r="E167" s="185"/>
      <c r="F167" s="209"/>
      <c r="G167" s="173"/>
      <c r="H167" s="174"/>
      <c r="I167" s="805"/>
      <c r="J167" s="198"/>
      <c r="K167" s="194"/>
      <c r="L167" s="195"/>
      <c r="M167" s="195"/>
      <c r="N167" s="195"/>
      <c r="O167" s="196"/>
      <c r="P167" s="197"/>
      <c r="Q167" s="196"/>
      <c r="R167" s="196"/>
      <c r="S167" s="198"/>
      <c r="T167" s="959" t="str">
        <f t="shared" si="7"/>
        <v/>
      </c>
      <c r="U167" s="436"/>
      <c r="W167" s="327">
        <f t="shared" si="8"/>
        <v>0</v>
      </c>
      <c r="X167" s="327">
        <f t="shared" si="9"/>
        <v>0</v>
      </c>
    </row>
    <row r="168" spans="1:24" ht="15" customHeight="1" x14ac:dyDescent="0.25">
      <c r="A168" s="53"/>
      <c r="B168" s="53"/>
      <c r="C168" s="54"/>
      <c r="D168" s="178"/>
      <c r="E168" s="185"/>
      <c r="F168" s="209"/>
      <c r="G168" s="173"/>
      <c r="H168" s="174"/>
      <c r="I168" s="805"/>
      <c r="J168" s="198"/>
      <c r="K168" s="194"/>
      <c r="L168" s="195"/>
      <c r="M168" s="195"/>
      <c r="N168" s="195"/>
      <c r="O168" s="196"/>
      <c r="P168" s="197"/>
      <c r="Q168" s="196"/>
      <c r="R168" s="196"/>
      <c r="S168" s="198"/>
      <c r="T168" s="959" t="str">
        <f t="shared" si="7"/>
        <v/>
      </c>
      <c r="U168" s="436"/>
      <c r="W168" s="327">
        <f t="shared" si="8"/>
        <v>0</v>
      </c>
      <c r="X168" s="327">
        <f t="shared" si="9"/>
        <v>0</v>
      </c>
    </row>
    <row r="169" spans="1:24" ht="15" customHeight="1" x14ac:dyDescent="0.25">
      <c r="A169" s="53"/>
      <c r="B169" s="53"/>
      <c r="C169" s="54"/>
      <c r="D169" s="178"/>
      <c r="E169" s="185"/>
      <c r="F169" s="209"/>
      <c r="G169" s="173"/>
      <c r="H169" s="174"/>
      <c r="I169" s="805"/>
      <c r="J169" s="198"/>
      <c r="K169" s="194"/>
      <c r="L169" s="195"/>
      <c r="M169" s="195"/>
      <c r="N169" s="195"/>
      <c r="O169" s="196"/>
      <c r="P169" s="197"/>
      <c r="Q169" s="196"/>
      <c r="R169" s="196"/>
      <c r="S169" s="198"/>
      <c r="T169" s="959" t="str">
        <f t="shared" si="7"/>
        <v/>
      </c>
      <c r="U169" s="436"/>
      <c r="W169" s="327">
        <f t="shared" si="8"/>
        <v>0</v>
      </c>
      <c r="X169" s="327">
        <f t="shared" si="9"/>
        <v>0</v>
      </c>
    </row>
    <row r="170" spans="1:24" ht="15" customHeight="1" x14ac:dyDescent="0.25">
      <c r="A170" s="53"/>
      <c r="B170" s="53"/>
      <c r="C170" s="54"/>
      <c r="D170" s="178"/>
      <c r="E170" s="185"/>
      <c r="F170" s="209"/>
      <c r="G170" s="173"/>
      <c r="H170" s="174"/>
      <c r="I170" s="805"/>
      <c r="J170" s="198"/>
      <c r="K170" s="194"/>
      <c r="L170" s="195"/>
      <c r="M170" s="195"/>
      <c r="N170" s="195"/>
      <c r="O170" s="196"/>
      <c r="P170" s="197"/>
      <c r="Q170" s="196"/>
      <c r="R170" s="196"/>
      <c r="S170" s="198"/>
      <c r="T170" s="959" t="str">
        <f t="shared" si="7"/>
        <v/>
      </c>
      <c r="U170" s="436"/>
      <c r="W170" s="327">
        <f t="shared" si="8"/>
        <v>0</v>
      </c>
      <c r="X170" s="327">
        <f t="shared" si="9"/>
        <v>0</v>
      </c>
    </row>
    <row r="171" spans="1:24" ht="15" customHeight="1" x14ac:dyDescent="0.25">
      <c r="A171" s="53"/>
      <c r="B171" s="53"/>
      <c r="C171" s="54"/>
      <c r="D171" s="178"/>
      <c r="E171" s="185"/>
      <c r="F171" s="209"/>
      <c r="G171" s="173"/>
      <c r="H171" s="174"/>
      <c r="I171" s="805"/>
      <c r="J171" s="198"/>
      <c r="K171" s="194"/>
      <c r="L171" s="195"/>
      <c r="M171" s="195"/>
      <c r="N171" s="195"/>
      <c r="O171" s="196"/>
      <c r="P171" s="197"/>
      <c r="Q171" s="196"/>
      <c r="R171" s="196"/>
      <c r="S171" s="198"/>
      <c r="T171" s="959" t="str">
        <f t="shared" si="7"/>
        <v/>
      </c>
      <c r="U171" s="436"/>
      <c r="W171" s="327">
        <f t="shared" si="8"/>
        <v>0</v>
      </c>
      <c r="X171" s="327">
        <f t="shared" si="9"/>
        <v>0</v>
      </c>
    </row>
    <row r="172" spans="1:24" ht="15" customHeight="1" x14ac:dyDescent="0.25">
      <c r="A172" s="53"/>
      <c r="B172" s="53"/>
      <c r="C172" s="54"/>
      <c r="D172" s="178"/>
      <c r="E172" s="185"/>
      <c r="F172" s="209"/>
      <c r="G172" s="173"/>
      <c r="H172" s="174"/>
      <c r="I172" s="805"/>
      <c r="J172" s="198"/>
      <c r="K172" s="194"/>
      <c r="L172" s="195"/>
      <c r="M172" s="195"/>
      <c r="N172" s="195"/>
      <c r="O172" s="196"/>
      <c r="P172" s="197"/>
      <c r="Q172" s="196"/>
      <c r="R172" s="196"/>
      <c r="S172" s="198"/>
      <c r="T172" s="959" t="str">
        <f t="shared" si="7"/>
        <v/>
      </c>
      <c r="U172" s="436"/>
      <c r="W172" s="327">
        <f t="shared" si="8"/>
        <v>0</v>
      </c>
      <c r="X172" s="327">
        <f t="shared" si="9"/>
        <v>0</v>
      </c>
    </row>
    <row r="173" spans="1:24" ht="15" customHeight="1" x14ac:dyDescent="0.25">
      <c r="A173" s="53"/>
      <c r="B173" s="53"/>
      <c r="C173" s="54"/>
      <c r="D173" s="178"/>
      <c r="E173" s="185"/>
      <c r="F173" s="209"/>
      <c r="G173" s="173"/>
      <c r="H173" s="174"/>
      <c r="I173" s="805"/>
      <c r="J173" s="198"/>
      <c r="K173" s="194"/>
      <c r="L173" s="195"/>
      <c r="M173" s="195"/>
      <c r="N173" s="195"/>
      <c r="O173" s="196"/>
      <c r="P173" s="197"/>
      <c r="Q173" s="196"/>
      <c r="R173" s="196"/>
      <c r="S173" s="198"/>
      <c r="T173" s="959" t="str">
        <f t="shared" si="7"/>
        <v/>
      </c>
      <c r="U173" s="436"/>
      <c r="W173" s="327">
        <f t="shared" si="8"/>
        <v>0</v>
      </c>
      <c r="X173" s="327">
        <f t="shared" si="9"/>
        <v>0</v>
      </c>
    </row>
    <row r="174" spans="1:24" ht="15" customHeight="1" x14ac:dyDescent="0.25">
      <c r="A174" s="53"/>
      <c r="B174" s="53"/>
      <c r="C174" s="54"/>
      <c r="D174" s="178"/>
      <c r="E174" s="185"/>
      <c r="F174" s="209"/>
      <c r="G174" s="173"/>
      <c r="H174" s="174"/>
      <c r="I174" s="805"/>
      <c r="J174" s="198"/>
      <c r="K174" s="194"/>
      <c r="L174" s="195"/>
      <c r="M174" s="195"/>
      <c r="N174" s="195"/>
      <c r="O174" s="196"/>
      <c r="P174" s="197"/>
      <c r="Q174" s="196"/>
      <c r="R174" s="196"/>
      <c r="S174" s="198"/>
      <c r="T174" s="959" t="str">
        <f t="shared" si="7"/>
        <v/>
      </c>
      <c r="U174" s="436"/>
      <c r="W174" s="327">
        <f t="shared" si="8"/>
        <v>0</v>
      </c>
      <c r="X174" s="327">
        <f t="shared" si="9"/>
        <v>0</v>
      </c>
    </row>
    <row r="175" spans="1:24" ht="15" customHeight="1" x14ac:dyDescent="0.25">
      <c r="A175" s="53"/>
      <c r="B175" s="53"/>
      <c r="C175" s="54"/>
      <c r="D175" s="178"/>
      <c r="E175" s="185"/>
      <c r="F175" s="209"/>
      <c r="G175" s="173"/>
      <c r="H175" s="174"/>
      <c r="I175" s="805"/>
      <c r="J175" s="198"/>
      <c r="K175" s="194"/>
      <c r="L175" s="195"/>
      <c r="M175" s="195"/>
      <c r="N175" s="195"/>
      <c r="O175" s="196"/>
      <c r="P175" s="197"/>
      <c r="Q175" s="196"/>
      <c r="R175" s="196"/>
      <c r="S175" s="198"/>
      <c r="T175" s="959" t="str">
        <f t="shared" si="7"/>
        <v/>
      </c>
      <c r="U175" s="436"/>
      <c r="W175" s="327">
        <f t="shared" si="8"/>
        <v>0</v>
      </c>
      <c r="X175" s="327">
        <f t="shared" si="9"/>
        <v>0</v>
      </c>
    </row>
    <row r="176" spans="1:24" ht="15" customHeight="1" x14ac:dyDescent="0.25">
      <c r="A176" s="53"/>
      <c r="B176" s="53"/>
      <c r="C176" s="54"/>
      <c r="D176" s="178"/>
      <c r="E176" s="185"/>
      <c r="F176" s="209"/>
      <c r="G176" s="173"/>
      <c r="H176" s="174"/>
      <c r="I176" s="805"/>
      <c r="J176" s="198"/>
      <c r="K176" s="194"/>
      <c r="L176" s="195"/>
      <c r="M176" s="195"/>
      <c r="N176" s="195"/>
      <c r="O176" s="196"/>
      <c r="P176" s="197"/>
      <c r="Q176" s="196"/>
      <c r="R176" s="196"/>
      <c r="S176" s="198"/>
      <c r="T176" s="959" t="str">
        <f t="shared" si="7"/>
        <v/>
      </c>
      <c r="U176" s="436"/>
      <c r="W176" s="327">
        <f t="shared" si="8"/>
        <v>0</v>
      </c>
      <c r="X176" s="327">
        <f t="shared" si="9"/>
        <v>0</v>
      </c>
    </row>
    <row r="177" spans="1:24" ht="15" customHeight="1" x14ac:dyDescent="0.25">
      <c r="A177" s="53"/>
      <c r="B177" s="53"/>
      <c r="C177" s="54"/>
      <c r="D177" s="178"/>
      <c r="E177" s="185"/>
      <c r="F177" s="209"/>
      <c r="G177" s="173"/>
      <c r="H177" s="174"/>
      <c r="I177" s="805"/>
      <c r="J177" s="198"/>
      <c r="K177" s="194"/>
      <c r="L177" s="195"/>
      <c r="M177" s="195"/>
      <c r="N177" s="195"/>
      <c r="O177" s="196"/>
      <c r="P177" s="197"/>
      <c r="Q177" s="196"/>
      <c r="R177" s="196"/>
      <c r="S177" s="198"/>
      <c r="T177" s="959" t="str">
        <f t="shared" si="7"/>
        <v/>
      </c>
      <c r="U177" s="436"/>
      <c r="W177" s="327">
        <f t="shared" si="8"/>
        <v>0</v>
      </c>
      <c r="X177" s="327">
        <f t="shared" si="9"/>
        <v>0</v>
      </c>
    </row>
    <row r="178" spans="1:24" ht="15" customHeight="1" x14ac:dyDescent="0.25">
      <c r="A178" s="53"/>
      <c r="B178" s="53"/>
      <c r="C178" s="54"/>
      <c r="D178" s="178"/>
      <c r="E178" s="185"/>
      <c r="F178" s="209"/>
      <c r="G178" s="173"/>
      <c r="H178" s="174"/>
      <c r="I178" s="805"/>
      <c r="J178" s="198"/>
      <c r="K178" s="194"/>
      <c r="L178" s="195"/>
      <c r="M178" s="195"/>
      <c r="N178" s="195"/>
      <c r="O178" s="196"/>
      <c r="P178" s="197"/>
      <c r="Q178" s="196"/>
      <c r="R178" s="196"/>
      <c r="S178" s="198"/>
      <c r="T178" s="959" t="str">
        <f t="shared" si="7"/>
        <v/>
      </c>
      <c r="U178" s="436"/>
      <c r="W178" s="327">
        <f t="shared" si="8"/>
        <v>0</v>
      </c>
      <c r="X178" s="327">
        <f t="shared" si="9"/>
        <v>0</v>
      </c>
    </row>
    <row r="179" spans="1:24" ht="15" customHeight="1" x14ac:dyDescent="0.25">
      <c r="A179" s="53"/>
      <c r="B179" s="53"/>
      <c r="C179" s="54"/>
      <c r="D179" s="178"/>
      <c r="E179" s="185"/>
      <c r="F179" s="209"/>
      <c r="G179" s="173"/>
      <c r="H179" s="174"/>
      <c r="I179" s="805"/>
      <c r="J179" s="198"/>
      <c r="K179" s="194"/>
      <c r="L179" s="195"/>
      <c r="M179" s="195"/>
      <c r="N179" s="195"/>
      <c r="O179" s="196"/>
      <c r="P179" s="197"/>
      <c r="Q179" s="196"/>
      <c r="R179" s="196"/>
      <c r="S179" s="198"/>
      <c r="T179" s="959" t="str">
        <f t="shared" si="7"/>
        <v/>
      </c>
      <c r="U179" s="436"/>
      <c r="W179" s="327">
        <f t="shared" si="8"/>
        <v>0</v>
      </c>
      <c r="X179" s="327">
        <f t="shared" si="9"/>
        <v>0</v>
      </c>
    </row>
    <row r="180" spans="1:24" ht="15" customHeight="1" x14ac:dyDescent="0.25">
      <c r="A180" s="53"/>
      <c r="B180" s="53"/>
      <c r="C180" s="54"/>
      <c r="D180" s="178"/>
      <c r="E180" s="185"/>
      <c r="F180" s="209"/>
      <c r="G180" s="173"/>
      <c r="H180" s="174"/>
      <c r="I180" s="805"/>
      <c r="J180" s="198"/>
      <c r="K180" s="194"/>
      <c r="L180" s="195"/>
      <c r="M180" s="195"/>
      <c r="N180" s="195"/>
      <c r="O180" s="196"/>
      <c r="P180" s="197"/>
      <c r="Q180" s="196"/>
      <c r="R180" s="196"/>
      <c r="S180" s="198"/>
      <c r="T180" s="959" t="str">
        <f t="shared" si="7"/>
        <v/>
      </c>
      <c r="U180" s="436"/>
      <c r="W180" s="327">
        <f t="shared" si="8"/>
        <v>0</v>
      </c>
      <c r="X180" s="327">
        <f t="shared" si="9"/>
        <v>0</v>
      </c>
    </row>
    <row r="181" spans="1:24" ht="15" customHeight="1" x14ac:dyDescent="0.25">
      <c r="A181" s="53"/>
      <c r="B181" s="53"/>
      <c r="C181" s="54"/>
      <c r="D181" s="178"/>
      <c r="E181" s="185"/>
      <c r="F181" s="209"/>
      <c r="G181" s="173"/>
      <c r="H181" s="174"/>
      <c r="I181" s="805"/>
      <c r="J181" s="198"/>
      <c r="K181" s="194"/>
      <c r="L181" s="195"/>
      <c r="M181" s="195"/>
      <c r="N181" s="195"/>
      <c r="O181" s="196"/>
      <c r="P181" s="197"/>
      <c r="Q181" s="196"/>
      <c r="R181" s="196"/>
      <c r="S181" s="198"/>
      <c r="T181" s="959" t="str">
        <f t="shared" si="7"/>
        <v/>
      </c>
      <c r="U181" s="436"/>
      <c r="W181" s="327">
        <f t="shared" si="8"/>
        <v>0</v>
      </c>
      <c r="X181" s="327">
        <f t="shared" si="9"/>
        <v>0</v>
      </c>
    </row>
    <row r="182" spans="1:24" ht="15" customHeight="1" x14ac:dyDescent="0.25">
      <c r="A182" s="53"/>
      <c r="B182" s="53"/>
      <c r="C182" s="54"/>
      <c r="D182" s="178"/>
      <c r="E182" s="185"/>
      <c r="F182" s="209"/>
      <c r="G182" s="173"/>
      <c r="H182" s="174"/>
      <c r="I182" s="805"/>
      <c r="J182" s="198"/>
      <c r="K182" s="194"/>
      <c r="L182" s="195"/>
      <c r="M182" s="195"/>
      <c r="N182" s="195"/>
      <c r="O182" s="196"/>
      <c r="P182" s="197"/>
      <c r="Q182" s="196"/>
      <c r="R182" s="196"/>
      <c r="S182" s="198"/>
      <c r="T182" s="959" t="str">
        <f t="shared" si="7"/>
        <v/>
      </c>
      <c r="U182" s="436"/>
      <c r="W182" s="327">
        <f t="shared" si="8"/>
        <v>0</v>
      </c>
      <c r="X182" s="327">
        <f t="shared" si="9"/>
        <v>0</v>
      </c>
    </row>
    <row r="183" spans="1:24" ht="15" customHeight="1" x14ac:dyDescent="0.25">
      <c r="A183" s="53"/>
      <c r="B183" s="53"/>
      <c r="C183" s="54"/>
      <c r="D183" s="178"/>
      <c r="E183" s="185"/>
      <c r="F183" s="209"/>
      <c r="G183" s="173"/>
      <c r="H183" s="174"/>
      <c r="I183" s="805"/>
      <c r="J183" s="198"/>
      <c r="K183" s="194"/>
      <c r="L183" s="195"/>
      <c r="M183" s="195"/>
      <c r="N183" s="195"/>
      <c r="O183" s="196"/>
      <c r="P183" s="197"/>
      <c r="Q183" s="196"/>
      <c r="R183" s="196"/>
      <c r="S183" s="198"/>
      <c r="T183" s="959" t="str">
        <f t="shared" si="7"/>
        <v/>
      </c>
      <c r="U183" s="436"/>
      <c r="W183" s="327">
        <f t="shared" si="8"/>
        <v>0</v>
      </c>
      <c r="X183" s="327">
        <f t="shared" si="9"/>
        <v>0</v>
      </c>
    </row>
    <row r="184" spans="1:24" ht="15" customHeight="1" x14ac:dyDescent="0.25">
      <c r="A184" s="53"/>
      <c r="B184" s="53"/>
      <c r="C184" s="54"/>
      <c r="D184" s="178"/>
      <c r="E184" s="185"/>
      <c r="F184" s="209"/>
      <c r="G184" s="173"/>
      <c r="H184" s="174"/>
      <c r="I184" s="805"/>
      <c r="J184" s="198"/>
      <c r="K184" s="194"/>
      <c r="L184" s="195"/>
      <c r="M184" s="195"/>
      <c r="N184" s="195"/>
      <c r="O184" s="196"/>
      <c r="P184" s="197"/>
      <c r="Q184" s="196"/>
      <c r="R184" s="196"/>
      <c r="S184" s="198"/>
      <c r="T184" s="959" t="str">
        <f t="shared" si="7"/>
        <v/>
      </c>
      <c r="U184" s="436"/>
      <c r="W184" s="327">
        <f t="shared" si="8"/>
        <v>0</v>
      </c>
      <c r="X184" s="327">
        <f t="shared" si="9"/>
        <v>0</v>
      </c>
    </row>
    <row r="185" spans="1:24" ht="15" customHeight="1" x14ac:dyDescent="0.25">
      <c r="A185" s="53"/>
      <c r="B185" s="53"/>
      <c r="C185" s="54"/>
      <c r="D185" s="178"/>
      <c r="E185" s="185"/>
      <c r="F185" s="209"/>
      <c r="G185" s="173"/>
      <c r="H185" s="174"/>
      <c r="I185" s="805"/>
      <c r="J185" s="198"/>
      <c r="K185" s="194"/>
      <c r="L185" s="195"/>
      <c r="M185" s="195"/>
      <c r="N185" s="195"/>
      <c r="O185" s="196"/>
      <c r="P185" s="197"/>
      <c r="Q185" s="196"/>
      <c r="R185" s="196"/>
      <c r="S185" s="198"/>
      <c r="T185" s="959" t="str">
        <f t="shared" si="7"/>
        <v/>
      </c>
      <c r="U185" s="436"/>
      <c r="W185" s="327">
        <f t="shared" si="8"/>
        <v>0</v>
      </c>
      <c r="X185" s="327">
        <f t="shared" si="9"/>
        <v>0</v>
      </c>
    </row>
    <row r="186" spans="1:24" ht="15" customHeight="1" x14ac:dyDescent="0.25">
      <c r="A186" s="53"/>
      <c r="B186" s="53"/>
      <c r="C186" s="54"/>
      <c r="D186" s="178"/>
      <c r="E186" s="185"/>
      <c r="F186" s="209"/>
      <c r="G186" s="173"/>
      <c r="H186" s="174"/>
      <c r="I186" s="805"/>
      <c r="J186" s="198"/>
      <c r="K186" s="194"/>
      <c r="L186" s="195"/>
      <c r="M186" s="195"/>
      <c r="N186" s="195"/>
      <c r="O186" s="196"/>
      <c r="P186" s="197"/>
      <c r="Q186" s="196"/>
      <c r="R186" s="196"/>
      <c r="S186" s="198"/>
      <c r="T186" s="959" t="str">
        <f t="shared" si="7"/>
        <v/>
      </c>
      <c r="U186" s="436"/>
      <c r="W186" s="327">
        <f t="shared" si="8"/>
        <v>0</v>
      </c>
      <c r="X186" s="327">
        <f t="shared" si="9"/>
        <v>0</v>
      </c>
    </row>
    <row r="187" spans="1:24" ht="15" customHeight="1" x14ac:dyDescent="0.25">
      <c r="A187" s="53"/>
      <c r="B187" s="53"/>
      <c r="C187" s="54"/>
      <c r="D187" s="178"/>
      <c r="E187" s="185"/>
      <c r="F187" s="209"/>
      <c r="G187" s="173"/>
      <c r="H187" s="174"/>
      <c r="I187" s="805"/>
      <c r="J187" s="198"/>
      <c r="K187" s="194"/>
      <c r="L187" s="195"/>
      <c r="M187" s="195"/>
      <c r="N187" s="195"/>
      <c r="O187" s="196"/>
      <c r="P187" s="197"/>
      <c r="Q187" s="196"/>
      <c r="R187" s="196"/>
      <c r="S187" s="198"/>
      <c r="T187" s="959" t="str">
        <f t="shared" si="7"/>
        <v/>
      </c>
      <c r="U187" s="436"/>
      <c r="W187" s="327">
        <f t="shared" si="8"/>
        <v>0</v>
      </c>
      <c r="X187" s="327">
        <f t="shared" si="9"/>
        <v>0</v>
      </c>
    </row>
    <row r="188" spans="1:24" ht="15" customHeight="1" x14ac:dyDescent="0.25">
      <c r="A188" s="53"/>
      <c r="B188" s="53"/>
      <c r="C188" s="54"/>
      <c r="D188" s="178"/>
      <c r="E188" s="185"/>
      <c r="F188" s="209"/>
      <c r="G188" s="173"/>
      <c r="H188" s="174"/>
      <c r="I188" s="805"/>
      <c r="J188" s="198"/>
      <c r="K188" s="194"/>
      <c r="L188" s="195"/>
      <c r="M188" s="195"/>
      <c r="N188" s="195"/>
      <c r="O188" s="196"/>
      <c r="P188" s="197"/>
      <c r="Q188" s="196"/>
      <c r="R188" s="196"/>
      <c r="S188" s="198"/>
      <c r="T188" s="959" t="str">
        <f t="shared" si="7"/>
        <v/>
      </c>
      <c r="U188" s="436"/>
      <c r="W188" s="327">
        <f t="shared" si="8"/>
        <v>0</v>
      </c>
      <c r="X188" s="327">
        <f t="shared" si="9"/>
        <v>0</v>
      </c>
    </row>
    <row r="189" spans="1:24" ht="15" customHeight="1" x14ac:dyDescent="0.25">
      <c r="A189" s="53"/>
      <c r="B189" s="53"/>
      <c r="C189" s="54"/>
      <c r="D189" s="178"/>
      <c r="E189" s="185"/>
      <c r="F189" s="209"/>
      <c r="G189" s="173"/>
      <c r="H189" s="174"/>
      <c r="I189" s="805"/>
      <c r="J189" s="198"/>
      <c r="K189" s="194"/>
      <c r="L189" s="195"/>
      <c r="M189" s="195"/>
      <c r="N189" s="195"/>
      <c r="O189" s="196"/>
      <c r="P189" s="197"/>
      <c r="Q189" s="196"/>
      <c r="R189" s="196"/>
      <c r="S189" s="198"/>
      <c r="T189" s="959" t="str">
        <f t="shared" si="7"/>
        <v/>
      </c>
      <c r="U189" s="436"/>
      <c r="W189" s="327">
        <f t="shared" si="8"/>
        <v>0</v>
      </c>
      <c r="X189" s="327">
        <f t="shared" si="9"/>
        <v>0</v>
      </c>
    </row>
    <row r="190" spans="1:24" ht="15" customHeight="1" x14ac:dyDescent="0.25">
      <c r="A190" s="53"/>
      <c r="B190" s="53"/>
      <c r="C190" s="54"/>
      <c r="D190" s="178"/>
      <c r="E190" s="185"/>
      <c r="F190" s="209"/>
      <c r="G190" s="173"/>
      <c r="H190" s="174"/>
      <c r="I190" s="805"/>
      <c r="J190" s="198"/>
      <c r="K190" s="194"/>
      <c r="L190" s="195"/>
      <c r="M190" s="195"/>
      <c r="N190" s="195"/>
      <c r="O190" s="196"/>
      <c r="P190" s="197"/>
      <c r="Q190" s="196"/>
      <c r="R190" s="196"/>
      <c r="S190" s="198"/>
      <c r="T190" s="959" t="str">
        <f t="shared" si="7"/>
        <v/>
      </c>
      <c r="U190" s="436"/>
      <c r="W190" s="327">
        <f t="shared" si="8"/>
        <v>0</v>
      </c>
      <c r="X190" s="327">
        <f t="shared" si="9"/>
        <v>0</v>
      </c>
    </row>
    <row r="191" spans="1:24" ht="15" customHeight="1" x14ac:dyDescent="0.25">
      <c r="A191" s="53"/>
      <c r="B191" s="53"/>
      <c r="C191" s="54"/>
      <c r="D191" s="178"/>
      <c r="E191" s="185"/>
      <c r="F191" s="209"/>
      <c r="G191" s="173"/>
      <c r="H191" s="174"/>
      <c r="I191" s="805"/>
      <c r="J191" s="198"/>
      <c r="K191" s="194"/>
      <c r="L191" s="195"/>
      <c r="M191" s="195"/>
      <c r="N191" s="195"/>
      <c r="O191" s="196"/>
      <c r="P191" s="197"/>
      <c r="Q191" s="196"/>
      <c r="R191" s="196"/>
      <c r="S191" s="198"/>
      <c r="T191" s="959" t="str">
        <f t="shared" si="7"/>
        <v/>
      </c>
      <c r="U191" s="436"/>
      <c r="W191" s="327">
        <f t="shared" si="8"/>
        <v>0</v>
      </c>
      <c r="X191" s="327">
        <f t="shared" si="9"/>
        <v>0</v>
      </c>
    </row>
    <row r="192" spans="1:24" ht="15" customHeight="1" x14ac:dyDescent="0.25">
      <c r="A192" s="53"/>
      <c r="B192" s="53"/>
      <c r="C192" s="54"/>
      <c r="D192" s="178"/>
      <c r="E192" s="185"/>
      <c r="F192" s="209"/>
      <c r="G192" s="173"/>
      <c r="H192" s="174"/>
      <c r="I192" s="805"/>
      <c r="J192" s="198"/>
      <c r="K192" s="194"/>
      <c r="L192" s="195"/>
      <c r="M192" s="195"/>
      <c r="N192" s="195"/>
      <c r="O192" s="196"/>
      <c r="P192" s="197"/>
      <c r="Q192" s="196"/>
      <c r="R192" s="196"/>
      <c r="S192" s="198"/>
      <c r="T192" s="959" t="str">
        <f t="shared" si="7"/>
        <v/>
      </c>
      <c r="U192" s="436"/>
      <c r="W192" s="327">
        <f t="shared" si="8"/>
        <v>0</v>
      </c>
      <c r="X192" s="327">
        <f t="shared" si="9"/>
        <v>0</v>
      </c>
    </row>
    <row r="193" spans="1:24" ht="15" customHeight="1" x14ac:dyDescent="0.25">
      <c r="A193" s="53"/>
      <c r="B193" s="53"/>
      <c r="C193" s="54"/>
      <c r="D193" s="178"/>
      <c r="E193" s="185"/>
      <c r="F193" s="209"/>
      <c r="G193" s="173"/>
      <c r="H193" s="174"/>
      <c r="I193" s="805"/>
      <c r="J193" s="198"/>
      <c r="K193" s="194"/>
      <c r="L193" s="195"/>
      <c r="M193" s="195"/>
      <c r="N193" s="195"/>
      <c r="O193" s="196"/>
      <c r="P193" s="197"/>
      <c r="Q193" s="196"/>
      <c r="R193" s="196"/>
      <c r="S193" s="198"/>
      <c r="T193" s="959" t="str">
        <f t="shared" si="7"/>
        <v/>
      </c>
      <c r="U193" s="436"/>
      <c r="W193" s="327">
        <f t="shared" si="8"/>
        <v>0</v>
      </c>
      <c r="X193" s="327">
        <f t="shared" si="9"/>
        <v>0</v>
      </c>
    </row>
    <row r="194" spans="1:24" ht="15" customHeight="1" x14ac:dyDescent="0.25">
      <c r="A194" s="53"/>
      <c r="B194" s="53"/>
      <c r="C194" s="54"/>
      <c r="D194" s="178"/>
      <c r="E194" s="185"/>
      <c r="F194" s="209"/>
      <c r="G194" s="173"/>
      <c r="H194" s="174"/>
      <c r="I194" s="805"/>
      <c r="J194" s="198"/>
      <c r="K194" s="194"/>
      <c r="L194" s="195"/>
      <c r="M194" s="195"/>
      <c r="N194" s="195"/>
      <c r="O194" s="196"/>
      <c r="P194" s="197"/>
      <c r="Q194" s="196"/>
      <c r="R194" s="196"/>
      <c r="S194" s="198"/>
      <c r="T194" s="959" t="str">
        <f t="shared" si="7"/>
        <v/>
      </c>
      <c r="U194" s="436"/>
      <c r="W194" s="327">
        <f t="shared" si="8"/>
        <v>0</v>
      </c>
      <c r="X194" s="327">
        <f t="shared" si="9"/>
        <v>0</v>
      </c>
    </row>
    <row r="195" spans="1:24" ht="15" customHeight="1" x14ac:dyDescent="0.25">
      <c r="A195" s="53"/>
      <c r="B195" s="53"/>
      <c r="C195" s="54"/>
      <c r="D195" s="178"/>
      <c r="E195" s="185"/>
      <c r="F195" s="209"/>
      <c r="G195" s="173"/>
      <c r="H195" s="174"/>
      <c r="I195" s="805"/>
      <c r="J195" s="198"/>
      <c r="K195" s="194"/>
      <c r="L195" s="195"/>
      <c r="M195" s="195"/>
      <c r="N195" s="195"/>
      <c r="O195" s="196"/>
      <c r="P195" s="197"/>
      <c r="Q195" s="196"/>
      <c r="R195" s="196"/>
      <c r="S195" s="198"/>
      <c r="T195" s="959" t="str">
        <f t="shared" si="7"/>
        <v/>
      </c>
      <c r="U195" s="436"/>
      <c r="W195" s="327">
        <f t="shared" si="8"/>
        <v>0</v>
      </c>
      <c r="X195" s="327">
        <f t="shared" si="9"/>
        <v>0</v>
      </c>
    </row>
    <row r="196" spans="1:24" ht="15" customHeight="1" x14ac:dyDescent="0.25">
      <c r="A196" s="45"/>
      <c r="B196" s="45"/>
      <c r="C196" s="54"/>
      <c r="D196" s="228"/>
      <c r="E196" s="185"/>
      <c r="F196" s="186"/>
      <c r="G196" s="173"/>
      <c r="H196" s="217"/>
      <c r="I196" s="194"/>
      <c r="J196" s="196"/>
      <c r="K196" s="197"/>
      <c r="L196" s="195"/>
      <c r="M196" s="195"/>
      <c r="N196" s="195"/>
      <c r="O196" s="198"/>
      <c r="P196" s="194"/>
      <c r="Q196" s="195"/>
      <c r="R196" s="195"/>
      <c r="S196" s="198"/>
      <c r="T196" s="959" t="str">
        <f t="shared" si="7"/>
        <v/>
      </c>
      <c r="U196" s="950"/>
      <c r="W196" s="327">
        <f t="shared" si="8"/>
        <v>0</v>
      </c>
      <c r="X196" s="327">
        <f t="shared" si="9"/>
        <v>0</v>
      </c>
    </row>
    <row r="197" spans="1:24" x14ac:dyDescent="0.25">
      <c r="A197" s="45"/>
      <c r="B197" s="45"/>
      <c r="C197" s="54"/>
      <c r="D197" s="228"/>
      <c r="E197" s="185"/>
      <c r="F197" s="186"/>
      <c r="G197" s="173"/>
      <c r="H197" s="217"/>
      <c r="I197" s="194"/>
      <c r="J197" s="196"/>
      <c r="K197" s="197"/>
      <c r="L197" s="195"/>
      <c r="M197" s="195"/>
      <c r="N197" s="195"/>
      <c r="O197" s="198"/>
      <c r="P197" s="194"/>
      <c r="Q197" s="195"/>
      <c r="R197" s="195"/>
      <c r="S197" s="198"/>
      <c r="T197" s="959" t="str">
        <f t="shared" si="7"/>
        <v/>
      </c>
      <c r="U197" s="436"/>
    </row>
    <row r="198" spans="1:24" x14ac:dyDescent="0.25">
      <c r="A198" s="53"/>
      <c r="B198" s="53"/>
      <c r="C198" s="54"/>
      <c r="D198" s="178"/>
      <c r="E198" s="185"/>
      <c r="F198" s="209"/>
      <c r="G198" s="173"/>
      <c r="H198" s="174"/>
      <c r="I198" s="805"/>
      <c r="J198" s="198"/>
      <c r="K198" s="194"/>
      <c r="L198" s="195"/>
      <c r="M198" s="195"/>
      <c r="N198" s="195"/>
      <c r="O198" s="196"/>
      <c r="P198" s="197"/>
      <c r="Q198" s="196"/>
      <c r="R198" s="196"/>
      <c r="S198" s="198"/>
      <c r="T198" s="959" t="str">
        <f t="shared" si="7"/>
        <v/>
      </c>
      <c r="U198" s="436"/>
    </row>
    <row r="199" spans="1:24" x14ac:dyDescent="0.25">
      <c r="A199" s="53"/>
      <c r="B199" s="53"/>
      <c r="C199" s="54"/>
      <c r="D199" s="178"/>
      <c r="E199" s="185"/>
      <c r="F199" s="209"/>
      <c r="G199" s="173"/>
      <c r="H199" s="174"/>
      <c r="I199" s="805"/>
      <c r="J199" s="198"/>
      <c r="K199" s="194"/>
      <c r="L199" s="195"/>
      <c r="M199" s="195"/>
      <c r="N199" s="195"/>
      <c r="O199" s="196"/>
      <c r="P199" s="197"/>
      <c r="Q199" s="196"/>
      <c r="R199" s="196"/>
      <c r="S199" s="198"/>
      <c r="T199" s="959" t="str">
        <f t="shared" si="7"/>
        <v/>
      </c>
      <c r="U199" s="436"/>
    </row>
    <row r="200" spans="1:24" x14ac:dyDescent="0.25">
      <c r="A200" s="53"/>
      <c r="B200" s="53"/>
      <c r="C200" s="54"/>
      <c r="D200" s="178"/>
      <c r="E200" s="185"/>
      <c r="F200" s="209"/>
      <c r="G200" s="173"/>
      <c r="H200" s="174"/>
      <c r="I200" s="805"/>
      <c r="J200" s="198"/>
      <c r="K200" s="194"/>
      <c r="L200" s="195"/>
      <c r="M200" s="195"/>
      <c r="N200" s="195"/>
      <c r="O200" s="196"/>
      <c r="P200" s="197"/>
      <c r="Q200" s="196"/>
      <c r="R200" s="196"/>
      <c r="S200" s="198"/>
      <c r="T200" s="959" t="str">
        <f t="shared" si="7"/>
        <v/>
      </c>
      <c r="U200" s="436"/>
    </row>
    <row r="201" spans="1:24" x14ac:dyDescent="0.25">
      <c r="A201" s="53"/>
      <c r="B201" s="53"/>
      <c r="C201" s="54"/>
      <c r="D201" s="178"/>
      <c r="E201" s="185"/>
      <c r="F201" s="209"/>
      <c r="G201" s="173"/>
      <c r="H201" s="174"/>
      <c r="I201" s="805"/>
      <c r="J201" s="198"/>
      <c r="K201" s="194"/>
      <c r="L201" s="195"/>
      <c r="M201" s="195"/>
      <c r="N201" s="195"/>
      <c r="O201" s="196"/>
      <c r="P201" s="197"/>
      <c r="Q201" s="196"/>
      <c r="R201" s="196"/>
      <c r="S201" s="198"/>
      <c r="T201" s="959" t="str">
        <f t="shared" si="7"/>
        <v/>
      </c>
      <c r="U201" s="436"/>
    </row>
    <row r="202" spans="1:24" x14ac:dyDescent="0.25">
      <c r="A202" s="53"/>
      <c r="B202" s="53"/>
      <c r="C202" s="54"/>
      <c r="D202" s="178"/>
      <c r="E202" s="185"/>
      <c r="F202" s="209"/>
      <c r="G202" s="173"/>
      <c r="H202" s="174"/>
      <c r="I202" s="805"/>
      <c r="J202" s="198"/>
      <c r="K202" s="194"/>
      <c r="L202" s="195"/>
      <c r="M202" s="195"/>
      <c r="N202" s="195"/>
      <c r="O202" s="196"/>
      <c r="P202" s="197"/>
      <c r="Q202" s="196"/>
      <c r="R202" s="196"/>
      <c r="S202" s="198"/>
      <c r="T202" s="959" t="str">
        <f t="shared" si="7"/>
        <v/>
      </c>
      <c r="U202" s="436"/>
    </row>
    <row r="203" spans="1:24" x14ac:dyDescent="0.25">
      <c r="A203" s="53"/>
      <c r="B203" s="53"/>
      <c r="C203" s="54"/>
      <c r="D203" s="178"/>
      <c r="E203" s="185"/>
      <c r="F203" s="209"/>
      <c r="G203" s="173"/>
      <c r="H203" s="174"/>
      <c r="I203" s="805"/>
      <c r="J203" s="198"/>
      <c r="K203" s="194"/>
      <c r="L203" s="195"/>
      <c r="M203" s="195"/>
      <c r="N203" s="195"/>
      <c r="O203" s="196"/>
      <c r="P203" s="197"/>
      <c r="Q203" s="196"/>
      <c r="R203" s="196"/>
      <c r="S203" s="198"/>
      <c r="T203" s="959" t="str">
        <f t="shared" si="7"/>
        <v/>
      </c>
      <c r="U203" s="436"/>
    </row>
    <row r="204" spans="1:24" x14ac:dyDescent="0.25">
      <c r="A204" s="53"/>
      <c r="B204" s="53"/>
      <c r="C204" s="54"/>
      <c r="D204" s="178"/>
      <c r="E204" s="185"/>
      <c r="F204" s="209"/>
      <c r="G204" s="173"/>
      <c r="H204" s="174"/>
      <c r="I204" s="805"/>
      <c r="J204" s="198"/>
      <c r="K204" s="194"/>
      <c r="L204" s="195"/>
      <c r="M204" s="195"/>
      <c r="N204" s="195"/>
      <c r="O204" s="196"/>
      <c r="P204" s="197"/>
      <c r="Q204" s="196"/>
      <c r="R204" s="196"/>
      <c r="S204" s="198"/>
      <c r="T204" s="959" t="str">
        <f t="shared" si="7"/>
        <v/>
      </c>
      <c r="U204" s="436"/>
    </row>
    <row r="205" spans="1:24" x14ac:dyDescent="0.25">
      <c r="A205" s="53"/>
      <c r="B205" s="53"/>
      <c r="C205" s="54"/>
      <c r="D205" s="178"/>
      <c r="E205" s="185"/>
      <c r="F205" s="209"/>
      <c r="G205" s="173"/>
      <c r="H205" s="174"/>
      <c r="I205" s="805"/>
      <c r="J205" s="198"/>
      <c r="K205" s="194"/>
      <c r="L205" s="195"/>
      <c r="M205" s="195"/>
      <c r="N205" s="195"/>
      <c r="O205" s="196"/>
      <c r="P205" s="197"/>
      <c r="Q205" s="196"/>
      <c r="R205" s="196"/>
      <c r="S205" s="198"/>
      <c r="T205" s="959" t="str">
        <f t="shared" si="7"/>
        <v/>
      </c>
      <c r="U205" s="436"/>
    </row>
    <row r="206" spans="1:24" x14ac:dyDescent="0.25">
      <c r="A206" s="53"/>
      <c r="B206" s="53"/>
      <c r="C206" s="54"/>
      <c r="D206" s="178"/>
      <c r="E206" s="185"/>
      <c r="F206" s="209"/>
      <c r="G206" s="173"/>
      <c r="H206" s="174"/>
      <c r="I206" s="805"/>
      <c r="J206" s="198"/>
      <c r="K206" s="194"/>
      <c r="L206" s="195"/>
      <c r="M206" s="195"/>
      <c r="N206" s="195"/>
      <c r="O206" s="196"/>
      <c r="P206" s="197"/>
      <c r="Q206" s="196"/>
      <c r="R206" s="196"/>
      <c r="S206" s="198"/>
      <c r="T206" s="959" t="str">
        <f t="shared" si="7"/>
        <v/>
      </c>
      <c r="U206" s="436"/>
    </row>
    <row r="207" spans="1:24" x14ac:dyDescent="0.25">
      <c r="A207" s="53"/>
      <c r="B207" s="53"/>
      <c r="C207" s="54"/>
      <c r="D207" s="178"/>
      <c r="E207" s="185"/>
      <c r="F207" s="209"/>
      <c r="G207" s="173"/>
      <c r="H207" s="174"/>
      <c r="I207" s="805"/>
      <c r="J207" s="198"/>
      <c r="K207" s="194"/>
      <c r="L207" s="195"/>
      <c r="M207" s="195"/>
      <c r="N207" s="195"/>
      <c r="O207" s="196"/>
      <c r="P207" s="197"/>
      <c r="Q207" s="196"/>
      <c r="R207" s="196"/>
      <c r="S207" s="198"/>
      <c r="T207" s="959" t="str">
        <f t="shared" si="7"/>
        <v/>
      </c>
      <c r="U207" s="436"/>
    </row>
    <row r="208" spans="1:24" x14ac:dyDescent="0.25">
      <c r="A208" s="53"/>
      <c r="B208" s="53"/>
      <c r="C208" s="54"/>
      <c r="D208" s="178"/>
      <c r="E208" s="185"/>
      <c r="F208" s="209"/>
      <c r="G208" s="173"/>
      <c r="H208" s="174"/>
      <c r="I208" s="805"/>
      <c r="J208" s="198"/>
      <c r="K208" s="194"/>
      <c r="L208" s="195"/>
      <c r="M208" s="195"/>
      <c r="N208" s="195"/>
      <c r="O208" s="196"/>
      <c r="P208" s="197"/>
      <c r="Q208" s="196"/>
      <c r="R208" s="196"/>
      <c r="S208" s="198"/>
      <c r="T208" s="959" t="str">
        <f t="shared" si="7"/>
        <v/>
      </c>
      <c r="U208" s="436"/>
    </row>
    <row r="209" spans="1:21" x14ac:dyDescent="0.25">
      <c r="A209" s="53"/>
      <c r="B209" s="53"/>
      <c r="C209" s="54"/>
      <c r="D209" s="178"/>
      <c r="E209" s="185"/>
      <c r="F209" s="209"/>
      <c r="G209" s="173"/>
      <c r="H209" s="174"/>
      <c r="I209" s="805"/>
      <c r="J209" s="198"/>
      <c r="K209" s="194"/>
      <c r="L209" s="195"/>
      <c r="M209" s="195"/>
      <c r="N209" s="195"/>
      <c r="O209" s="196"/>
      <c r="P209" s="197"/>
      <c r="Q209" s="196"/>
      <c r="R209" s="196"/>
      <c r="S209" s="198"/>
      <c r="T209" s="959" t="str">
        <f t="shared" si="7"/>
        <v/>
      </c>
      <c r="U209" s="436"/>
    </row>
    <row r="210" spans="1:21" x14ac:dyDescent="0.25">
      <c r="A210" s="53"/>
      <c r="B210" s="53"/>
      <c r="C210" s="54"/>
      <c r="D210" s="178"/>
      <c r="E210" s="185"/>
      <c r="F210" s="209"/>
      <c r="G210" s="173"/>
      <c r="H210" s="174"/>
      <c r="I210" s="805"/>
      <c r="J210" s="198"/>
      <c r="K210" s="194"/>
      <c r="L210" s="195"/>
      <c r="M210" s="195"/>
      <c r="N210" s="195"/>
      <c r="O210" s="196"/>
      <c r="P210" s="197"/>
      <c r="Q210" s="196"/>
      <c r="R210" s="196"/>
      <c r="S210" s="198"/>
      <c r="T210" s="959" t="str">
        <f t="shared" ref="T210:T273" si="10">IF(ISBLANK(A210),"",IF(ROW(T210)=MATCH(A210,A:A,0),A210,""))</f>
        <v/>
      </c>
      <c r="U210" s="436"/>
    </row>
    <row r="211" spans="1:21" x14ac:dyDescent="0.25">
      <c r="A211" s="53"/>
      <c r="B211" s="53"/>
      <c r="C211" s="54"/>
      <c r="D211" s="178"/>
      <c r="E211" s="185"/>
      <c r="F211" s="209"/>
      <c r="G211" s="173"/>
      <c r="H211" s="174"/>
      <c r="I211" s="805"/>
      <c r="J211" s="198"/>
      <c r="K211" s="194"/>
      <c r="L211" s="195"/>
      <c r="M211" s="195"/>
      <c r="N211" s="195"/>
      <c r="O211" s="196"/>
      <c r="P211" s="197"/>
      <c r="Q211" s="196"/>
      <c r="R211" s="196"/>
      <c r="S211" s="198"/>
      <c r="T211" s="959" t="str">
        <f t="shared" si="10"/>
        <v/>
      </c>
      <c r="U211" s="436"/>
    </row>
    <row r="212" spans="1:21" x14ac:dyDescent="0.25">
      <c r="A212" s="53"/>
      <c r="B212" s="53"/>
      <c r="C212" s="54"/>
      <c r="D212" s="178"/>
      <c r="E212" s="185"/>
      <c r="F212" s="209"/>
      <c r="G212" s="173"/>
      <c r="H212" s="174"/>
      <c r="I212" s="805"/>
      <c r="J212" s="198"/>
      <c r="K212" s="194"/>
      <c r="L212" s="195"/>
      <c r="M212" s="195"/>
      <c r="N212" s="195"/>
      <c r="O212" s="196"/>
      <c r="P212" s="197"/>
      <c r="Q212" s="196"/>
      <c r="R212" s="196"/>
      <c r="S212" s="198"/>
      <c r="T212" s="959" t="str">
        <f t="shared" si="10"/>
        <v/>
      </c>
      <c r="U212" s="436"/>
    </row>
    <row r="213" spans="1:21" x14ac:dyDescent="0.25">
      <c r="A213" s="53"/>
      <c r="B213" s="53"/>
      <c r="C213" s="54"/>
      <c r="D213" s="178"/>
      <c r="E213" s="185"/>
      <c r="F213" s="209"/>
      <c r="G213" s="173"/>
      <c r="H213" s="174"/>
      <c r="I213" s="805"/>
      <c r="J213" s="198"/>
      <c r="K213" s="194"/>
      <c r="L213" s="195"/>
      <c r="M213" s="195"/>
      <c r="N213" s="195"/>
      <c r="O213" s="196"/>
      <c r="P213" s="197"/>
      <c r="Q213" s="196"/>
      <c r="R213" s="196"/>
      <c r="S213" s="198"/>
      <c r="T213" s="959" t="str">
        <f t="shared" si="10"/>
        <v/>
      </c>
      <c r="U213" s="436"/>
    </row>
    <row r="214" spans="1:21" x14ac:dyDescent="0.25">
      <c r="A214" s="53"/>
      <c r="B214" s="53"/>
      <c r="C214" s="54"/>
      <c r="D214" s="178"/>
      <c r="E214" s="185"/>
      <c r="F214" s="209"/>
      <c r="G214" s="173"/>
      <c r="H214" s="174"/>
      <c r="I214" s="805"/>
      <c r="J214" s="198"/>
      <c r="K214" s="194"/>
      <c r="L214" s="195"/>
      <c r="M214" s="195"/>
      <c r="N214" s="195"/>
      <c r="O214" s="196"/>
      <c r="P214" s="197"/>
      <c r="Q214" s="196"/>
      <c r="R214" s="196"/>
      <c r="S214" s="198"/>
      <c r="T214" s="959" t="str">
        <f t="shared" si="10"/>
        <v/>
      </c>
      <c r="U214" s="436"/>
    </row>
    <row r="215" spans="1:21" x14ac:dyDescent="0.25">
      <c r="A215" s="53"/>
      <c r="B215" s="53"/>
      <c r="C215" s="54"/>
      <c r="D215" s="178"/>
      <c r="E215" s="185"/>
      <c r="F215" s="209"/>
      <c r="G215" s="173"/>
      <c r="H215" s="174"/>
      <c r="I215" s="805"/>
      <c r="J215" s="198"/>
      <c r="K215" s="194"/>
      <c r="L215" s="195"/>
      <c r="M215" s="195"/>
      <c r="N215" s="195"/>
      <c r="O215" s="196"/>
      <c r="P215" s="197"/>
      <c r="Q215" s="196"/>
      <c r="R215" s="196"/>
      <c r="S215" s="198"/>
      <c r="T215" s="959" t="str">
        <f t="shared" si="10"/>
        <v/>
      </c>
      <c r="U215" s="436"/>
    </row>
    <row r="216" spans="1:21" x14ac:dyDescent="0.25">
      <c r="A216" s="53"/>
      <c r="B216" s="53"/>
      <c r="C216" s="54"/>
      <c r="D216" s="178"/>
      <c r="E216" s="185"/>
      <c r="F216" s="209"/>
      <c r="G216" s="173"/>
      <c r="H216" s="174"/>
      <c r="I216" s="805"/>
      <c r="J216" s="198"/>
      <c r="K216" s="194"/>
      <c r="L216" s="195"/>
      <c r="M216" s="195"/>
      <c r="N216" s="195"/>
      <c r="O216" s="196"/>
      <c r="P216" s="197"/>
      <c r="Q216" s="196"/>
      <c r="R216" s="196"/>
      <c r="S216" s="198"/>
      <c r="T216" s="959" t="str">
        <f t="shared" si="10"/>
        <v/>
      </c>
      <c r="U216" s="436"/>
    </row>
    <row r="217" spans="1:21" x14ac:dyDescent="0.25">
      <c r="A217" s="53"/>
      <c r="B217" s="53"/>
      <c r="C217" s="54"/>
      <c r="D217" s="178"/>
      <c r="E217" s="185"/>
      <c r="F217" s="209"/>
      <c r="G217" s="173"/>
      <c r="H217" s="174"/>
      <c r="I217" s="805"/>
      <c r="J217" s="198"/>
      <c r="K217" s="194"/>
      <c r="L217" s="195"/>
      <c r="M217" s="195"/>
      <c r="N217" s="195"/>
      <c r="O217" s="196"/>
      <c r="P217" s="197"/>
      <c r="Q217" s="196"/>
      <c r="R217" s="196"/>
      <c r="S217" s="198"/>
      <c r="T217" s="959" t="str">
        <f t="shared" si="10"/>
        <v/>
      </c>
      <c r="U217" s="436"/>
    </row>
    <row r="218" spans="1:21" x14ac:dyDescent="0.25">
      <c r="A218" s="53"/>
      <c r="B218" s="53"/>
      <c r="C218" s="54"/>
      <c r="D218" s="178"/>
      <c r="E218" s="185"/>
      <c r="F218" s="209"/>
      <c r="G218" s="173"/>
      <c r="H218" s="174"/>
      <c r="I218" s="805"/>
      <c r="J218" s="198"/>
      <c r="K218" s="194"/>
      <c r="L218" s="195"/>
      <c r="M218" s="195"/>
      <c r="N218" s="195"/>
      <c r="O218" s="196"/>
      <c r="P218" s="197"/>
      <c r="Q218" s="196"/>
      <c r="R218" s="196"/>
      <c r="S218" s="198"/>
      <c r="T218" s="959" t="str">
        <f t="shared" si="10"/>
        <v/>
      </c>
      <c r="U218" s="436"/>
    </row>
    <row r="219" spans="1:21" x14ac:dyDescent="0.25">
      <c r="A219" s="53"/>
      <c r="B219" s="53"/>
      <c r="C219" s="54"/>
      <c r="D219" s="178"/>
      <c r="E219" s="185"/>
      <c r="F219" s="209"/>
      <c r="G219" s="173"/>
      <c r="H219" s="174"/>
      <c r="I219" s="805"/>
      <c r="J219" s="198"/>
      <c r="K219" s="194"/>
      <c r="L219" s="195"/>
      <c r="M219" s="195"/>
      <c r="N219" s="195"/>
      <c r="O219" s="196"/>
      <c r="P219" s="197"/>
      <c r="Q219" s="196"/>
      <c r="R219" s="196"/>
      <c r="S219" s="198"/>
      <c r="T219" s="959" t="str">
        <f t="shared" si="10"/>
        <v/>
      </c>
      <c r="U219" s="436"/>
    </row>
    <row r="220" spans="1:21" x14ac:dyDescent="0.25">
      <c r="A220" s="53"/>
      <c r="B220" s="53"/>
      <c r="C220" s="54"/>
      <c r="D220" s="178"/>
      <c r="E220" s="185"/>
      <c r="F220" s="209"/>
      <c r="G220" s="173"/>
      <c r="H220" s="174"/>
      <c r="I220" s="805"/>
      <c r="J220" s="198"/>
      <c r="K220" s="194"/>
      <c r="L220" s="195"/>
      <c r="M220" s="195"/>
      <c r="N220" s="195"/>
      <c r="O220" s="196"/>
      <c r="P220" s="197"/>
      <c r="Q220" s="196"/>
      <c r="R220" s="196"/>
      <c r="S220" s="198"/>
      <c r="T220" s="959" t="str">
        <f t="shared" si="10"/>
        <v/>
      </c>
      <c r="U220" s="436"/>
    </row>
    <row r="221" spans="1:21" x14ac:dyDescent="0.25">
      <c r="A221" s="53"/>
      <c r="B221" s="53"/>
      <c r="C221" s="54"/>
      <c r="D221" s="178"/>
      <c r="E221" s="185"/>
      <c r="F221" s="209"/>
      <c r="G221" s="173"/>
      <c r="H221" s="174"/>
      <c r="I221" s="805"/>
      <c r="J221" s="198"/>
      <c r="K221" s="194"/>
      <c r="L221" s="195"/>
      <c r="M221" s="195"/>
      <c r="N221" s="195"/>
      <c r="O221" s="196"/>
      <c r="P221" s="197"/>
      <c r="Q221" s="196"/>
      <c r="R221" s="196"/>
      <c r="S221" s="198"/>
      <c r="T221" s="959" t="str">
        <f t="shared" si="10"/>
        <v/>
      </c>
      <c r="U221" s="436"/>
    </row>
    <row r="222" spans="1:21" x14ac:dyDescent="0.25">
      <c r="A222" s="53"/>
      <c r="B222" s="53"/>
      <c r="C222" s="54"/>
      <c r="D222" s="178"/>
      <c r="E222" s="185"/>
      <c r="F222" s="209"/>
      <c r="G222" s="173"/>
      <c r="H222" s="174"/>
      <c r="I222" s="805"/>
      <c r="J222" s="198"/>
      <c r="K222" s="194"/>
      <c r="L222" s="195"/>
      <c r="M222" s="195"/>
      <c r="N222" s="195"/>
      <c r="O222" s="196"/>
      <c r="P222" s="197"/>
      <c r="Q222" s="196"/>
      <c r="R222" s="196"/>
      <c r="S222" s="198"/>
      <c r="T222" s="959" t="str">
        <f t="shared" si="10"/>
        <v/>
      </c>
      <c r="U222" s="436"/>
    </row>
    <row r="223" spans="1:21" x14ac:dyDescent="0.25">
      <c r="A223" s="53"/>
      <c r="B223" s="53"/>
      <c r="C223" s="54"/>
      <c r="D223" s="178"/>
      <c r="E223" s="185"/>
      <c r="F223" s="209"/>
      <c r="G223" s="173"/>
      <c r="H223" s="174"/>
      <c r="I223" s="805"/>
      <c r="J223" s="198"/>
      <c r="K223" s="194"/>
      <c r="L223" s="195"/>
      <c r="M223" s="195"/>
      <c r="N223" s="195"/>
      <c r="O223" s="196"/>
      <c r="P223" s="197"/>
      <c r="Q223" s="196"/>
      <c r="R223" s="196"/>
      <c r="S223" s="198"/>
      <c r="T223" s="959" t="str">
        <f t="shared" si="10"/>
        <v/>
      </c>
      <c r="U223" s="436"/>
    </row>
    <row r="224" spans="1:21" x14ac:dyDescent="0.25">
      <c r="A224" s="53"/>
      <c r="B224" s="53"/>
      <c r="C224" s="54"/>
      <c r="D224" s="178"/>
      <c r="E224" s="185"/>
      <c r="F224" s="209"/>
      <c r="G224" s="173"/>
      <c r="H224" s="174"/>
      <c r="I224" s="805"/>
      <c r="J224" s="198"/>
      <c r="K224" s="194"/>
      <c r="L224" s="195"/>
      <c r="M224" s="195"/>
      <c r="N224" s="195"/>
      <c r="O224" s="196"/>
      <c r="P224" s="197"/>
      <c r="Q224" s="196"/>
      <c r="R224" s="196"/>
      <c r="S224" s="198"/>
      <c r="T224" s="959" t="str">
        <f t="shared" si="10"/>
        <v/>
      </c>
      <c r="U224" s="436"/>
    </row>
    <row r="225" spans="1:21" x14ac:dyDescent="0.25">
      <c r="A225" s="53"/>
      <c r="B225" s="53"/>
      <c r="C225" s="54"/>
      <c r="D225" s="178"/>
      <c r="E225" s="185"/>
      <c r="F225" s="209"/>
      <c r="G225" s="173"/>
      <c r="H225" s="174"/>
      <c r="I225" s="805"/>
      <c r="J225" s="198"/>
      <c r="K225" s="194"/>
      <c r="L225" s="195"/>
      <c r="M225" s="195"/>
      <c r="N225" s="195"/>
      <c r="O225" s="196"/>
      <c r="P225" s="197"/>
      <c r="Q225" s="196"/>
      <c r="R225" s="196"/>
      <c r="S225" s="198"/>
      <c r="T225" s="959" t="str">
        <f t="shared" si="10"/>
        <v/>
      </c>
      <c r="U225" s="436"/>
    </row>
    <row r="226" spans="1:21" x14ac:dyDescent="0.25">
      <c r="A226" s="53"/>
      <c r="B226" s="53"/>
      <c r="C226" s="54"/>
      <c r="D226" s="178"/>
      <c r="E226" s="185"/>
      <c r="F226" s="209"/>
      <c r="G226" s="173"/>
      <c r="H226" s="174"/>
      <c r="I226" s="805"/>
      <c r="J226" s="198"/>
      <c r="K226" s="194"/>
      <c r="L226" s="195"/>
      <c r="M226" s="195"/>
      <c r="N226" s="195"/>
      <c r="O226" s="196"/>
      <c r="P226" s="197"/>
      <c r="Q226" s="196"/>
      <c r="R226" s="196"/>
      <c r="S226" s="198"/>
      <c r="T226" s="959" t="str">
        <f t="shared" si="10"/>
        <v/>
      </c>
      <c r="U226" s="436"/>
    </row>
    <row r="227" spans="1:21" x14ac:dyDescent="0.25">
      <c r="A227" s="53"/>
      <c r="B227" s="53"/>
      <c r="C227" s="54"/>
      <c r="D227" s="178"/>
      <c r="E227" s="185"/>
      <c r="F227" s="209"/>
      <c r="G227" s="173"/>
      <c r="H227" s="174"/>
      <c r="I227" s="805"/>
      <c r="J227" s="198"/>
      <c r="K227" s="194"/>
      <c r="L227" s="195"/>
      <c r="M227" s="195"/>
      <c r="N227" s="195"/>
      <c r="O227" s="196"/>
      <c r="P227" s="197"/>
      <c r="Q227" s="196"/>
      <c r="R227" s="196"/>
      <c r="S227" s="198"/>
      <c r="T227" s="959" t="str">
        <f t="shared" si="10"/>
        <v/>
      </c>
      <c r="U227" s="436"/>
    </row>
    <row r="228" spans="1:21" x14ac:dyDescent="0.25">
      <c r="A228" s="53"/>
      <c r="B228" s="53"/>
      <c r="C228" s="54"/>
      <c r="D228" s="178"/>
      <c r="E228" s="185"/>
      <c r="F228" s="209"/>
      <c r="G228" s="173"/>
      <c r="H228" s="174"/>
      <c r="I228" s="805"/>
      <c r="J228" s="198"/>
      <c r="K228" s="194"/>
      <c r="L228" s="195"/>
      <c r="M228" s="195"/>
      <c r="N228" s="195"/>
      <c r="O228" s="196"/>
      <c r="P228" s="197"/>
      <c r="Q228" s="196"/>
      <c r="R228" s="196"/>
      <c r="S228" s="198"/>
      <c r="T228" s="959" t="str">
        <f t="shared" si="10"/>
        <v/>
      </c>
      <c r="U228" s="436"/>
    </row>
    <row r="229" spans="1:21" x14ac:dyDescent="0.25">
      <c r="A229" s="53"/>
      <c r="B229" s="53"/>
      <c r="C229" s="54"/>
      <c r="D229" s="178"/>
      <c r="E229" s="185"/>
      <c r="F229" s="209"/>
      <c r="G229" s="173"/>
      <c r="H229" s="174"/>
      <c r="I229" s="805"/>
      <c r="J229" s="198"/>
      <c r="K229" s="194"/>
      <c r="L229" s="195"/>
      <c r="M229" s="195"/>
      <c r="N229" s="195"/>
      <c r="O229" s="196"/>
      <c r="P229" s="197"/>
      <c r="Q229" s="196"/>
      <c r="R229" s="196"/>
      <c r="S229" s="198"/>
      <c r="T229" s="959" t="str">
        <f t="shared" si="10"/>
        <v/>
      </c>
      <c r="U229" s="436"/>
    </row>
    <row r="230" spans="1:21" x14ac:dyDescent="0.25">
      <c r="A230" s="53"/>
      <c r="B230" s="53"/>
      <c r="C230" s="54"/>
      <c r="D230" s="178"/>
      <c r="E230" s="185"/>
      <c r="F230" s="209"/>
      <c r="G230" s="173"/>
      <c r="H230" s="174"/>
      <c r="I230" s="805"/>
      <c r="J230" s="198"/>
      <c r="K230" s="194"/>
      <c r="L230" s="195"/>
      <c r="M230" s="195"/>
      <c r="N230" s="195"/>
      <c r="O230" s="196"/>
      <c r="P230" s="197"/>
      <c r="Q230" s="196"/>
      <c r="R230" s="196"/>
      <c r="S230" s="198"/>
      <c r="T230" s="959" t="str">
        <f t="shared" si="10"/>
        <v/>
      </c>
      <c r="U230" s="436"/>
    </row>
    <row r="231" spans="1:21" x14ac:dyDescent="0.25">
      <c r="A231" s="53"/>
      <c r="B231" s="53"/>
      <c r="C231" s="54"/>
      <c r="D231" s="178"/>
      <c r="E231" s="185"/>
      <c r="F231" s="209"/>
      <c r="G231" s="173"/>
      <c r="H231" s="174"/>
      <c r="I231" s="805"/>
      <c r="J231" s="198"/>
      <c r="K231" s="194"/>
      <c r="L231" s="195"/>
      <c r="M231" s="195"/>
      <c r="N231" s="195"/>
      <c r="O231" s="196"/>
      <c r="P231" s="197"/>
      <c r="Q231" s="196"/>
      <c r="R231" s="196"/>
      <c r="S231" s="198"/>
      <c r="T231" s="959" t="str">
        <f t="shared" si="10"/>
        <v/>
      </c>
      <c r="U231" s="436"/>
    </row>
    <row r="232" spans="1:21" x14ac:dyDescent="0.25">
      <c r="A232" s="53"/>
      <c r="B232" s="53"/>
      <c r="C232" s="54"/>
      <c r="D232" s="178"/>
      <c r="E232" s="185"/>
      <c r="F232" s="209"/>
      <c r="G232" s="173"/>
      <c r="H232" s="174"/>
      <c r="I232" s="805"/>
      <c r="J232" s="198"/>
      <c r="K232" s="194"/>
      <c r="L232" s="195"/>
      <c r="M232" s="195"/>
      <c r="N232" s="195"/>
      <c r="O232" s="196"/>
      <c r="P232" s="197"/>
      <c r="Q232" s="196"/>
      <c r="R232" s="196"/>
      <c r="S232" s="198"/>
      <c r="T232" s="959" t="str">
        <f t="shared" si="10"/>
        <v/>
      </c>
      <c r="U232" s="436"/>
    </row>
    <row r="233" spans="1:21" x14ac:dyDescent="0.25">
      <c r="A233" s="53"/>
      <c r="B233" s="53"/>
      <c r="C233" s="54"/>
      <c r="D233" s="178"/>
      <c r="E233" s="185"/>
      <c r="F233" s="209"/>
      <c r="G233" s="173"/>
      <c r="H233" s="174"/>
      <c r="I233" s="805"/>
      <c r="J233" s="198"/>
      <c r="K233" s="194"/>
      <c r="L233" s="195"/>
      <c r="M233" s="195"/>
      <c r="N233" s="195"/>
      <c r="O233" s="196"/>
      <c r="P233" s="197"/>
      <c r="Q233" s="196"/>
      <c r="R233" s="196"/>
      <c r="S233" s="198"/>
      <c r="T233" s="959" t="str">
        <f t="shared" si="10"/>
        <v/>
      </c>
      <c r="U233" s="436"/>
    </row>
    <row r="234" spans="1:21" x14ac:dyDescent="0.25">
      <c r="A234" s="53"/>
      <c r="B234" s="53"/>
      <c r="C234" s="54"/>
      <c r="D234" s="178"/>
      <c r="E234" s="185"/>
      <c r="F234" s="209"/>
      <c r="G234" s="173"/>
      <c r="H234" s="174"/>
      <c r="I234" s="805"/>
      <c r="J234" s="198"/>
      <c r="K234" s="194"/>
      <c r="L234" s="195"/>
      <c r="M234" s="195"/>
      <c r="N234" s="195"/>
      <c r="O234" s="196"/>
      <c r="P234" s="197"/>
      <c r="Q234" s="196"/>
      <c r="R234" s="196"/>
      <c r="S234" s="198"/>
      <c r="T234" s="959" t="str">
        <f t="shared" si="10"/>
        <v/>
      </c>
      <c r="U234" s="436"/>
    </row>
    <row r="235" spans="1:21" x14ac:dyDescent="0.25">
      <c r="A235" s="53"/>
      <c r="B235" s="53"/>
      <c r="C235" s="54"/>
      <c r="D235" s="178"/>
      <c r="E235" s="185"/>
      <c r="F235" s="209"/>
      <c r="G235" s="173"/>
      <c r="H235" s="174"/>
      <c r="I235" s="805"/>
      <c r="J235" s="198"/>
      <c r="K235" s="194"/>
      <c r="L235" s="195"/>
      <c r="M235" s="195"/>
      <c r="N235" s="195"/>
      <c r="O235" s="196"/>
      <c r="P235" s="197"/>
      <c r="Q235" s="196"/>
      <c r="R235" s="196"/>
      <c r="S235" s="198"/>
      <c r="T235" s="959" t="str">
        <f t="shared" si="10"/>
        <v/>
      </c>
      <c r="U235" s="436"/>
    </row>
    <row r="236" spans="1:21" x14ac:dyDescent="0.25">
      <c r="A236" s="53"/>
      <c r="B236" s="53"/>
      <c r="C236" s="54"/>
      <c r="D236" s="178"/>
      <c r="E236" s="185"/>
      <c r="F236" s="209"/>
      <c r="G236" s="173"/>
      <c r="H236" s="174"/>
      <c r="I236" s="805"/>
      <c r="J236" s="198"/>
      <c r="K236" s="194"/>
      <c r="L236" s="195"/>
      <c r="M236" s="195"/>
      <c r="N236" s="195"/>
      <c r="O236" s="196"/>
      <c r="P236" s="197"/>
      <c r="Q236" s="196"/>
      <c r="R236" s="196"/>
      <c r="S236" s="198"/>
      <c r="T236" s="959" t="str">
        <f t="shared" si="10"/>
        <v/>
      </c>
      <c r="U236" s="436"/>
    </row>
    <row r="237" spans="1:21" x14ac:dyDescent="0.25">
      <c r="A237" s="53"/>
      <c r="B237" s="53"/>
      <c r="C237" s="54"/>
      <c r="D237" s="178"/>
      <c r="E237" s="185"/>
      <c r="F237" s="209"/>
      <c r="G237" s="173"/>
      <c r="H237" s="174"/>
      <c r="I237" s="805"/>
      <c r="J237" s="198"/>
      <c r="K237" s="194"/>
      <c r="L237" s="195"/>
      <c r="M237" s="195"/>
      <c r="N237" s="195"/>
      <c r="O237" s="196"/>
      <c r="P237" s="197"/>
      <c r="Q237" s="196"/>
      <c r="R237" s="196"/>
      <c r="S237" s="198"/>
      <c r="T237" s="959" t="str">
        <f t="shared" si="10"/>
        <v/>
      </c>
      <c r="U237" s="436"/>
    </row>
    <row r="238" spans="1:21" x14ac:dyDescent="0.25">
      <c r="A238" s="53"/>
      <c r="B238" s="53"/>
      <c r="C238" s="54"/>
      <c r="D238" s="178"/>
      <c r="E238" s="185"/>
      <c r="F238" s="209"/>
      <c r="G238" s="173"/>
      <c r="H238" s="174"/>
      <c r="I238" s="805"/>
      <c r="J238" s="198"/>
      <c r="K238" s="194"/>
      <c r="L238" s="195"/>
      <c r="M238" s="195"/>
      <c r="N238" s="195"/>
      <c r="O238" s="196"/>
      <c r="P238" s="197"/>
      <c r="Q238" s="196"/>
      <c r="R238" s="196"/>
      <c r="S238" s="198"/>
      <c r="T238" s="959" t="str">
        <f t="shared" si="10"/>
        <v/>
      </c>
      <c r="U238" s="436"/>
    </row>
    <row r="239" spans="1:21" x14ac:dyDescent="0.25">
      <c r="A239" s="53"/>
      <c r="B239" s="53"/>
      <c r="C239" s="54"/>
      <c r="D239" s="178"/>
      <c r="E239" s="185"/>
      <c r="F239" s="209"/>
      <c r="G239" s="173"/>
      <c r="H239" s="174"/>
      <c r="I239" s="805"/>
      <c r="J239" s="198"/>
      <c r="K239" s="194"/>
      <c r="L239" s="195"/>
      <c r="M239" s="195"/>
      <c r="N239" s="195"/>
      <c r="O239" s="196"/>
      <c r="P239" s="197"/>
      <c r="Q239" s="196"/>
      <c r="R239" s="196"/>
      <c r="S239" s="198"/>
      <c r="T239" s="959" t="str">
        <f t="shared" si="10"/>
        <v/>
      </c>
      <c r="U239" s="436"/>
    </row>
    <row r="240" spans="1:21" x14ac:dyDescent="0.25">
      <c r="A240" s="53"/>
      <c r="B240" s="53"/>
      <c r="C240" s="54"/>
      <c r="D240" s="178"/>
      <c r="E240" s="185"/>
      <c r="F240" s="209"/>
      <c r="G240" s="173"/>
      <c r="H240" s="174"/>
      <c r="I240" s="805"/>
      <c r="J240" s="198"/>
      <c r="K240" s="194"/>
      <c r="L240" s="195"/>
      <c r="M240" s="195"/>
      <c r="N240" s="195"/>
      <c r="O240" s="196"/>
      <c r="P240" s="197"/>
      <c r="Q240" s="196"/>
      <c r="R240" s="196"/>
      <c r="S240" s="198"/>
      <c r="T240" s="959" t="str">
        <f t="shared" si="10"/>
        <v/>
      </c>
      <c r="U240" s="436"/>
    </row>
    <row r="241" spans="1:21" x14ac:dyDescent="0.25">
      <c r="A241" s="53"/>
      <c r="B241" s="53"/>
      <c r="C241" s="54"/>
      <c r="D241" s="178"/>
      <c r="E241" s="185"/>
      <c r="F241" s="209"/>
      <c r="G241" s="173"/>
      <c r="H241" s="174"/>
      <c r="I241" s="805"/>
      <c r="J241" s="198"/>
      <c r="K241" s="194"/>
      <c r="L241" s="195"/>
      <c r="M241" s="195"/>
      <c r="N241" s="195"/>
      <c r="O241" s="196"/>
      <c r="P241" s="197"/>
      <c r="Q241" s="196"/>
      <c r="R241" s="196"/>
      <c r="S241" s="198"/>
      <c r="T241" s="959" t="str">
        <f t="shared" si="10"/>
        <v/>
      </c>
      <c r="U241" s="436"/>
    </row>
    <row r="242" spans="1:21" x14ac:dyDescent="0.25">
      <c r="A242" s="53"/>
      <c r="B242" s="53"/>
      <c r="C242" s="54"/>
      <c r="D242" s="178"/>
      <c r="E242" s="185"/>
      <c r="F242" s="209"/>
      <c r="G242" s="173"/>
      <c r="H242" s="174"/>
      <c r="I242" s="805"/>
      <c r="J242" s="198"/>
      <c r="K242" s="194"/>
      <c r="L242" s="195"/>
      <c r="M242" s="195"/>
      <c r="N242" s="195"/>
      <c r="O242" s="196"/>
      <c r="P242" s="197"/>
      <c r="Q242" s="196"/>
      <c r="R242" s="196"/>
      <c r="S242" s="198"/>
      <c r="T242" s="959" t="str">
        <f t="shared" si="10"/>
        <v/>
      </c>
      <c r="U242" s="436"/>
    </row>
    <row r="243" spans="1:21" x14ac:dyDescent="0.25">
      <c r="A243" s="53"/>
      <c r="B243" s="53"/>
      <c r="C243" s="54"/>
      <c r="D243" s="178"/>
      <c r="E243" s="185"/>
      <c r="F243" s="209"/>
      <c r="G243" s="173"/>
      <c r="H243" s="174"/>
      <c r="I243" s="805"/>
      <c r="J243" s="198"/>
      <c r="K243" s="194"/>
      <c r="L243" s="195"/>
      <c r="M243" s="195"/>
      <c r="N243" s="195"/>
      <c r="O243" s="196"/>
      <c r="P243" s="197"/>
      <c r="Q243" s="196"/>
      <c r="R243" s="196"/>
      <c r="S243" s="198"/>
      <c r="T243" s="959" t="str">
        <f t="shared" si="10"/>
        <v/>
      </c>
      <c r="U243" s="436"/>
    </row>
    <row r="244" spans="1:21" x14ac:dyDescent="0.25">
      <c r="A244" s="53"/>
      <c r="B244" s="53"/>
      <c r="C244" s="54"/>
      <c r="D244" s="178"/>
      <c r="E244" s="185"/>
      <c r="F244" s="209"/>
      <c r="G244" s="173"/>
      <c r="H244" s="174"/>
      <c r="I244" s="805"/>
      <c r="J244" s="198"/>
      <c r="K244" s="194"/>
      <c r="L244" s="195"/>
      <c r="M244" s="195"/>
      <c r="N244" s="195"/>
      <c r="O244" s="196"/>
      <c r="P244" s="197"/>
      <c r="Q244" s="196"/>
      <c r="R244" s="196"/>
      <c r="S244" s="198"/>
      <c r="T244" s="959" t="str">
        <f t="shared" si="10"/>
        <v/>
      </c>
      <c r="U244" s="436"/>
    </row>
    <row r="245" spans="1:21" x14ac:dyDescent="0.25">
      <c r="A245" s="53"/>
      <c r="B245" s="53"/>
      <c r="C245" s="54"/>
      <c r="D245" s="178"/>
      <c r="E245" s="185"/>
      <c r="F245" s="209"/>
      <c r="G245" s="173"/>
      <c r="H245" s="174"/>
      <c r="I245" s="805"/>
      <c r="J245" s="198"/>
      <c r="K245" s="194"/>
      <c r="L245" s="195"/>
      <c r="M245" s="195"/>
      <c r="N245" s="195"/>
      <c r="O245" s="196"/>
      <c r="P245" s="197"/>
      <c r="Q245" s="196"/>
      <c r="R245" s="196"/>
      <c r="S245" s="198"/>
      <c r="T245" s="959" t="str">
        <f t="shared" si="10"/>
        <v/>
      </c>
      <c r="U245" s="436"/>
    </row>
    <row r="246" spans="1:21" x14ac:dyDescent="0.25">
      <c r="A246" s="53"/>
      <c r="B246" s="53"/>
      <c r="C246" s="54"/>
      <c r="D246" s="178"/>
      <c r="E246" s="185"/>
      <c r="F246" s="209"/>
      <c r="G246" s="173"/>
      <c r="H246" s="174"/>
      <c r="I246" s="805"/>
      <c r="J246" s="198"/>
      <c r="K246" s="194"/>
      <c r="L246" s="195"/>
      <c r="M246" s="195"/>
      <c r="N246" s="195"/>
      <c r="O246" s="196"/>
      <c r="P246" s="197"/>
      <c r="Q246" s="196"/>
      <c r="R246" s="196"/>
      <c r="S246" s="198"/>
      <c r="T246" s="959" t="str">
        <f t="shared" si="10"/>
        <v/>
      </c>
      <c r="U246" s="436"/>
    </row>
    <row r="247" spans="1:21" x14ac:dyDescent="0.25">
      <c r="A247" s="53"/>
      <c r="B247" s="53"/>
      <c r="C247" s="54"/>
      <c r="D247" s="178"/>
      <c r="E247" s="185"/>
      <c r="F247" s="209"/>
      <c r="G247" s="173"/>
      <c r="H247" s="174"/>
      <c r="I247" s="805"/>
      <c r="J247" s="198"/>
      <c r="K247" s="194"/>
      <c r="L247" s="195"/>
      <c r="M247" s="195"/>
      <c r="N247" s="195"/>
      <c r="O247" s="196"/>
      <c r="P247" s="197"/>
      <c r="Q247" s="196"/>
      <c r="R247" s="196"/>
      <c r="S247" s="198"/>
      <c r="T247" s="959" t="str">
        <f t="shared" si="10"/>
        <v/>
      </c>
      <c r="U247" s="436"/>
    </row>
    <row r="248" spans="1:21" x14ac:dyDescent="0.25">
      <c r="A248" s="53"/>
      <c r="B248" s="53"/>
      <c r="C248" s="54"/>
      <c r="D248" s="178"/>
      <c r="E248" s="185"/>
      <c r="F248" s="209"/>
      <c r="G248" s="173"/>
      <c r="H248" s="174"/>
      <c r="I248" s="805"/>
      <c r="J248" s="198"/>
      <c r="K248" s="194"/>
      <c r="L248" s="195"/>
      <c r="M248" s="195"/>
      <c r="N248" s="195"/>
      <c r="O248" s="196"/>
      <c r="P248" s="197"/>
      <c r="Q248" s="196"/>
      <c r="R248" s="196"/>
      <c r="S248" s="198"/>
      <c r="T248" s="959" t="str">
        <f t="shared" si="10"/>
        <v/>
      </c>
      <c r="U248" s="436"/>
    </row>
    <row r="249" spans="1:21" x14ac:dyDescent="0.25">
      <c r="A249" s="53"/>
      <c r="B249" s="53"/>
      <c r="C249" s="54"/>
      <c r="D249" s="178"/>
      <c r="E249" s="185"/>
      <c r="F249" s="209"/>
      <c r="G249" s="173"/>
      <c r="H249" s="174"/>
      <c r="I249" s="805"/>
      <c r="J249" s="198"/>
      <c r="K249" s="194"/>
      <c r="L249" s="195"/>
      <c r="M249" s="195"/>
      <c r="N249" s="195"/>
      <c r="O249" s="196"/>
      <c r="P249" s="197"/>
      <c r="Q249" s="196"/>
      <c r="R249" s="196"/>
      <c r="S249" s="198"/>
      <c r="T249" s="959" t="str">
        <f t="shared" si="10"/>
        <v/>
      </c>
      <c r="U249" s="436"/>
    </row>
    <row r="250" spans="1:21" x14ac:dyDescent="0.25">
      <c r="A250" s="53"/>
      <c r="B250" s="53"/>
      <c r="C250" s="54"/>
      <c r="D250" s="178"/>
      <c r="E250" s="185"/>
      <c r="F250" s="209"/>
      <c r="G250" s="173"/>
      <c r="H250" s="174"/>
      <c r="I250" s="805"/>
      <c r="J250" s="198"/>
      <c r="K250" s="194"/>
      <c r="L250" s="195"/>
      <c r="M250" s="195"/>
      <c r="N250" s="195"/>
      <c r="O250" s="196"/>
      <c r="P250" s="197"/>
      <c r="Q250" s="196"/>
      <c r="R250" s="196"/>
      <c r="S250" s="198"/>
      <c r="T250" s="959" t="str">
        <f t="shared" si="10"/>
        <v/>
      </c>
      <c r="U250" s="436"/>
    </row>
    <row r="251" spans="1:21" x14ac:dyDescent="0.25">
      <c r="A251" s="53"/>
      <c r="B251" s="53"/>
      <c r="C251" s="54"/>
      <c r="D251" s="178"/>
      <c r="E251" s="185"/>
      <c r="F251" s="209"/>
      <c r="G251" s="173"/>
      <c r="H251" s="174"/>
      <c r="I251" s="805"/>
      <c r="J251" s="198"/>
      <c r="K251" s="194"/>
      <c r="L251" s="195"/>
      <c r="M251" s="195"/>
      <c r="N251" s="195"/>
      <c r="O251" s="196"/>
      <c r="P251" s="197"/>
      <c r="Q251" s="196"/>
      <c r="R251" s="196"/>
      <c r="S251" s="198"/>
      <c r="T251" s="959" t="str">
        <f t="shared" si="10"/>
        <v/>
      </c>
      <c r="U251" s="436"/>
    </row>
    <row r="252" spans="1:21" x14ac:dyDescent="0.25">
      <c r="A252" s="53"/>
      <c r="B252" s="53"/>
      <c r="C252" s="54"/>
      <c r="D252" s="178"/>
      <c r="E252" s="185"/>
      <c r="F252" s="209"/>
      <c r="G252" s="173"/>
      <c r="H252" s="174"/>
      <c r="I252" s="805"/>
      <c r="J252" s="198"/>
      <c r="K252" s="194"/>
      <c r="L252" s="195"/>
      <c r="M252" s="195"/>
      <c r="N252" s="195"/>
      <c r="O252" s="196"/>
      <c r="P252" s="197"/>
      <c r="Q252" s="196"/>
      <c r="R252" s="196"/>
      <c r="S252" s="198"/>
      <c r="T252" s="959" t="str">
        <f t="shared" si="10"/>
        <v/>
      </c>
      <c r="U252" s="436"/>
    </row>
    <row r="253" spans="1:21" x14ac:dyDescent="0.25">
      <c r="A253" s="53"/>
      <c r="B253" s="53"/>
      <c r="C253" s="54"/>
      <c r="D253" s="178"/>
      <c r="E253" s="185"/>
      <c r="F253" s="209"/>
      <c r="G253" s="173"/>
      <c r="H253" s="174"/>
      <c r="I253" s="805"/>
      <c r="J253" s="198"/>
      <c r="K253" s="194"/>
      <c r="L253" s="195"/>
      <c r="M253" s="195"/>
      <c r="N253" s="195"/>
      <c r="O253" s="196"/>
      <c r="P253" s="197"/>
      <c r="Q253" s="196"/>
      <c r="R253" s="196"/>
      <c r="S253" s="198"/>
      <c r="T253" s="959" t="str">
        <f t="shared" si="10"/>
        <v/>
      </c>
      <c r="U253" s="436"/>
    </row>
    <row r="254" spans="1:21" x14ac:dyDescent="0.25">
      <c r="A254" s="53"/>
      <c r="B254" s="53"/>
      <c r="C254" s="54"/>
      <c r="D254" s="178"/>
      <c r="E254" s="185"/>
      <c r="F254" s="209"/>
      <c r="G254" s="173"/>
      <c r="H254" s="174"/>
      <c r="I254" s="805"/>
      <c r="J254" s="198"/>
      <c r="K254" s="194"/>
      <c r="L254" s="195"/>
      <c r="M254" s="195"/>
      <c r="N254" s="195"/>
      <c r="O254" s="196"/>
      <c r="P254" s="197"/>
      <c r="Q254" s="196"/>
      <c r="R254" s="196"/>
      <c r="S254" s="198"/>
      <c r="T254" s="959" t="str">
        <f t="shared" si="10"/>
        <v/>
      </c>
      <c r="U254" s="436"/>
    </row>
    <row r="255" spans="1:21" x14ac:dyDescent="0.25">
      <c r="A255" s="53"/>
      <c r="B255" s="53"/>
      <c r="C255" s="54"/>
      <c r="D255" s="178"/>
      <c r="E255" s="185"/>
      <c r="F255" s="209"/>
      <c r="G255" s="173"/>
      <c r="H255" s="174"/>
      <c r="I255" s="805"/>
      <c r="J255" s="198"/>
      <c r="K255" s="194"/>
      <c r="L255" s="195"/>
      <c r="M255" s="195"/>
      <c r="N255" s="195"/>
      <c r="O255" s="196"/>
      <c r="P255" s="197"/>
      <c r="Q255" s="196"/>
      <c r="R255" s="196"/>
      <c r="S255" s="198"/>
      <c r="T255" s="959" t="str">
        <f t="shared" si="10"/>
        <v/>
      </c>
      <c r="U255" s="436"/>
    </row>
    <row r="256" spans="1:21" x14ac:dyDescent="0.25">
      <c r="A256" s="53"/>
      <c r="B256" s="53"/>
      <c r="C256" s="54"/>
      <c r="D256" s="178"/>
      <c r="E256" s="185"/>
      <c r="F256" s="209"/>
      <c r="G256" s="173"/>
      <c r="H256" s="174"/>
      <c r="I256" s="805"/>
      <c r="J256" s="198"/>
      <c r="K256" s="194"/>
      <c r="L256" s="195"/>
      <c r="M256" s="195"/>
      <c r="N256" s="195"/>
      <c r="O256" s="196"/>
      <c r="P256" s="197"/>
      <c r="Q256" s="196"/>
      <c r="R256" s="196"/>
      <c r="S256" s="198"/>
      <c r="T256" s="959" t="str">
        <f t="shared" si="10"/>
        <v/>
      </c>
      <c r="U256" s="436"/>
    </row>
    <row r="257" spans="1:21" x14ac:dyDescent="0.25">
      <c r="A257" s="53"/>
      <c r="B257" s="53"/>
      <c r="C257" s="54"/>
      <c r="D257" s="178"/>
      <c r="E257" s="185"/>
      <c r="F257" s="209"/>
      <c r="G257" s="173"/>
      <c r="H257" s="174"/>
      <c r="I257" s="805"/>
      <c r="J257" s="198"/>
      <c r="K257" s="194"/>
      <c r="L257" s="195"/>
      <c r="M257" s="195"/>
      <c r="N257" s="195"/>
      <c r="O257" s="196"/>
      <c r="P257" s="197"/>
      <c r="Q257" s="196"/>
      <c r="R257" s="196"/>
      <c r="S257" s="198"/>
      <c r="T257" s="959" t="str">
        <f t="shared" si="10"/>
        <v/>
      </c>
      <c r="U257" s="436"/>
    </row>
    <row r="258" spans="1:21" x14ac:dyDescent="0.25">
      <c r="A258" s="53"/>
      <c r="B258" s="53"/>
      <c r="C258" s="54"/>
      <c r="D258" s="178"/>
      <c r="E258" s="185"/>
      <c r="F258" s="209"/>
      <c r="G258" s="173"/>
      <c r="H258" s="174"/>
      <c r="I258" s="805"/>
      <c r="J258" s="198"/>
      <c r="K258" s="194"/>
      <c r="L258" s="195"/>
      <c r="M258" s="195"/>
      <c r="N258" s="195"/>
      <c r="O258" s="196"/>
      <c r="P258" s="197"/>
      <c r="Q258" s="196"/>
      <c r="R258" s="196"/>
      <c r="S258" s="198"/>
      <c r="T258" s="959" t="str">
        <f t="shared" si="10"/>
        <v/>
      </c>
      <c r="U258" s="436"/>
    </row>
    <row r="259" spans="1:21" x14ac:dyDescent="0.25">
      <c r="A259" s="53"/>
      <c r="B259" s="53"/>
      <c r="C259" s="54"/>
      <c r="D259" s="178"/>
      <c r="E259" s="185"/>
      <c r="F259" s="209"/>
      <c r="G259" s="173"/>
      <c r="H259" s="174"/>
      <c r="I259" s="805"/>
      <c r="J259" s="198"/>
      <c r="K259" s="194"/>
      <c r="L259" s="195"/>
      <c r="M259" s="195"/>
      <c r="N259" s="195"/>
      <c r="O259" s="196"/>
      <c r="P259" s="197"/>
      <c r="Q259" s="196"/>
      <c r="R259" s="196"/>
      <c r="S259" s="198"/>
      <c r="T259" s="959" t="str">
        <f t="shared" si="10"/>
        <v/>
      </c>
      <c r="U259" s="436"/>
    </row>
    <row r="260" spans="1:21" x14ac:dyDescent="0.25">
      <c r="A260" s="53"/>
      <c r="B260" s="53"/>
      <c r="C260" s="54"/>
      <c r="D260" s="178"/>
      <c r="E260" s="185"/>
      <c r="F260" s="209"/>
      <c r="G260" s="173"/>
      <c r="H260" s="174"/>
      <c r="I260" s="805"/>
      <c r="J260" s="198"/>
      <c r="K260" s="194"/>
      <c r="L260" s="195"/>
      <c r="M260" s="195"/>
      <c r="N260" s="195"/>
      <c r="O260" s="196"/>
      <c r="P260" s="197"/>
      <c r="Q260" s="196"/>
      <c r="R260" s="196"/>
      <c r="S260" s="198"/>
      <c r="T260" s="959" t="str">
        <f t="shared" si="10"/>
        <v/>
      </c>
      <c r="U260" s="436"/>
    </row>
    <row r="261" spans="1:21" x14ac:dyDescent="0.25">
      <c r="A261" s="53"/>
      <c r="B261" s="53"/>
      <c r="C261" s="54"/>
      <c r="D261" s="178"/>
      <c r="E261" s="185"/>
      <c r="F261" s="209"/>
      <c r="G261" s="173"/>
      <c r="H261" s="174"/>
      <c r="I261" s="805"/>
      <c r="J261" s="198"/>
      <c r="K261" s="194"/>
      <c r="L261" s="195"/>
      <c r="M261" s="195"/>
      <c r="N261" s="195"/>
      <c r="O261" s="196"/>
      <c r="P261" s="197"/>
      <c r="Q261" s="196"/>
      <c r="R261" s="196"/>
      <c r="S261" s="198"/>
      <c r="T261" s="959" t="str">
        <f t="shared" si="10"/>
        <v/>
      </c>
      <c r="U261" s="436"/>
    </row>
    <row r="262" spans="1:21" x14ac:dyDescent="0.25">
      <c r="A262" s="53"/>
      <c r="B262" s="53"/>
      <c r="C262" s="54"/>
      <c r="D262" s="178"/>
      <c r="E262" s="185"/>
      <c r="F262" s="209"/>
      <c r="G262" s="173"/>
      <c r="H262" s="174"/>
      <c r="I262" s="805"/>
      <c r="J262" s="198"/>
      <c r="K262" s="194"/>
      <c r="L262" s="195"/>
      <c r="M262" s="195"/>
      <c r="N262" s="195"/>
      <c r="O262" s="196"/>
      <c r="P262" s="197"/>
      <c r="Q262" s="196"/>
      <c r="R262" s="196"/>
      <c r="S262" s="198"/>
      <c r="T262" s="959" t="str">
        <f t="shared" si="10"/>
        <v/>
      </c>
      <c r="U262" s="436"/>
    </row>
    <row r="263" spans="1:21" x14ac:dyDescent="0.25">
      <c r="A263" s="53"/>
      <c r="B263" s="53"/>
      <c r="C263" s="54"/>
      <c r="D263" s="178"/>
      <c r="E263" s="185"/>
      <c r="F263" s="209"/>
      <c r="G263" s="173"/>
      <c r="H263" s="174"/>
      <c r="I263" s="805"/>
      <c r="J263" s="198"/>
      <c r="K263" s="194"/>
      <c r="L263" s="195"/>
      <c r="M263" s="195"/>
      <c r="N263" s="195"/>
      <c r="O263" s="196"/>
      <c r="P263" s="197"/>
      <c r="Q263" s="196"/>
      <c r="R263" s="196"/>
      <c r="S263" s="198"/>
      <c r="T263" s="959" t="str">
        <f t="shared" si="10"/>
        <v/>
      </c>
      <c r="U263" s="436"/>
    </row>
    <row r="264" spans="1:21" x14ac:dyDescent="0.25">
      <c r="A264" s="53"/>
      <c r="B264" s="53"/>
      <c r="C264" s="54"/>
      <c r="D264" s="178"/>
      <c r="E264" s="185"/>
      <c r="F264" s="209"/>
      <c r="G264" s="173"/>
      <c r="H264" s="174"/>
      <c r="I264" s="805"/>
      <c r="J264" s="198"/>
      <c r="K264" s="194"/>
      <c r="L264" s="195"/>
      <c r="M264" s="195"/>
      <c r="N264" s="195"/>
      <c r="O264" s="196"/>
      <c r="P264" s="197"/>
      <c r="Q264" s="196"/>
      <c r="R264" s="196"/>
      <c r="S264" s="198"/>
      <c r="T264" s="959" t="str">
        <f t="shared" si="10"/>
        <v/>
      </c>
      <c r="U264" s="436"/>
    </row>
    <row r="265" spans="1:21" x14ac:dyDescent="0.25">
      <c r="A265" s="53"/>
      <c r="B265" s="53"/>
      <c r="C265" s="54"/>
      <c r="D265" s="178"/>
      <c r="E265" s="185"/>
      <c r="F265" s="209"/>
      <c r="G265" s="173"/>
      <c r="H265" s="174"/>
      <c r="I265" s="805"/>
      <c r="J265" s="198"/>
      <c r="K265" s="194"/>
      <c r="L265" s="195"/>
      <c r="M265" s="195"/>
      <c r="N265" s="195"/>
      <c r="O265" s="196"/>
      <c r="P265" s="197"/>
      <c r="Q265" s="196"/>
      <c r="R265" s="196"/>
      <c r="S265" s="198"/>
      <c r="T265" s="959" t="str">
        <f t="shared" si="10"/>
        <v/>
      </c>
      <c r="U265" s="436"/>
    </row>
    <row r="266" spans="1:21" x14ac:dyDescent="0.25">
      <c r="A266" s="53"/>
      <c r="B266" s="53"/>
      <c r="C266" s="54"/>
      <c r="D266" s="178"/>
      <c r="E266" s="185"/>
      <c r="F266" s="209"/>
      <c r="G266" s="173"/>
      <c r="H266" s="174"/>
      <c r="I266" s="805"/>
      <c r="J266" s="198"/>
      <c r="K266" s="194"/>
      <c r="L266" s="195"/>
      <c r="M266" s="195"/>
      <c r="N266" s="195"/>
      <c r="O266" s="196"/>
      <c r="P266" s="197"/>
      <c r="Q266" s="196"/>
      <c r="R266" s="196"/>
      <c r="S266" s="198"/>
      <c r="T266" s="959" t="str">
        <f t="shared" si="10"/>
        <v/>
      </c>
      <c r="U266" s="436"/>
    </row>
    <row r="267" spans="1:21" x14ac:dyDescent="0.25">
      <c r="A267" s="53"/>
      <c r="B267" s="53"/>
      <c r="C267" s="54"/>
      <c r="D267" s="178"/>
      <c r="E267" s="185"/>
      <c r="F267" s="209"/>
      <c r="G267" s="173"/>
      <c r="H267" s="174"/>
      <c r="I267" s="805"/>
      <c r="J267" s="198"/>
      <c r="K267" s="194"/>
      <c r="L267" s="195"/>
      <c r="M267" s="195"/>
      <c r="N267" s="195"/>
      <c r="O267" s="196"/>
      <c r="P267" s="197"/>
      <c r="Q267" s="196"/>
      <c r="R267" s="196"/>
      <c r="S267" s="198"/>
      <c r="T267" s="959" t="str">
        <f t="shared" si="10"/>
        <v/>
      </c>
      <c r="U267" s="436"/>
    </row>
    <row r="268" spans="1:21" x14ac:dyDescent="0.25">
      <c r="A268" s="53"/>
      <c r="B268" s="53"/>
      <c r="C268" s="54"/>
      <c r="D268" s="178"/>
      <c r="E268" s="185"/>
      <c r="F268" s="209"/>
      <c r="G268" s="173"/>
      <c r="H268" s="174"/>
      <c r="I268" s="805"/>
      <c r="J268" s="198"/>
      <c r="K268" s="194"/>
      <c r="L268" s="195"/>
      <c r="M268" s="195"/>
      <c r="N268" s="195"/>
      <c r="O268" s="196"/>
      <c r="P268" s="197"/>
      <c r="Q268" s="196"/>
      <c r="R268" s="196"/>
      <c r="S268" s="198"/>
      <c r="T268" s="959" t="str">
        <f t="shared" si="10"/>
        <v/>
      </c>
      <c r="U268" s="436"/>
    </row>
    <row r="269" spans="1:21" x14ac:dyDescent="0.25">
      <c r="A269" s="53"/>
      <c r="B269" s="53"/>
      <c r="C269" s="54"/>
      <c r="D269" s="178"/>
      <c r="E269" s="185"/>
      <c r="F269" s="209"/>
      <c r="G269" s="173"/>
      <c r="H269" s="174"/>
      <c r="I269" s="805"/>
      <c r="J269" s="198"/>
      <c r="K269" s="194"/>
      <c r="L269" s="195"/>
      <c r="M269" s="195"/>
      <c r="N269" s="195"/>
      <c r="O269" s="196"/>
      <c r="P269" s="197"/>
      <c r="Q269" s="196"/>
      <c r="R269" s="196"/>
      <c r="S269" s="198"/>
      <c r="T269" s="959" t="str">
        <f t="shared" si="10"/>
        <v/>
      </c>
      <c r="U269" s="436"/>
    </row>
    <row r="270" spans="1:21" x14ac:dyDescent="0.25">
      <c r="A270" s="53"/>
      <c r="B270" s="53"/>
      <c r="C270" s="54"/>
      <c r="D270" s="178"/>
      <c r="E270" s="185"/>
      <c r="F270" s="209"/>
      <c r="G270" s="173"/>
      <c r="H270" s="174"/>
      <c r="I270" s="805"/>
      <c r="J270" s="198"/>
      <c r="K270" s="194"/>
      <c r="L270" s="195"/>
      <c r="M270" s="195"/>
      <c r="N270" s="195"/>
      <c r="O270" s="196"/>
      <c r="P270" s="197"/>
      <c r="Q270" s="196"/>
      <c r="R270" s="196"/>
      <c r="S270" s="198"/>
      <c r="T270" s="959" t="str">
        <f t="shared" si="10"/>
        <v/>
      </c>
      <c r="U270" s="436"/>
    </row>
    <row r="271" spans="1:21" x14ac:dyDescent="0.25">
      <c r="A271" s="53"/>
      <c r="B271" s="53"/>
      <c r="C271" s="54"/>
      <c r="D271" s="178"/>
      <c r="E271" s="185"/>
      <c r="F271" s="209"/>
      <c r="G271" s="173"/>
      <c r="H271" s="174"/>
      <c r="I271" s="805"/>
      <c r="J271" s="198"/>
      <c r="K271" s="194"/>
      <c r="L271" s="195"/>
      <c r="M271" s="195"/>
      <c r="N271" s="195"/>
      <c r="O271" s="196"/>
      <c r="P271" s="197"/>
      <c r="Q271" s="196"/>
      <c r="R271" s="196"/>
      <c r="S271" s="198"/>
      <c r="T271" s="959" t="str">
        <f t="shared" si="10"/>
        <v/>
      </c>
      <c r="U271" s="436"/>
    </row>
    <row r="272" spans="1:21" x14ac:dyDescent="0.25">
      <c r="A272" s="53"/>
      <c r="B272" s="53"/>
      <c r="C272" s="54"/>
      <c r="D272" s="178"/>
      <c r="E272" s="185"/>
      <c r="F272" s="209"/>
      <c r="G272" s="173"/>
      <c r="H272" s="174"/>
      <c r="I272" s="805"/>
      <c r="J272" s="198"/>
      <c r="K272" s="194"/>
      <c r="L272" s="195"/>
      <c r="M272" s="195"/>
      <c r="N272" s="195"/>
      <c r="O272" s="196"/>
      <c r="P272" s="197"/>
      <c r="Q272" s="196"/>
      <c r="R272" s="196"/>
      <c r="S272" s="198"/>
      <c r="T272" s="959" t="str">
        <f t="shared" si="10"/>
        <v/>
      </c>
      <c r="U272" s="436"/>
    </row>
    <row r="273" spans="1:21" x14ac:dyDescent="0.25">
      <c r="A273" s="53"/>
      <c r="B273" s="53"/>
      <c r="C273" s="54"/>
      <c r="D273" s="178"/>
      <c r="E273" s="185"/>
      <c r="F273" s="209"/>
      <c r="G273" s="173"/>
      <c r="H273" s="174"/>
      <c r="I273" s="805"/>
      <c r="J273" s="198"/>
      <c r="K273" s="194"/>
      <c r="L273" s="195"/>
      <c r="M273" s="195"/>
      <c r="N273" s="195"/>
      <c r="O273" s="196"/>
      <c r="P273" s="197"/>
      <c r="Q273" s="196"/>
      <c r="R273" s="196"/>
      <c r="S273" s="198"/>
      <c r="T273" s="959" t="str">
        <f t="shared" si="10"/>
        <v/>
      </c>
      <c r="U273" s="436"/>
    </row>
    <row r="274" spans="1:21" x14ac:dyDescent="0.25">
      <c r="A274" s="53"/>
      <c r="B274" s="53"/>
      <c r="C274" s="54"/>
      <c r="D274" s="178"/>
      <c r="E274" s="185"/>
      <c r="F274" s="209"/>
      <c r="G274" s="173"/>
      <c r="H274" s="174"/>
      <c r="I274" s="805"/>
      <c r="J274" s="198"/>
      <c r="K274" s="194"/>
      <c r="L274" s="195"/>
      <c r="M274" s="195"/>
      <c r="N274" s="195"/>
      <c r="O274" s="196"/>
      <c r="P274" s="197"/>
      <c r="Q274" s="196"/>
      <c r="R274" s="196"/>
      <c r="S274" s="198"/>
      <c r="T274" s="959" t="str">
        <f t="shared" ref="T274:T337" si="11">IF(ISBLANK(A274),"",IF(ROW(T274)=MATCH(A274,A:A,0),A274,""))</f>
        <v/>
      </c>
      <c r="U274" s="436"/>
    </row>
    <row r="275" spans="1:21" x14ac:dyDescent="0.25">
      <c r="A275" s="53"/>
      <c r="B275" s="53"/>
      <c r="C275" s="54"/>
      <c r="D275" s="178"/>
      <c r="E275" s="185"/>
      <c r="F275" s="209"/>
      <c r="G275" s="173"/>
      <c r="H275" s="174"/>
      <c r="I275" s="805"/>
      <c r="J275" s="198"/>
      <c r="K275" s="194"/>
      <c r="L275" s="195"/>
      <c r="M275" s="195"/>
      <c r="N275" s="195"/>
      <c r="O275" s="196"/>
      <c r="P275" s="197"/>
      <c r="Q275" s="196"/>
      <c r="R275" s="196"/>
      <c r="S275" s="198"/>
      <c r="T275" s="959" t="str">
        <f t="shared" si="11"/>
        <v/>
      </c>
      <c r="U275" s="436"/>
    </row>
    <row r="276" spans="1:21" x14ac:dyDescent="0.25">
      <c r="A276" s="53"/>
      <c r="B276" s="53"/>
      <c r="C276" s="54"/>
      <c r="D276" s="178"/>
      <c r="E276" s="185"/>
      <c r="F276" s="209"/>
      <c r="G276" s="173"/>
      <c r="H276" s="174"/>
      <c r="I276" s="805"/>
      <c r="J276" s="198"/>
      <c r="K276" s="194"/>
      <c r="L276" s="195"/>
      <c r="M276" s="195"/>
      <c r="N276" s="195"/>
      <c r="O276" s="196"/>
      <c r="P276" s="197"/>
      <c r="Q276" s="196"/>
      <c r="R276" s="196"/>
      <c r="S276" s="198"/>
      <c r="T276" s="959" t="str">
        <f t="shared" si="11"/>
        <v/>
      </c>
      <c r="U276" s="436"/>
    </row>
    <row r="277" spans="1:21" x14ac:dyDescent="0.25">
      <c r="A277" s="53"/>
      <c r="B277" s="53"/>
      <c r="C277" s="54"/>
      <c r="D277" s="178"/>
      <c r="E277" s="185"/>
      <c r="F277" s="209"/>
      <c r="G277" s="173"/>
      <c r="H277" s="174"/>
      <c r="I277" s="805"/>
      <c r="J277" s="198"/>
      <c r="K277" s="194"/>
      <c r="L277" s="195"/>
      <c r="M277" s="195"/>
      <c r="N277" s="195"/>
      <c r="O277" s="196"/>
      <c r="P277" s="197"/>
      <c r="Q277" s="196"/>
      <c r="R277" s="196"/>
      <c r="S277" s="198"/>
      <c r="T277" s="959" t="str">
        <f t="shared" si="11"/>
        <v/>
      </c>
      <c r="U277" s="436"/>
    </row>
    <row r="278" spans="1:21" x14ac:dyDescent="0.25">
      <c r="A278" s="53"/>
      <c r="B278" s="53"/>
      <c r="C278" s="54"/>
      <c r="D278" s="178"/>
      <c r="E278" s="185"/>
      <c r="F278" s="209"/>
      <c r="G278" s="173"/>
      <c r="H278" s="174"/>
      <c r="I278" s="805"/>
      <c r="J278" s="198"/>
      <c r="K278" s="194"/>
      <c r="L278" s="195"/>
      <c r="M278" s="195"/>
      <c r="N278" s="195"/>
      <c r="O278" s="196"/>
      <c r="P278" s="197"/>
      <c r="Q278" s="196"/>
      <c r="R278" s="196"/>
      <c r="S278" s="198"/>
      <c r="T278" s="959" t="str">
        <f t="shared" si="11"/>
        <v/>
      </c>
      <c r="U278" s="436"/>
    </row>
    <row r="279" spans="1:21" x14ac:dyDescent="0.25">
      <c r="A279" s="53"/>
      <c r="B279" s="53"/>
      <c r="C279" s="54"/>
      <c r="D279" s="178"/>
      <c r="E279" s="185"/>
      <c r="F279" s="209"/>
      <c r="G279" s="173"/>
      <c r="H279" s="174"/>
      <c r="I279" s="805"/>
      <c r="J279" s="198"/>
      <c r="K279" s="194"/>
      <c r="L279" s="195"/>
      <c r="M279" s="195"/>
      <c r="N279" s="195"/>
      <c r="O279" s="196"/>
      <c r="P279" s="197"/>
      <c r="Q279" s="196"/>
      <c r="R279" s="196"/>
      <c r="S279" s="198"/>
      <c r="T279" s="959" t="str">
        <f t="shared" si="11"/>
        <v/>
      </c>
      <c r="U279" s="436"/>
    </row>
    <row r="280" spans="1:21" x14ac:dyDescent="0.25">
      <c r="A280" s="53"/>
      <c r="B280" s="53"/>
      <c r="C280" s="54"/>
      <c r="D280" s="178"/>
      <c r="E280" s="185"/>
      <c r="F280" s="209"/>
      <c r="G280" s="173"/>
      <c r="H280" s="174"/>
      <c r="I280" s="805"/>
      <c r="J280" s="198"/>
      <c r="K280" s="194"/>
      <c r="L280" s="195"/>
      <c r="M280" s="195"/>
      <c r="N280" s="195"/>
      <c r="O280" s="196"/>
      <c r="P280" s="197"/>
      <c r="Q280" s="196"/>
      <c r="R280" s="196"/>
      <c r="S280" s="198"/>
      <c r="T280" s="959" t="str">
        <f t="shared" si="11"/>
        <v/>
      </c>
      <c r="U280" s="436"/>
    </row>
    <row r="281" spans="1:21" x14ac:dyDescent="0.25">
      <c r="A281" s="53"/>
      <c r="B281" s="53"/>
      <c r="C281" s="54"/>
      <c r="D281" s="178"/>
      <c r="E281" s="185"/>
      <c r="F281" s="209"/>
      <c r="G281" s="173"/>
      <c r="H281" s="174"/>
      <c r="I281" s="805"/>
      <c r="J281" s="198"/>
      <c r="K281" s="194"/>
      <c r="L281" s="195"/>
      <c r="M281" s="195"/>
      <c r="N281" s="195"/>
      <c r="O281" s="196"/>
      <c r="P281" s="197"/>
      <c r="Q281" s="196"/>
      <c r="R281" s="196"/>
      <c r="S281" s="198"/>
      <c r="T281" s="959" t="str">
        <f t="shared" si="11"/>
        <v/>
      </c>
      <c r="U281" s="436"/>
    </row>
    <row r="282" spans="1:21" x14ac:dyDescent="0.25">
      <c r="A282" s="53"/>
      <c r="B282" s="53"/>
      <c r="C282" s="54"/>
      <c r="D282" s="178"/>
      <c r="E282" s="185"/>
      <c r="F282" s="209"/>
      <c r="G282" s="173"/>
      <c r="H282" s="174"/>
      <c r="I282" s="805"/>
      <c r="J282" s="198"/>
      <c r="K282" s="194"/>
      <c r="L282" s="195"/>
      <c r="M282" s="195"/>
      <c r="N282" s="195"/>
      <c r="O282" s="196"/>
      <c r="P282" s="197"/>
      <c r="Q282" s="196"/>
      <c r="R282" s="196"/>
      <c r="S282" s="198"/>
      <c r="T282" s="959" t="str">
        <f t="shared" si="11"/>
        <v/>
      </c>
      <c r="U282" s="436"/>
    </row>
    <row r="283" spans="1:21" x14ac:dyDescent="0.25">
      <c r="A283" s="53"/>
      <c r="B283" s="53"/>
      <c r="C283" s="54"/>
      <c r="D283" s="178"/>
      <c r="E283" s="185"/>
      <c r="F283" s="209"/>
      <c r="G283" s="173"/>
      <c r="H283" s="174"/>
      <c r="I283" s="805"/>
      <c r="J283" s="198"/>
      <c r="K283" s="194"/>
      <c r="L283" s="195"/>
      <c r="M283" s="195"/>
      <c r="N283" s="195"/>
      <c r="O283" s="196"/>
      <c r="P283" s="197"/>
      <c r="Q283" s="196"/>
      <c r="R283" s="196"/>
      <c r="S283" s="198"/>
      <c r="T283" s="959" t="str">
        <f t="shared" si="11"/>
        <v/>
      </c>
      <c r="U283" s="436"/>
    </row>
    <row r="284" spans="1:21" x14ac:dyDescent="0.25">
      <c r="A284" s="53"/>
      <c r="B284" s="53"/>
      <c r="C284" s="54"/>
      <c r="D284" s="178"/>
      <c r="E284" s="185"/>
      <c r="F284" s="209"/>
      <c r="G284" s="173"/>
      <c r="H284" s="174"/>
      <c r="I284" s="805"/>
      <c r="J284" s="198"/>
      <c r="K284" s="194"/>
      <c r="L284" s="195"/>
      <c r="M284" s="195"/>
      <c r="N284" s="195"/>
      <c r="O284" s="196"/>
      <c r="P284" s="197"/>
      <c r="Q284" s="196"/>
      <c r="R284" s="196"/>
      <c r="S284" s="198"/>
      <c r="T284" s="959" t="str">
        <f t="shared" si="11"/>
        <v/>
      </c>
      <c r="U284" s="436"/>
    </row>
    <row r="285" spans="1:21" x14ac:dyDescent="0.25">
      <c r="A285" s="53"/>
      <c r="B285" s="53"/>
      <c r="C285" s="54"/>
      <c r="D285" s="178"/>
      <c r="E285" s="185"/>
      <c r="F285" s="209"/>
      <c r="G285" s="173"/>
      <c r="H285" s="174"/>
      <c r="I285" s="805"/>
      <c r="J285" s="198"/>
      <c r="K285" s="194"/>
      <c r="L285" s="195"/>
      <c r="M285" s="195"/>
      <c r="N285" s="195"/>
      <c r="O285" s="196"/>
      <c r="P285" s="197"/>
      <c r="Q285" s="196"/>
      <c r="R285" s="196"/>
      <c r="S285" s="198"/>
      <c r="T285" s="959" t="str">
        <f t="shared" si="11"/>
        <v/>
      </c>
      <c r="U285" s="436"/>
    </row>
    <row r="286" spans="1:21" x14ac:dyDescent="0.25">
      <c r="A286" s="53"/>
      <c r="B286" s="53"/>
      <c r="C286" s="54"/>
      <c r="D286" s="178"/>
      <c r="E286" s="185"/>
      <c r="F286" s="209"/>
      <c r="G286" s="173"/>
      <c r="H286" s="174"/>
      <c r="I286" s="805"/>
      <c r="J286" s="198"/>
      <c r="K286" s="194"/>
      <c r="L286" s="195"/>
      <c r="M286" s="195"/>
      <c r="N286" s="195"/>
      <c r="O286" s="196"/>
      <c r="P286" s="197"/>
      <c r="Q286" s="196"/>
      <c r="R286" s="196"/>
      <c r="S286" s="198"/>
      <c r="T286" s="959" t="str">
        <f t="shared" si="11"/>
        <v/>
      </c>
      <c r="U286" s="436"/>
    </row>
    <row r="287" spans="1:21" x14ac:dyDescent="0.25">
      <c r="A287" s="53"/>
      <c r="B287" s="53"/>
      <c r="C287" s="54"/>
      <c r="D287" s="178"/>
      <c r="E287" s="185"/>
      <c r="F287" s="209"/>
      <c r="G287" s="173"/>
      <c r="H287" s="174"/>
      <c r="I287" s="805"/>
      <c r="J287" s="198"/>
      <c r="K287" s="194"/>
      <c r="L287" s="195"/>
      <c r="M287" s="195"/>
      <c r="N287" s="195"/>
      <c r="O287" s="196"/>
      <c r="P287" s="197"/>
      <c r="Q287" s="196"/>
      <c r="R287" s="196"/>
      <c r="S287" s="198"/>
      <c r="T287" s="959" t="str">
        <f t="shared" si="11"/>
        <v/>
      </c>
      <c r="U287" s="436"/>
    </row>
    <row r="288" spans="1:21" x14ac:dyDescent="0.25">
      <c r="A288" s="53"/>
      <c r="B288" s="53"/>
      <c r="C288" s="54"/>
      <c r="D288" s="178"/>
      <c r="E288" s="185"/>
      <c r="F288" s="209"/>
      <c r="G288" s="173"/>
      <c r="H288" s="174"/>
      <c r="I288" s="805"/>
      <c r="J288" s="198"/>
      <c r="K288" s="194"/>
      <c r="L288" s="195"/>
      <c r="M288" s="195"/>
      <c r="N288" s="195"/>
      <c r="O288" s="196"/>
      <c r="P288" s="197"/>
      <c r="Q288" s="196"/>
      <c r="R288" s="196"/>
      <c r="S288" s="198"/>
      <c r="T288" s="959" t="str">
        <f t="shared" si="11"/>
        <v/>
      </c>
      <c r="U288" s="436"/>
    </row>
    <row r="289" spans="1:21" x14ac:dyDescent="0.25">
      <c r="A289" s="53"/>
      <c r="B289" s="53"/>
      <c r="C289" s="54"/>
      <c r="D289" s="178"/>
      <c r="E289" s="185"/>
      <c r="F289" s="209"/>
      <c r="G289" s="173"/>
      <c r="H289" s="174"/>
      <c r="I289" s="805"/>
      <c r="J289" s="198"/>
      <c r="K289" s="194"/>
      <c r="L289" s="195"/>
      <c r="M289" s="195"/>
      <c r="N289" s="195"/>
      <c r="O289" s="196"/>
      <c r="P289" s="197"/>
      <c r="Q289" s="196"/>
      <c r="R289" s="196"/>
      <c r="S289" s="198"/>
      <c r="T289" s="959" t="str">
        <f t="shared" si="11"/>
        <v/>
      </c>
      <c r="U289" s="436"/>
    </row>
    <row r="290" spans="1:21" x14ac:dyDescent="0.25">
      <c r="A290" s="53"/>
      <c r="B290" s="53"/>
      <c r="C290" s="54"/>
      <c r="D290" s="178"/>
      <c r="E290" s="185"/>
      <c r="F290" s="209"/>
      <c r="G290" s="173"/>
      <c r="H290" s="174"/>
      <c r="I290" s="805"/>
      <c r="J290" s="198"/>
      <c r="K290" s="194"/>
      <c r="L290" s="195"/>
      <c r="M290" s="195"/>
      <c r="N290" s="195"/>
      <c r="O290" s="196"/>
      <c r="P290" s="197"/>
      <c r="Q290" s="196"/>
      <c r="R290" s="196"/>
      <c r="S290" s="198"/>
      <c r="T290" s="959" t="str">
        <f t="shared" si="11"/>
        <v/>
      </c>
      <c r="U290" s="436"/>
    </row>
    <row r="291" spans="1:21" x14ac:dyDescent="0.25">
      <c r="A291" s="53"/>
      <c r="B291" s="53"/>
      <c r="C291" s="54"/>
      <c r="D291" s="178"/>
      <c r="E291" s="185"/>
      <c r="F291" s="209"/>
      <c r="G291" s="173"/>
      <c r="H291" s="174"/>
      <c r="I291" s="805"/>
      <c r="J291" s="198"/>
      <c r="K291" s="194"/>
      <c r="L291" s="195"/>
      <c r="M291" s="195"/>
      <c r="N291" s="195"/>
      <c r="O291" s="196"/>
      <c r="P291" s="197"/>
      <c r="Q291" s="196"/>
      <c r="R291" s="196"/>
      <c r="S291" s="198"/>
      <c r="T291" s="959" t="str">
        <f t="shared" si="11"/>
        <v/>
      </c>
      <c r="U291" s="436"/>
    </row>
    <row r="292" spans="1:21" x14ac:dyDescent="0.25">
      <c r="A292" s="53"/>
      <c r="B292" s="53"/>
      <c r="C292" s="54"/>
      <c r="D292" s="178"/>
      <c r="E292" s="185"/>
      <c r="F292" s="209"/>
      <c r="G292" s="173"/>
      <c r="H292" s="174"/>
      <c r="I292" s="805"/>
      <c r="J292" s="198"/>
      <c r="K292" s="194"/>
      <c r="L292" s="195"/>
      <c r="M292" s="195"/>
      <c r="N292" s="195"/>
      <c r="O292" s="196"/>
      <c r="P292" s="197"/>
      <c r="Q292" s="196"/>
      <c r="R292" s="196"/>
      <c r="S292" s="198"/>
      <c r="T292" s="959" t="str">
        <f t="shared" si="11"/>
        <v/>
      </c>
      <c r="U292" s="436"/>
    </row>
    <row r="293" spans="1:21" x14ac:dyDescent="0.25">
      <c r="A293" s="53"/>
      <c r="B293" s="53"/>
      <c r="C293" s="54"/>
      <c r="D293" s="178"/>
      <c r="E293" s="185"/>
      <c r="F293" s="209"/>
      <c r="G293" s="173"/>
      <c r="H293" s="174"/>
      <c r="I293" s="805"/>
      <c r="J293" s="198"/>
      <c r="K293" s="194"/>
      <c r="L293" s="195"/>
      <c r="M293" s="195"/>
      <c r="N293" s="195"/>
      <c r="O293" s="196"/>
      <c r="P293" s="197"/>
      <c r="Q293" s="196"/>
      <c r="R293" s="196"/>
      <c r="S293" s="198"/>
      <c r="T293" s="959" t="str">
        <f t="shared" si="11"/>
        <v/>
      </c>
      <c r="U293" s="436"/>
    </row>
    <row r="294" spans="1:21" x14ac:dyDescent="0.25">
      <c r="A294" s="53"/>
      <c r="B294" s="53"/>
      <c r="C294" s="54"/>
      <c r="D294" s="178"/>
      <c r="E294" s="185"/>
      <c r="F294" s="209"/>
      <c r="G294" s="173"/>
      <c r="H294" s="174"/>
      <c r="I294" s="805"/>
      <c r="J294" s="198"/>
      <c r="K294" s="194"/>
      <c r="L294" s="195"/>
      <c r="M294" s="195"/>
      <c r="N294" s="195"/>
      <c r="O294" s="196"/>
      <c r="P294" s="197"/>
      <c r="Q294" s="196"/>
      <c r="R294" s="196"/>
      <c r="S294" s="198"/>
      <c r="T294" s="959" t="str">
        <f t="shared" si="11"/>
        <v/>
      </c>
      <c r="U294" s="436"/>
    </row>
    <row r="295" spans="1:21" x14ac:dyDescent="0.25">
      <c r="A295" s="53"/>
      <c r="B295" s="53"/>
      <c r="C295" s="54"/>
      <c r="D295" s="178"/>
      <c r="E295" s="185"/>
      <c r="F295" s="209"/>
      <c r="G295" s="173"/>
      <c r="H295" s="174"/>
      <c r="I295" s="805"/>
      <c r="J295" s="198"/>
      <c r="K295" s="194"/>
      <c r="L295" s="195"/>
      <c r="M295" s="195"/>
      <c r="N295" s="195"/>
      <c r="O295" s="196"/>
      <c r="P295" s="197"/>
      <c r="Q295" s="196"/>
      <c r="R295" s="196"/>
      <c r="S295" s="198"/>
      <c r="T295" s="959" t="str">
        <f t="shared" si="11"/>
        <v/>
      </c>
      <c r="U295" s="436"/>
    </row>
    <row r="296" spans="1:21" x14ac:dyDescent="0.25">
      <c r="A296" s="53"/>
      <c r="B296" s="53"/>
      <c r="C296" s="54"/>
      <c r="D296" s="178"/>
      <c r="E296" s="185"/>
      <c r="F296" s="209"/>
      <c r="G296" s="173"/>
      <c r="H296" s="174"/>
      <c r="I296" s="805"/>
      <c r="J296" s="198"/>
      <c r="K296" s="194"/>
      <c r="L296" s="195"/>
      <c r="M296" s="195"/>
      <c r="N296" s="195"/>
      <c r="O296" s="196"/>
      <c r="P296" s="197"/>
      <c r="Q296" s="196"/>
      <c r="R296" s="196"/>
      <c r="S296" s="198"/>
      <c r="T296" s="959" t="str">
        <f t="shared" si="11"/>
        <v/>
      </c>
      <c r="U296" s="436"/>
    </row>
    <row r="297" spans="1:21" x14ac:dyDescent="0.25">
      <c r="A297" s="53"/>
      <c r="B297" s="53"/>
      <c r="C297" s="54"/>
      <c r="D297" s="178"/>
      <c r="E297" s="185"/>
      <c r="F297" s="209"/>
      <c r="G297" s="173"/>
      <c r="H297" s="174"/>
      <c r="I297" s="805"/>
      <c r="J297" s="198"/>
      <c r="K297" s="194"/>
      <c r="L297" s="195"/>
      <c r="M297" s="195"/>
      <c r="N297" s="195"/>
      <c r="O297" s="196"/>
      <c r="P297" s="197"/>
      <c r="Q297" s="196"/>
      <c r="R297" s="196"/>
      <c r="S297" s="198"/>
      <c r="T297" s="959" t="str">
        <f t="shared" si="11"/>
        <v/>
      </c>
      <c r="U297" s="436"/>
    </row>
    <row r="298" spans="1:21" x14ac:dyDescent="0.25">
      <c r="A298" s="53"/>
      <c r="B298" s="53"/>
      <c r="C298" s="54"/>
      <c r="D298" s="178"/>
      <c r="E298" s="185"/>
      <c r="F298" s="209"/>
      <c r="G298" s="173"/>
      <c r="H298" s="174"/>
      <c r="I298" s="805"/>
      <c r="J298" s="198"/>
      <c r="K298" s="194"/>
      <c r="L298" s="195"/>
      <c r="M298" s="195"/>
      <c r="N298" s="195"/>
      <c r="O298" s="196"/>
      <c r="P298" s="197"/>
      <c r="Q298" s="196"/>
      <c r="R298" s="196"/>
      <c r="S298" s="198"/>
      <c r="T298" s="959" t="str">
        <f t="shared" si="11"/>
        <v/>
      </c>
      <c r="U298" s="436"/>
    </row>
    <row r="299" spans="1:21" x14ac:dyDescent="0.25">
      <c r="A299" s="53"/>
      <c r="B299" s="53"/>
      <c r="C299" s="54"/>
      <c r="D299" s="178"/>
      <c r="E299" s="185"/>
      <c r="F299" s="209"/>
      <c r="G299" s="173"/>
      <c r="H299" s="174"/>
      <c r="I299" s="805"/>
      <c r="J299" s="198"/>
      <c r="K299" s="194"/>
      <c r="L299" s="195"/>
      <c r="M299" s="195"/>
      <c r="N299" s="195"/>
      <c r="O299" s="196"/>
      <c r="P299" s="197"/>
      <c r="Q299" s="196"/>
      <c r="R299" s="196"/>
      <c r="S299" s="198"/>
      <c r="T299" s="959" t="str">
        <f t="shared" si="11"/>
        <v/>
      </c>
      <c r="U299" s="436"/>
    </row>
    <row r="300" spans="1:21" x14ac:dyDescent="0.25">
      <c r="A300" s="53"/>
      <c r="B300" s="53"/>
      <c r="C300" s="54"/>
      <c r="D300" s="178"/>
      <c r="E300" s="185"/>
      <c r="F300" s="209"/>
      <c r="G300" s="173"/>
      <c r="H300" s="174"/>
      <c r="I300" s="805"/>
      <c r="J300" s="198"/>
      <c r="K300" s="194"/>
      <c r="L300" s="195"/>
      <c r="M300" s="195"/>
      <c r="N300" s="195"/>
      <c r="O300" s="196"/>
      <c r="P300" s="197"/>
      <c r="Q300" s="196"/>
      <c r="R300" s="196"/>
      <c r="S300" s="198"/>
      <c r="T300" s="959" t="str">
        <f t="shared" si="11"/>
        <v/>
      </c>
      <c r="U300" s="436"/>
    </row>
    <row r="301" spans="1:21" x14ac:dyDescent="0.25">
      <c r="A301" s="53"/>
      <c r="B301" s="53"/>
      <c r="C301" s="54"/>
      <c r="D301" s="178"/>
      <c r="E301" s="185"/>
      <c r="F301" s="209"/>
      <c r="G301" s="173"/>
      <c r="H301" s="174"/>
      <c r="I301" s="805"/>
      <c r="J301" s="198"/>
      <c r="K301" s="194"/>
      <c r="L301" s="195"/>
      <c r="M301" s="195"/>
      <c r="N301" s="195"/>
      <c r="O301" s="196"/>
      <c r="P301" s="197"/>
      <c r="Q301" s="196"/>
      <c r="R301" s="196"/>
      <c r="S301" s="198"/>
      <c r="T301" s="959" t="str">
        <f t="shared" si="11"/>
        <v/>
      </c>
      <c r="U301" s="436"/>
    </row>
    <row r="302" spans="1:21" x14ac:dyDescent="0.25">
      <c r="A302" s="53"/>
      <c r="B302" s="53"/>
      <c r="C302" s="54"/>
      <c r="D302" s="178"/>
      <c r="E302" s="185"/>
      <c r="F302" s="209"/>
      <c r="G302" s="173"/>
      <c r="H302" s="174"/>
      <c r="I302" s="805"/>
      <c r="J302" s="198"/>
      <c r="K302" s="194"/>
      <c r="L302" s="195"/>
      <c r="M302" s="195"/>
      <c r="N302" s="195"/>
      <c r="O302" s="196"/>
      <c r="P302" s="197"/>
      <c r="Q302" s="196"/>
      <c r="R302" s="196"/>
      <c r="S302" s="198"/>
      <c r="T302" s="959" t="str">
        <f t="shared" si="11"/>
        <v/>
      </c>
      <c r="U302" s="436"/>
    </row>
    <row r="303" spans="1:21" x14ac:dyDescent="0.25">
      <c r="A303" s="53"/>
      <c r="B303" s="53"/>
      <c r="C303" s="54"/>
      <c r="D303" s="178"/>
      <c r="E303" s="185"/>
      <c r="F303" s="209"/>
      <c r="G303" s="173"/>
      <c r="H303" s="174"/>
      <c r="I303" s="805"/>
      <c r="J303" s="198"/>
      <c r="K303" s="194"/>
      <c r="L303" s="195"/>
      <c r="M303" s="195"/>
      <c r="N303" s="195"/>
      <c r="O303" s="196"/>
      <c r="P303" s="197"/>
      <c r="Q303" s="196"/>
      <c r="R303" s="196"/>
      <c r="S303" s="198"/>
      <c r="T303" s="959" t="str">
        <f t="shared" si="11"/>
        <v/>
      </c>
      <c r="U303" s="436"/>
    </row>
    <row r="304" spans="1:21" x14ac:dyDescent="0.25">
      <c r="A304" s="53"/>
      <c r="B304" s="53"/>
      <c r="C304" s="54"/>
      <c r="D304" s="178"/>
      <c r="E304" s="185"/>
      <c r="F304" s="209"/>
      <c r="G304" s="173"/>
      <c r="H304" s="174"/>
      <c r="I304" s="805"/>
      <c r="J304" s="198"/>
      <c r="K304" s="194"/>
      <c r="L304" s="195"/>
      <c r="M304" s="195"/>
      <c r="N304" s="195"/>
      <c r="O304" s="196"/>
      <c r="P304" s="197"/>
      <c r="Q304" s="196"/>
      <c r="R304" s="196"/>
      <c r="S304" s="198"/>
      <c r="T304" s="959" t="str">
        <f t="shared" si="11"/>
        <v/>
      </c>
      <c r="U304" s="436"/>
    </row>
    <row r="305" spans="1:21" x14ac:dyDescent="0.25">
      <c r="A305" s="53"/>
      <c r="B305" s="53"/>
      <c r="C305" s="54"/>
      <c r="D305" s="178"/>
      <c r="E305" s="185"/>
      <c r="F305" s="209"/>
      <c r="G305" s="173"/>
      <c r="H305" s="174"/>
      <c r="I305" s="805"/>
      <c r="J305" s="198"/>
      <c r="K305" s="194"/>
      <c r="L305" s="195"/>
      <c r="M305" s="195"/>
      <c r="N305" s="195"/>
      <c r="O305" s="196"/>
      <c r="P305" s="197"/>
      <c r="Q305" s="196"/>
      <c r="R305" s="196"/>
      <c r="S305" s="198"/>
      <c r="T305" s="959" t="str">
        <f t="shared" si="11"/>
        <v/>
      </c>
      <c r="U305" s="436"/>
    </row>
    <row r="306" spans="1:21" x14ac:dyDescent="0.25">
      <c r="A306" s="53"/>
      <c r="B306" s="53"/>
      <c r="C306" s="54"/>
      <c r="D306" s="178"/>
      <c r="E306" s="185"/>
      <c r="F306" s="209"/>
      <c r="G306" s="173"/>
      <c r="H306" s="174"/>
      <c r="I306" s="805"/>
      <c r="J306" s="198"/>
      <c r="K306" s="194"/>
      <c r="L306" s="195"/>
      <c r="M306" s="195"/>
      <c r="N306" s="195"/>
      <c r="O306" s="196"/>
      <c r="P306" s="197"/>
      <c r="Q306" s="196"/>
      <c r="R306" s="196"/>
      <c r="S306" s="198"/>
      <c r="T306" s="959" t="str">
        <f t="shared" si="11"/>
        <v/>
      </c>
      <c r="U306" s="436"/>
    </row>
    <row r="307" spans="1:21" x14ac:dyDescent="0.25">
      <c r="A307" s="53"/>
      <c r="B307" s="53"/>
      <c r="C307" s="54"/>
      <c r="D307" s="178"/>
      <c r="E307" s="185"/>
      <c r="F307" s="209"/>
      <c r="G307" s="173"/>
      <c r="H307" s="174"/>
      <c r="I307" s="805"/>
      <c r="J307" s="198"/>
      <c r="K307" s="194"/>
      <c r="L307" s="195"/>
      <c r="M307" s="195"/>
      <c r="N307" s="195"/>
      <c r="O307" s="196"/>
      <c r="P307" s="197"/>
      <c r="Q307" s="196"/>
      <c r="R307" s="196"/>
      <c r="S307" s="198"/>
      <c r="T307" s="959" t="str">
        <f t="shared" si="11"/>
        <v/>
      </c>
      <c r="U307" s="436"/>
    </row>
    <row r="308" spans="1:21" x14ac:dyDescent="0.25">
      <c r="A308" s="53"/>
      <c r="B308" s="53"/>
      <c r="C308" s="54"/>
      <c r="D308" s="178"/>
      <c r="E308" s="185"/>
      <c r="F308" s="209"/>
      <c r="G308" s="173"/>
      <c r="H308" s="174"/>
      <c r="I308" s="805"/>
      <c r="J308" s="198"/>
      <c r="K308" s="194"/>
      <c r="L308" s="195"/>
      <c r="M308" s="195"/>
      <c r="N308" s="195"/>
      <c r="O308" s="196"/>
      <c r="P308" s="197"/>
      <c r="Q308" s="196"/>
      <c r="R308" s="196"/>
      <c r="S308" s="198"/>
      <c r="T308" s="959" t="str">
        <f t="shared" si="11"/>
        <v/>
      </c>
      <c r="U308" s="436"/>
    </row>
    <row r="309" spans="1:21" x14ac:dyDescent="0.25">
      <c r="A309" s="53"/>
      <c r="B309" s="53"/>
      <c r="C309" s="54"/>
      <c r="D309" s="178"/>
      <c r="E309" s="185"/>
      <c r="F309" s="209"/>
      <c r="G309" s="173"/>
      <c r="H309" s="174"/>
      <c r="I309" s="805"/>
      <c r="J309" s="198"/>
      <c r="K309" s="194"/>
      <c r="L309" s="195"/>
      <c r="M309" s="195"/>
      <c r="N309" s="195"/>
      <c r="O309" s="196"/>
      <c r="P309" s="197"/>
      <c r="Q309" s="196"/>
      <c r="R309" s="196"/>
      <c r="S309" s="198"/>
      <c r="T309" s="959" t="str">
        <f t="shared" si="11"/>
        <v/>
      </c>
      <c r="U309" s="436"/>
    </row>
    <row r="310" spans="1:21" x14ac:dyDescent="0.25">
      <c r="A310" s="53"/>
      <c r="B310" s="53"/>
      <c r="C310" s="54"/>
      <c r="D310" s="178"/>
      <c r="E310" s="185"/>
      <c r="F310" s="209"/>
      <c r="G310" s="173"/>
      <c r="H310" s="174"/>
      <c r="I310" s="805"/>
      <c r="J310" s="198"/>
      <c r="K310" s="194"/>
      <c r="L310" s="195"/>
      <c r="M310" s="195"/>
      <c r="N310" s="195"/>
      <c r="O310" s="196"/>
      <c r="P310" s="197"/>
      <c r="Q310" s="196"/>
      <c r="R310" s="196"/>
      <c r="S310" s="198"/>
      <c r="T310" s="959" t="str">
        <f t="shared" si="11"/>
        <v/>
      </c>
      <c r="U310" s="436"/>
    </row>
    <row r="311" spans="1:21" x14ac:dyDescent="0.25">
      <c r="A311" s="53"/>
      <c r="B311" s="53"/>
      <c r="C311" s="54"/>
      <c r="D311" s="178"/>
      <c r="E311" s="185"/>
      <c r="F311" s="209"/>
      <c r="G311" s="173"/>
      <c r="H311" s="174"/>
      <c r="I311" s="805"/>
      <c r="J311" s="198"/>
      <c r="K311" s="194"/>
      <c r="L311" s="195"/>
      <c r="M311" s="195"/>
      <c r="N311" s="195"/>
      <c r="O311" s="196"/>
      <c r="P311" s="197"/>
      <c r="Q311" s="196"/>
      <c r="R311" s="196"/>
      <c r="S311" s="198"/>
      <c r="T311" s="959" t="str">
        <f t="shared" si="11"/>
        <v/>
      </c>
      <c r="U311" s="436"/>
    </row>
    <row r="312" spans="1:21" x14ac:dyDescent="0.25">
      <c r="A312" s="53"/>
      <c r="B312" s="53"/>
      <c r="C312" s="54"/>
      <c r="D312" s="178"/>
      <c r="E312" s="185"/>
      <c r="F312" s="209"/>
      <c r="G312" s="173"/>
      <c r="H312" s="174"/>
      <c r="I312" s="805"/>
      <c r="J312" s="198"/>
      <c r="K312" s="194"/>
      <c r="L312" s="195"/>
      <c r="M312" s="195"/>
      <c r="N312" s="195"/>
      <c r="O312" s="196"/>
      <c r="P312" s="197"/>
      <c r="Q312" s="196"/>
      <c r="R312" s="196"/>
      <c r="S312" s="198"/>
      <c r="T312" s="959" t="str">
        <f t="shared" si="11"/>
        <v/>
      </c>
      <c r="U312" s="436"/>
    </row>
    <row r="313" spans="1:21" x14ac:dyDescent="0.25">
      <c r="A313" s="53"/>
      <c r="B313" s="53"/>
      <c r="C313" s="54"/>
      <c r="D313" s="178"/>
      <c r="E313" s="185"/>
      <c r="F313" s="209"/>
      <c r="G313" s="173"/>
      <c r="H313" s="174"/>
      <c r="I313" s="805"/>
      <c r="J313" s="198"/>
      <c r="K313" s="194"/>
      <c r="L313" s="195"/>
      <c r="M313" s="195"/>
      <c r="N313" s="195"/>
      <c r="O313" s="196"/>
      <c r="P313" s="197"/>
      <c r="Q313" s="196"/>
      <c r="R313" s="196"/>
      <c r="S313" s="198"/>
      <c r="T313" s="959" t="str">
        <f t="shared" si="11"/>
        <v/>
      </c>
      <c r="U313" s="436"/>
    </row>
    <row r="314" spans="1:21" x14ac:dyDescent="0.25">
      <c r="A314" s="53"/>
      <c r="B314" s="53"/>
      <c r="C314" s="54"/>
      <c r="D314" s="178"/>
      <c r="E314" s="185"/>
      <c r="F314" s="209"/>
      <c r="G314" s="173"/>
      <c r="H314" s="174"/>
      <c r="I314" s="805"/>
      <c r="J314" s="198"/>
      <c r="K314" s="194"/>
      <c r="L314" s="195"/>
      <c r="M314" s="195"/>
      <c r="N314" s="195"/>
      <c r="O314" s="196"/>
      <c r="P314" s="197"/>
      <c r="Q314" s="196"/>
      <c r="R314" s="196"/>
      <c r="S314" s="198"/>
      <c r="T314" s="959" t="str">
        <f t="shared" si="11"/>
        <v/>
      </c>
      <c r="U314" s="436"/>
    </row>
    <row r="315" spans="1:21" x14ac:dyDescent="0.25">
      <c r="A315" s="53"/>
      <c r="B315" s="53"/>
      <c r="C315" s="54"/>
      <c r="D315" s="178"/>
      <c r="E315" s="185"/>
      <c r="F315" s="209"/>
      <c r="G315" s="173"/>
      <c r="H315" s="174"/>
      <c r="I315" s="805"/>
      <c r="J315" s="198"/>
      <c r="K315" s="194"/>
      <c r="L315" s="195"/>
      <c r="M315" s="195"/>
      <c r="N315" s="195"/>
      <c r="O315" s="196"/>
      <c r="P315" s="197"/>
      <c r="Q315" s="196"/>
      <c r="R315" s="196"/>
      <c r="S315" s="198"/>
      <c r="T315" s="959" t="str">
        <f t="shared" si="11"/>
        <v/>
      </c>
      <c r="U315" s="436"/>
    </row>
    <row r="316" spans="1:21" x14ac:dyDescent="0.25">
      <c r="A316" s="53"/>
      <c r="B316" s="53"/>
      <c r="C316" s="54"/>
      <c r="D316" s="178"/>
      <c r="E316" s="185"/>
      <c r="F316" s="209"/>
      <c r="G316" s="173"/>
      <c r="H316" s="174"/>
      <c r="I316" s="805"/>
      <c r="J316" s="198"/>
      <c r="K316" s="194"/>
      <c r="L316" s="195"/>
      <c r="M316" s="195"/>
      <c r="N316" s="195"/>
      <c r="O316" s="196"/>
      <c r="P316" s="197"/>
      <c r="Q316" s="196"/>
      <c r="R316" s="196"/>
      <c r="S316" s="198"/>
      <c r="T316" s="959" t="str">
        <f t="shared" si="11"/>
        <v/>
      </c>
      <c r="U316" s="436"/>
    </row>
    <row r="317" spans="1:21" x14ac:dyDescent="0.25">
      <c r="A317" s="53"/>
      <c r="B317" s="53"/>
      <c r="C317" s="54"/>
      <c r="D317" s="178"/>
      <c r="E317" s="185"/>
      <c r="F317" s="209"/>
      <c r="G317" s="173"/>
      <c r="H317" s="174"/>
      <c r="I317" s="805"/>
      <c r="J317" s="198"/>
      <c r="K317" s="194"/>
      <c r="L317" s="195"/>
      <c r="M317" s="195"/>
      <c r="N317" s="195"/>
      <c r="O317" s="196"/>
      <c r="P317" s="197"/>
      <c r="Q317" s="196"/>
      <c r="R317" s="196"/>
      <c r="S317" s="198"/>
      <c r="T317" s="959" t="str">
        <f t="shared" si="11"/>
        <v/>
      </c>
      <c r="U317" s="436"/>
    </row>
    <row r="318" spans="1:21" x14ac:dyDescent="0.25">
      <c r="A318" s="53"/>
      <c r="B318" s="53"/>
      <c r="C318" s="54"/>
      <c r="D318" s="178"/>
      <c r="E318" s="185"/>
      <c r="F318" s="209"/>
      <c r="G318" s="173"/>
      <c r="H318" s="174"/>
      <c r="I318" s="805"/>
      <c r="J318" s="198"/>
      <c r="K318" s="194"/>
      <c r="L318" s="195"/>
      <c r="M318" s="195"/>
      <c r="N318" s="195"/>
      <c r="O318" s="196"/>
      <c r="P318" s="197"/>
      <c r="Q318" s="196"/>
      <c r="R318" s="196"/>
      <c r="S318" s="198"/>
      <c r="T318" s="959" t="str">
        <f t="shared" si="11"/>
        <v/>
      </c>
      <c r="U318" s="436"/>
    </row>
    <row r="319" spans="1:21" x14ac:dyDescent="0.25">
      <c r="A319" s="53"/>
      <c r="B319" s="53"/>
      <c r="C319" s="54"/>
      <c r="D319" s="178"/>
      <c r="E319" s="185"/>
      <c r="F319" s="209"/>
      <c r="G319" s="173"/>
      <c r="H319" s="174"/>
      <c r="I319" s="805"/>
      <c r="J319" s="198"/>
      <c r="K319" s="194"/>
      <c r="L319" s="195"/>
      <c r="M319" s="195"/>
      <c r="N319" s="195"/>
      <c r="O319" s="196"/>
      <c r="P319" s="197"/>
      <c r="Q319" s="196"/>
      <c r="R319" s="196"/>
      <c r="S319" s="198"/>
      <c r="T319" s="959" t="str">
        <f t="shared" si="11"/>
        <v/>
      </c>
      <c r="U319" s="436"/>
    </row>
    <row r="320" spans="1:21" x14ac:dyDescent="0.25">
      <c r="A320" s="53"/>
      <c r="B320" s="53"/>
      <c r="C320" s="54"/>
      <c r="D320" s="178"/>
      <c r="E320" s="185"/>
      <c r="F320" s="209"/>
      <c r="G320" s="173"/>
      <c r="H320" s="174"/>
      <c r="I320" s="805"/>
      <c r="J320" s="198"/>
      <c r="K320" s="194"/>
      <c r="L320" s="195"/>
      <c r="M320" s="195"/>
      <c r="N320" s="195"/>
      <c r="O320" s="196"/>
      <c r="P320" s="197"/>
      <c r="Q320" s="196"/>
      <c r="R320" s="196"/>
      <c r="S320" s="198"/>
      <c r="T320" s="959" t="str">
        <f t="shared" si="11"/>
        <v/>
      </c>
      <c r="U320" s="436"/>
    </row>
    <row r="321" spans="1:21" x14ac:dyDescent="0.25">
      <c r="A321" s="53"/>
      <c r="B321" s="53"/>
      <c r="C321" s="54"/>
      <c r="D321" s="178"/>
      <c r="E321" s="185"/>
      <c r="F321" s="209"/>
      <c r="G321" s="173"/>
      <c r="H321" s="174"/>
      <c r="I321" s="805"/>
      <c r="J321" s="198"/>
      <c r="K321" s="194"/>
      <c r="L321" s="195"/>
      <c r="M321" s="195"/>
      <c r="N321" s="195"/>
      <c r="O321" s="196"/>
      <c r="P321" s="197"/>
      <c r="Q321" s="196"/>
      <c r="R321" s="196"/>
      <c r="S321" s="198"/>
      <c r="T321" s="959" t="str">
        <f t="shared" si="11"/>
        <v/>
      </c>
      <c r="U321" s="436"/>
    </row>
    <row r="322" spans="1:21" x14ac:dyDescent="0.25">
      <c r="A322" s="53"/>
      <c r="B322" s="53"/>
      <c r="C322" s="54"/>
      <c r="D322" s="178"/>
      <c r="E322" s="185"/>
      <c r="F322" s="209"/>
      <c r="G322" s="173"/>
      <c r="H322" s="174"/>
      <c r="I322" s="805"/>
      <c r="J322" s="198"/>
      <c r="K322" s="194"/>
      <c r="L322" s="195"/>
      <c r="M322" s="195"/>
      <c r="N322" s="195"/>
      <c r="O322" s="196"/>
      <c r="P322" s="197"/>
      <c r="Q322" s="196"/>
      <c r="R322" s="196"/>
      <c r="S322" s="198"/>
      <c r="T322" s="959" t="str">
        <f t="shared" si="11"/>
        <v/>
      </c>
      <c r="U322" s="436"/>
    </row>
    <row r="323" spans="1:21" x14ac:dyDescent="0.25">
      <c r="A323" s="53"/>
      <c r="B323" s="53"/>
      <c r="C323" s="54"/>
      <c r="D323" s="178"/>
      <c r="E323" s="185"/>
      <c r="F323" s="209"/>
      <c r="G323" s="173"/>
      <c r="H323" s="174"/>
      <c r="I323" s="805"/>
      <c r="J323" s="198"/>
      <c r="K323" s="194"/>
      <c r="L323" s="195"/>
      <c r="M323" s="195"/>
      <c r="N323" s="195"/>
      <c r="O323" s="196"/>
      <c r="P323" s="197"/>
      <c r="Q323" s="196"/>
      <c r="R323" s="196"/>
      <c r="S323" s="198"/>
      <c r="T323" s="959" t="str">
        <f t="shared" si="11"/>
        <v/>
      </c>
      <c r="U323" s="436"/>
    </row>
    <row r="324" spans="1:21" x14ac:dyDescent="0.25">
      <c r="A324" s="53"/>
      <c r="B324" s="53"/>
      <c r="C324" s="54"/>
      <c r="D324" s="178"/>
      <c r="E324" s="185"/>
      <c r="F324" s="209"/>
      <c r="G324" s="173"/>
      <c r="H324" s="174"/>
      <c r="I324" s="805"/>
      <c r="J324" s="198"/>
      <c r="K324" s="194"/>
      <c r="L324" s="195"/>
      <c r="M324" s="195"/>
      <c r="N324" s="195"/>
      <c r="O324" s="196"/>
      <c r="P324" s="197"/>
      <c r="Q324" s="196"/>
      <c r="R324" s="196"/>
      <c r="S324" s="198"/>
      <c r="T324" s="959" t="str">
        <f t="shared" si="11"/>
        <v/>
      </c>
      <c r="U324" s="436"/>
    </row>
    <row r="325" spans="1:21" x14ac:dyDescent="0.25">
      <c r="A325" s="53"/>
      <c r="B325" s="53"/>
      <c r="C325" s="54"/>
      <c r="D325" s="178"/>
      <c r="E325" s="185"/>
      <c r="F325" s="209"/>
      <c r="G325" s="173"/>
      <c r="H325" s="174"/>
      <c r="I325" s="805"/>
      <c r="J325" s="198"/>
      <c r="K325" s="194"/>
      <c r="L325" s="195"/>
      <c r="M325" s="195"/>
      <c r="N325" s="195"/>
      <c r="O325" s="196"/>
      <c r="P325" s="197"/>
      <c r="Q325" s="196"/>
      <c r="R325" s="196"/>
      <c r="S325" s="198"/>
      <c r="T325" s="959" t="str">
        <f t="shared" si="11"/>
        <v/>
      </c>
      <c r="U325" s="436"/>
    </row>
    <row r="326" spans="1:21" x14ac:dyDescent="0.25">
      <c r="A326" s="53"/>
      <c r="B326" s="53"/>
      <c r="C326" s="54"/>
      <c r="D326" s="178"/>
      <c r="E326" s="185"/>
      <c r="F326" s="209"/>
      <c r="G326" s="173"/>
      <c r="H326" s="174"/>
      <c r="I326" s="805"/>
      <c r="J326" s="198"/>
      <c r="K326" s="194"/>
      <c r="L326" s="195"/>
      <c r="M326" s="195"/>
      <c r="N326" s="195"/>
      <c r="O326" s="196"/>
      <c r="P326" s="197"/>
      <c r="Q326" s="196"/>
      <c r="R326" s="196"/>
      <c r="S326" s="198"/>
      <c r="T326" s="959" t="str">
        <f t="shared" si="11"/>
        <v/>
      </c>
      <c r="U326" s="436"/>
    </row>
    <row r="327" spans="1:21" x14ac:dyDescent="0.25">
      <c r="A327" s="53"/>
      <c r="B327" s="53"/>
      <c r="C327" s="54"/>
      <c r="D327" s="178"/>
      <c r="E327" s="185"/>
      <c r="F327" s="209"/>
      <c r="G327" s="173"/>
      <c r="H327" s="174"/>
      <c r="I327" s="805"/>
      <c r="J327" s="198"/>
      <c r="K327" s="194"/>
      <c r="L327" s="195"/>
      <c r="M327" s="195"/>
      <c r="N327" s="195"/>
      <c r="O327" s="196"/>
      <c r="P327" s="197"/>
      <c r="Q327" s="196"/>
      <c r="R327" s="196"/>
      <c r="S327" s="198"/>
      <c r="T327" s="959" t="str">
        <f t="shared" si="11"/>
        <v/>
      </c>
      <c r="U327" s="436"/>
    </row>
    <row r="328" spans="1:21" x14ac:dyDescent="0.25">
      <c r="A328" s="53"/>
      <c r="B328" s="53"/>
      <c r="C328" s="54"/>
      <c r="D328" s="178"/>
      <c r="E328" s="185"/>
      <c r="F328" s="209"/>
      <c r="G328" s="173"/>
      <c r="H328" s="174"/>
      <c r="I328" s="805"/>
      <c r="J328" s="198"/>
      <c r="K328" s="194"/>
      <c r="L328" s="195"/>
      <c r="M328" s="195"/>
      <c r="N328" s="195"/>
      <c r="O328" s="196"/>
      <c r="P328" s="197"/>
      <c r="Q328" s="196"/>
      <c r="R328" s="196"/>
      <c r="S328" s="198"/>
      <c r="T328" s="959" t="str">
        <f t="shared" si="11"/>
        <v/>
      </c>
      <c r="U328" s="436"/>
    </row>
    <row r="329" spans="1:21" x14ac:dyDescent="0.25">
      <c r="A329" s="53"/>
      <c r="B329" s="53"/>
      <c r="C329" s="54"/>
      <c r="D329" s="178"/>
      <c r="E329" s="185"/>
      <c r="F329" s="209"/>
      <c r="G329" s="173"/>
      <c r="H329" s="174"/>
      <c r="I329" s="805"/>
      <c r="J329" s="198"/>
      <c r="K329" s="194"/>
      <c r="L329" s="195"/>
      <c r="M329" s="195"/>
      <c r="N329" s="195"/>
      <c r="O329" s="196"/>
      <c r="P329" s="197"/>
      <c r="Q329" s="196"/>
      <c r="R329" s="196"/>
      <c r="S329" s="198"/>
      <c r="T329" s="959" t="str">
        <f t="shared" si="11"/>
        <v/>
      </c>
      <c r="U329" s="436"/>
    </row>
    <row r="330" spans="1:21" x14ac:dyDescent="0.25">
      <c r="A330" s="53"/>
      <c r="B330" s="53"/>
      <c r="C330" s="54"/>
      <c r="D330" s="178"/>
      <c r="E330" s="185"/>
      <c r="F330" s="209"/>
      <c r="G330" s="173"/>
      <c r="H330" s="174"/>
      <c r="I330" s="805"/>
      <c r="J330" s="198"/>
      <c r="K330" s="194"/>
      <c r="L330" s="195"/>
      <c r="M330" s="195"/>
      <c r="N330" s="195"/>
      <c r="O330" s="196"/>
      <c r="P330" s="197"/>
      <c r="Q330" s="196"/>
      <c r="R330" s="196"/>
      <c r="S330" s="198"/>
      <c r="T330" s="959" t="str">
        <f t="shared" si="11"/>
        <v/>
      </c>
      <c r="U330" s="436"/>
    </row>
    <row r="331" spans="1:21" x14ac:dyDescent="0.25">
      <c r="A331" s="53"/>
      <c r="B331" s="53"/>
      <c r="C331" s="54"/>
      <c r="D331" s="178"/>
      <c r="E331" s="185"/>
      <c r="F331" s="209"/>
      <c r="G331" s="173"/>
      <c r="H331" s="174"/>
      <c r="I331" s="805"/>
      <c r="J331" s="198"/>
      <c r="K331" s="194"/>
      <c r="L331" s="195"/>
      <c r="M331" s="195"/>
      <c r="N331" s="195"/>
      <c r="O331" s="196"/>
      <c r="P331" s="197"/>
      <c r="Q331" s="196"/>
      <c r="R331" s="196"/>
      <c r="S331" s="198"/>
      <c r="T331" s="959" t="str">
        <f t="shared" si="11"/>
        <v/>
      </c>
      <c r="U331" s="436"/>
    </row>
    <row r="332" spans="1:21" x14ac:dyDescent="0.25">
      <c r="A332" s="53"/>
      <c r="B332" s="53"/>
      <c r="C332" s="54"/>
      <c r="D332" s="178"/>
      <c r="E332" s="185"/>
      <c r="F332" s="209"/>
      <c r="G332" s="173"/>
      <c r="H332" s="174"/>
      <c r="I332" s="805"/>
      <c r="J332" s="198"/>
      <c r="K332" s="194"/>
      <c r="L332" s="195"/>
      <c r="M332" s="195"/>
      <c r="N332" s="195"/>
      <c r="O332" s="196"/>
      <c r="P332" s="197"/>
      <c r="Q332" s="196"/>
      <c r="R332" s="196"/>
      <c r="S332" s="198"/>
      <c r="T332" s="959" t="str">
        <f t="shared" si="11"/>
        <v/>
      </c>
      <c r="U332" s="436"/>
    </row>
    <row r="333" spans="1:21" x14ac:dyDescent="0.25">
      <c r="A333" s="53"/>
      <c r="B333" s="53"/>
      <c r="C333" s="54"/>
      <c r="D333" s="178"/>
      <c r="E333" s="185"/>
      <c r="F333" s="209"/>
      <c r="G333" s="173"/>
      <c r="H333" s="174"/>
      <c r="I333" s="805"/>
      <c r="J333" s="198"/>
      <c r="K333" s="194"/>
      <c r="L333" s="195"/>
      <c r="M333" s="195"/>
      <c r="N333" s="195"/>
      <c r="O333" s="196"/>
      <c r="P333" s="197"/>
      <c r="Q333" s="196"/>
      <c r="R333" s="196"/>
      <c r="S333" s="198"/>
      <c r="T333" s="959" t="str">
        <f t="shared" si="11"/>
        <v/>
      </c>
      <c r="U333" s="436"/>
    </row>
    <row r="334" spans="1:21" x14ac:dyDescent="0.25">
      <c r="A334" s="53"/>
      <c r="B334" s="53"/>
      <c r="C334" s="54"/>
      <c r="D334" s="178"/>
      <c r="E334" s="185"/>
      <c r="F334" s="209"/>
      <c r="G334" s="173"/>
      <c r="H334" s="174"/>
      <c r="I334" s="805"/>
      <c r="J334" s="198"/>
      <c r="K334" s="194"/>
      <c r="L334" s="195"/>
      <c r="M334" s="195"/>
      <c r="N334" s="195"/>
      <c r="O334" s="196"/>
      <c r="P334" s="197"/>
      <c r="Q334" s="196"/>
      <c r="R334" s="196"/>
      <c r="S334" s="198"/>
      <c r="T334" s="959" t="str">
        <f t="shared" si="11"/>
        <v/>
      </c>
      <c r="U334" s="436"/>
    </row>
    <row r="335" spans="1:21" x14ac:dyDescent="0.25">
      <c r="A335" s="53"/>
      <c r="B335" s="53"/>
      <c r="C335" s="54"/>
      <c r="D335" s="178"/>
      <c r="E335" s="185"/>
      <c r="F335" s="209"/>
      <c r="G335" s="173"/>
      <c r="H335" s="174"/>
      <c r="I335" s="805"/>
      <c r="J335" s="198"/>
      <c r="K335" s="194"/>
      <c r="L335" s="195"/>
      <c r="M335" s="195"/>
      <c r="N335" s="195"/>
      <c r="O335" s="196"/>
      <c r="P335" s="197"/>
      <c r="Q335" s="196"/>
      <c r="R335" s="196"/>
      <c r="S335" s="198"/>
      <c r="T335" s="959" t="str">
        <f t="shared" si="11"/>
        <v/>
      </c>
      <c r="U335" s="436"/>
    </row>
    <row r="336" spans="1:21" x14ac:dyDescent="0.25">
      <c r="A336" s="53"/>
      <c r="B336" s="53"/>
      <c r="C336" s="54"/>
      <c r="D336" s="178"/>
      <c r="E336" s="185"/>
      <c r="F336" s="209"/>
      <c r="G336" s="173"/>
      <c r="H336" s="174"/>
      <c r="I336" s="805"/>
      <c r="J336" s="198"/>
      <c r="K336" s="194"/>
      <c r="L336" s="195"/>
      <c r="M336" s="195"/>
      <c r="N336" s="195"/>
      <c r="O336" s="196"/>
      <c r="P336" s="197"/>
      <c r="Q336" s="196"/>
      <c r="R336" s="196"/>
      <c r="S336" s="198"/>
      <c r="T336" s="959" t="str">
        <f t="shared" si="11"/>
        <v/>
      </c>
      <c r="U336" s="436"/>
    </row>
    <row r="337" spans="1:21" x14ac:dyDescent="0.25">
      <c r="A337" s="53"/>
      <c r="B337" s="53"/>
      <c r="C337" s="54"/>
      <c r="D337" s="178"/>
      <c r="E337" s="185"/>
      <c r="F337" s="209"/>
      <c r="G337" s="173"/>
      <c r="H337" s="174"/>
      <c r="I337" s="805"/>
      <c r="J337" s="198"/>
      <c r="K337" s="194"/>
      <c r="L337" s="195"/>
      <c r="M337" s="195"/>
      <c r="N337" s="195"/>
      <c r="O337" s="196"/>
      <c r="P337" s="197"/>
      <c r="Q337" s="196"/>
      <c r="R337" s="196"/>
      <c r="S337" s="198"/>
      <c r="T337" s="959" t="str">
        <f t="shared" si="11"/>
        <v/>
      </c>
      <c r="U337" s="436"/>
    </row>
    <row r="338" spans="1:21" x14ac:dyDescent="0.25">
      <c r="A338" s="53"/>
      <c r="B338" s="53"/>
      <c r="C338" s="54"/>
      <c r="D338" s="178"/>
      <c r="E338" s="185"/>
      <c r="F338" s="209"/>
      <c r="G338" s="173"/>
      <c r="H338" s="174"/>
      <c r="I338" s="805"/>
      <c r="J338" s="198"/>
      <c r="K338" s="194"/>
      <c r="L338" s="195"/>
      <c r="M338" s="195"/>
      <c r="N338" s="195"/>
      <c r="O338" s="196"/>
      <c r="P338" s="197"/>
      <c r="Q338" s="196"/>
      <c r="R338" s="196"/>
      <c r="S338" s="198"/>
      <c r="T338" s="959" t="str">
        <f t="shared" ref="T338:T350" si="12">IF(ISBLANK(A338),"",IF(ROW(T338)=MATCH(A338,A:A,0),A338,""))</f>
        <v/>
      </c>
      <c r="U338" s="436"/>
    </row>
    <row r="339" spans="1:21" x14ac:dyDescent="0.25">
      <c r="A339" s="53"/>
      <c r="B339" s="53"/>
      <c r="C339" s="54"/>
      <c r="D339" s="178"/>
      <c r="E339" s="185"/>
      <c r="F339" s="209"/>
      <c r="G339" s="173"/>
      <c r="H339" s="174"/>
      <c r="I339" s="805"/>
      <c r="J339" s="198"/>
      <c r="K339" s="194"/>
      <c r="L339" s="195"/>
      <c r="M339" s="195"/>
      <c r="N339" s="195"/>
      <c r="O339" s="196"/>
      <c r="P339" s="197"/>
      <c r="Q339" s="196"/>
      <c r="R339" s="196"/>
      <c r="S339" s="198"/>
      <c r="T339" s="959" t="str">
        <f t="shared" si="12"/>
        <v/>
      </c>
      <c r="U339" s="436"/>
    </row>
    <row r="340" spans="1:21" x14ac:dyDescent="0.25">
      <c r="A340" s="53"/>
      <c r="B340" s="53"/>
      <c r="C340" s="54"/>
      <c r="D340" s="178"/>
      <c r="E340" s="185"/>
      <c r="F340" s="209"/>
      <c r="G340" s="173"/>
      <c r="H340" s="174"/>
      <c r="I340" s="805"/>
      <c r="J340" s="198"/>
      <c r="K340" s="194"/>
      <c r="L340" s="195"/>
      <c r="M340" s="195"/>
      <c r="N340" s="195"/>
      <c r="O340" s="196"/>
      <c r="P340" s="197"/>
      <c r="Q340" s="196"/>
      <c r="R340" s="196"/>
      <c r="S340" s="198"/>
      <c r="T340" s="959" t="str">
        <f t="shared" si="12"/>
        <v/>
      </c>
      <c r="U340" s="436"/>
    </row>
    <row r="341" spans="1:21" x14ac:dyDescent="0.25">
      <c r="A341" s="53"/>
      <c r="B341" s="53"/>
      <c r="C341" s="54"/>
      <c r="D341" s="178"/>
      <c r="E341" s="185"/>
      <c r="F341" s="209"/>
      <c r="G341" s="173"/>
      <c r="H341" s="174"/>
      <c r="I341" s="805"/>
      <c r="J341" s="198"/>
      <c r="K341" s="194"/>
      <c r="L341" s="195"/>
      <c r="M341" s="195"/>
      <c r="N341" s="195"/>
      <c r="O341" s="196"/>
      <c r="P341" s="197"/>
      <c r="Q341" s="196"/>
      <c r="R341" s="196"/>
      <c r="S341" s="198"/>
      <c r="T341" s="959" t="str">
        <f t="shared" si="12"/>
        <v/>
      </c>
      <c r="U341" s="436"/>
    </row>
    <row r="342" spans="1:21" x14ac:dyDescent="0.25">
      <c r="A342" s="53"/>
      <c r="B342" s="53"/>
      <c r="C342" s="54"/>
      <c r="D342" s="178"/>
      <c r="E342" s="185"/>
      <c r="F342" s="209"/>
      <c r="G342" s="173"/>
      <c r="H342" s="174"/>
      <c r="I342" s="805"/>
      <c r="J342" s="198"/>
      <c r="K342" s="194"/>
      <c r="L342" s="195"/>
      <c r="M342" s="195"/>
      <c r="N342" s="195"/>
      <c r="O342" s="196"/>
      <c r="P342" s="197"/>
      <c r="Q342" s="196"/>
      <c r="R342" s="196"/>
      <c r="S342" s="198"/>
      <c r="T342" s="959" t="str">
        <f t="shared" si="12"/>
        <v/>
      </c>
      <c r="U342" s="436"/>
    </row>
    <row r="343" spans="1:21" x14ac:dyDescent="0.25">
      <c r="A343" s="53"/>
      <c r="B343" s="53"/>
      <c r="C343" s="54"/>
      <c r="D343" s="178"/>
      <c r="E343" s="185"/>
      <c r="F343" s="209"/>
      <c r="G343" s="173"/>
      <c r="H343" s="174"/>
      <c r="I343" s="805"/>
      <c r="J343" s="198"/>
      <c r="K343" s="194"/>
      <c r="L343" s="195"/>
      <c r="M343" s="195"/>
      <c r="N343" s="195"/>
      <c r="O343" s="196"/>
      <c r="P343" s="197"/>
      <c r="Q343" s="196"/>
      <c r="R343" s="196"/>
      <c r="S343" s="198"/>
      <c r="T343" s="959" t="str">
        <f t="shared" si="12"/>
        <v/>
      </c>
      <c r="U343" s="436"/>
    </row>
    <row r="344" spans="1:21" x14ac:dyDescent="0.25">
      <c r="A344" s="53"/>
      <c r="B344" s="53"/>
      <c r="C344" s="54"/>
      <c r="D344" s="178"/>
      <c r="E344" s="185"/>
      <c r="F344" s="209"/>
      <c r="G344" s="173"/>
      <c r="H344" s="174"/>
      <c r="I344" s="805"/>
      <c r="J344" s="198"/>
      <c r="K344" s="194"/>
      <c r="L344" s="195"/>
      <c r="M344" s="195"/>
      <c r="N344" s="195"/>
      <c r="O344" s="196"/>
      <c r="P344" s="197"/>
      <c r="Q344" s="196"/>
      <c r="R344" s="196"/>
      <c r="S344" s="198"/>
      <c r="T344" s="959" t="str">
        <f t="shared" si="12"/>
        <v/>
      </c>
      <c r="U344" s="436"/>
    </row>
    <row r="345" spans="1:21" x14ac:dyDescent="0.25">
      <c r="A345" s="53"/>
      <c r="B345" s="53"/>
      <c r="C345" s="54"/>
      <c r="D345" s="178"/>
      <c r="E345" s="185"/>
      <c r="F345" s="209"/>
      <c r="G345" s="173"/>
      <c r="H345" s="174"/>
      <c r="I345" s="805"/>
      <c r="J345" s="198"/>
      <c r="K345" s="194"/>
      <c r="L345" s="195"/>
      <c r="M345" s="195"/>
      <c r="N345" s="195"/>
      <c r="O345" s="196"/>
      <c r="P345" s="197"/>
      <c r="Q345" s="196"/>
      <c r="R345" s="196"/>
      <c r="S345" s="198"/>
      <c r="T345" s="959" t="str">
        <f t="shared" si="12"/>
        <v/>
      </c>
      <c r="U345" s="436"/>
    </row>
    <row r="346" spans="1:21" x14ac:dyDescent="0.25">
      <c r="A346" s="53"/>
      <c r="B346" s="53"/>
      <c r="C346" s="54"/>
      <c r="D346" s="178"/>
      <c r="E346" s="185"/>
      <c r="F346" s="209"/>
      <c r="G346" s="173"/>
      <c r="H346" s="174"/>
      <c r="I346" s="805"/>
      <c r="J346" s="198"/>
      <c r="K346" s="194"/>
      <c r="L346" s="195"/>
      <c r="M346" s="195"/>
      <c r="N346" s="195"/>
      <c r="O346" s="196"/>
      <c r="P346" s="197"/>
      <c r="Q346" s="196"/>
      <c r="R346" s="196"/>
      <c r="S346" s="198"/>
      <c r="T346" s="959" t="str">
        <f t="shared" si="12"/>
        <v/>
      </c>
      <c r="U346" s="436"/>
    </row>
    <row r="347" spans="1:21" x14ac:dyDescent="0.25">
      <c r="A347" s="53"/>
      <c r="B347" s="53"/>
      <c r="C347" s="54"/>
      <c r="D347" s="178"/>
      <c r="E347" s="185"/>
      <c r="F347" s="209"/>
      <c r="G347" s="173"/>
      <c r="H347" s="174"/>
      <c r="I347" s="805"/>
      <c r="J347" s="198"/>
      <c r="K347" s="194"/>
      <c r="L347" s="195"/>
      <c r="M347" s="195"/>
      <c r="N347" s="195"/>
      <c r="O347" s="196"/>
      <c r="P347" s="197"/>
      <c r="Q347" s="196"/>
      <c r="R347" s="196"/>
      <c r="S347" s="198"/>
      <c r="T347" s="959" t="str">
        <f t="shared" si="12"/>
        <v/>
      </c>
      <c r="U347" s="436"/>
    </row>
    <row r="348" spans="1:21" x14ac:dyDescent="0.25">
      <c r="A348" s="53"/>
      <c r="B348" s="53"/>
      <c r="C348" s="54"/>
      <c r="D348" s="178"/>
      <c r="E348" s="185"/>
      <c r="F348" s="209"/>
      <c r="G348" s="173"/>
      <c r="H348" s="174"/>
      <c r="I348" s="805"/>
      <c r="J348" s="198"/>
      <c r="K348" s="194"/>
      <c r="L348" s="195"/>
      <c r="M348" s="195"/>
      <c r="N348" s="195"/>
      <c r="O348" s="196"/>
      <c r="P348" s="197"/>
      <c r="Q348" s="196"/>
      <c r="R348" s="196"/>
      <c r="S348" s="198"/>
      <c r="T348" s="959" t="str">
        <f t="shared" si="12"/>
        <v/>
      </c>
      <c r="U348" s="436"/>
    </row>
    <row r="349" spans="1:21" x14ac:dyDescent="0.25">
      <c r="A349" s="53"/>
      <c r="B349" s="53"/>
      <c r="C349" s="54"/>
      <c r="D349" s="178"/>
      <c r="E349" s="185"/>
      <c r="F349" s="209"/>
      <c r="G349" s="173"/>
      <c r="H349" s="174"/>
      <c r="I349" s="805"/>
      <c r="J349" s="198"/>
      <c r="K349" s="194"/>
      <c r="L349" s="195"/>
      <c r="M349" s="195"/>
      <c r="N349" s="195"/>
      <c r="O349" s="196"/>
      <c r="P349" s="197"/>
      <c r="Q349" s="196"/>
      <c r="R349" s="196"/>
      <c r="S349" s="198"/>
      <c r="T349" s="959" t="str">
        <f t="shared" si="12"/>
        <v/>
      </c>
      <c r="U349" s="436"/>
    </row>
    <row r="350" spans="1:21" ht="15.75" thickBot="1" x14ac:dyDescent="0.3">
      <c r="A350" s="55"/>
      <c r="B350" s="55"/>
      <c r="C350" s="56"/>
      <c r="D350" s="179"/>
      <c r="E350" s="187"/>
      <c r="F350" s="212"/>
      <c r="G350" s="175"/>
      <c r="H350" s="176"/>
      <c r="I350" s="806"/>
      <c r="J350" s="203"/>
      <c r="K350" s="199"/>
      <c r="L350" s="200"/>
      <c r="M350" s="200"/>
      <c r="N350" s="200"/>
      <c r="O350" s="201"/>
      <c r="P350" s="202"/>
      <c r="Q350" s="201"/>
      <c r="R350" s="201"/>
      <c r="S350" s="203"/>
      <c r="T350" s="960" t="str">
        <f t="shared" si="12"/>
        <v/>
      </c>
      <c r="U350" s="437"/>
    </row>
  </sheetData>
  <sheetProtection algorithmName="SHA-512" hashValue="4276xF11khx0Odwj8vQ2ijwjuUvwW9sWbNg0KBTmkUSVEeOS19qGHtNyToQ8Rf4SzRA+w0njjfq2ushDWzz2lg==" saltValue="CEvQ0Z06dYoHQz/KeNzWOA==" spinCount="100000" sheet="1" objects="1" scenarios="1"/>
  <mergeCells count="24">
    <mergeCell ref="I13:J13"/>
    <mergeCell ref="U13:U15"/>
    <mergeCell ref="S13:S14"/>
    <mergeCell ref="P12:S12"/>
    <mergeCell ref="P13:P14"/>
    <mergeCell ref="Q13:Q14"/>
    <mergeCell ref="T12:U12"/>
    <mergeCell ref="T13:T16"/>
    <mergeCell ref="B12:B15"/>
    <mergeCell ref="A9:H9"/>
    <mergeCell ref="A10:H10"/>
    <mergeCell ref="I12:O12"/>
    <mergeCell ref="K13:O13"/>
    <mergeCell ref="C12:C15"/>
    <mergeCell ref="D12:D15"/>
    <mergeCell ref="E12:H12"/>
    <mergeCell ref="E13:F13"/>
    <mergeCell ref="G13:H13"/>
    <mergeCell ref="A12:A15"/>
    <mergeCell ref="I9:M9"/>
    <mergeCell ref="I10:M10"/>
    <mergeCell ref="O9:R9"/>
    <mergeCell ref="O10:R10"/>
    <mergeCell ref="R13:R14"/>
  </mergeCells>
  <conditionalFormatting sqref="G17:H350">
    <cfRule type="expression" dxfId="170" priority="33">
      <formula>AND(E17&gt;0,ISBLANK(G17))</formula>
    </cfRule>
  </conditionalFormatting>
  <conditionalFormatting sqref="C17:C350">
    <cfRule type="expression" dxfId="169" priority="26">
      <formula>IF(AND(NOT(ISBLANK(A17)),ISBLANK(C17)),TRUE,FALSE)</formula>
    </cfRule>
  </conditionalFormatting>
  <conditionalFormatting sqref="D17:D350">
    <cfRule type="expression" dxfId="168" priority="25">
      <formula>IF(AND(NOT(ISBLANK(A17)),ISBLANK(D17)),TRUE,FALSE)</formula>
    </cfRule>
  </conditionalFormatting>
  <conditionalFormatting sqref="E17:E350">
    <cfRule type="expression" dxfId="167" priority="23">
      <formula>AND(G17&gt;0,E17="")</formula>
    </cfRule>
  </conditionalFormatting>
  <conditionalFormatting sqref="F17:F350">
    <cfRule type="expression" dxfId="166" priority="22">
      <formula>AND(H17&gt;0,ISBLANK(F17))</formula>
    </cfRule>
  </conditionalFormatting>
  <conditionalFormatting sqref="G197:H350">
    <cfRule type="expression" dxfId="165" priority="17">
      <formula>AND(E197&gt;0,ISBLANK(G197))</formula>
    </cfRule>
  </conditionalFormatting>
  <conditionalFormatting sqref="C197:C350">
    <cfRule type="expression" dxfId="164" priority="16">
      <formula>IF(AND(NOT(ISBLANK(A197)),ISBLANK(C197)),TRUE,FALSE)</formula>
    </cfRule>
  </conditionalFormatting>
  <conditionalFormatting sqref="D197:D350">
    <cfRule type="expression" dxfId="163" priority="15">
      <formula>IF(AND(NOT(ISBLANK(A197)),ISBLANK(D197)),TRUE,FALSE)</formula>
    </cfRule>
  </conditionalFormatting>
  <conditionalFormatting sqref="E197:E350">
    <cfRule type="expression" dxfId="162" priority="14">
      <formula>AND(G197&gt;0,E197="")</formula>
    </cfRule>
  </conditionalFormatting>
  <conditionalFormatting sqref="F197:F350">
    <cfRule type="expression" dxfId="161" priority="13">
      <formula>AND(H197&gt;0,ISBLANK(F197))</formula>
    </cfRule>
  </conditionalFormatting>
  <conditionalFormatting sqref="A197:B350">
    <cfRule type="expression" dxfId="160" priority="12">
      <formula>AND(OR(NOT(ISBLANK(C197)), NOT(ISBLANK(D197))), ISBLANK(A197))</formula>
    </cfRule>
  </conditionalFormatting>
  <conditionalFormatting sqref="H17:H350">
    <cfRule type="expression" dxfId="159" priority="11">
      <formula>AND(F17&gt;0,ISBLANK(H17))</formula>
    </cfRule>
  </conditionalFormatting>
  <conditionalFormatting sqref="B17:B350">
    <cfRule type="expression" dxfId="158" priority="10">
      <formula>IF(AND(NOT(ISBLANK(A17)),ISBLANK(B17)),TRUE,FALSE)</formula>
    </cfRule>
  </conditionalFormatting>
  <conditionalFormatting sqref="K1:O1048576 Q1:Q1048576">
    <cfRule type="expression" dxfId="157" priority="6">
      <formula>AND($F1&lt;&gt;"",$H1&lt;&gt;"",$K1="",$L1="",$M1="",$N1="",$O1="",$Q1="")</formula>
    </cfRule>
  </conditionalFormatting>
  <conditionalFormatting sqref="I17:J350 Q17:Q350">
    <cfRule type="expression" dxfId="156" priority="4">
      <formula>AND($E17&lt;&gt;"",$G17&lt;&gt;"",$I17="",$J17="",$Q17="")</formula>
    </cfRule>
  </conditionalFormatting>
  <conditionalFormatting sqref="U17:U350">
    <cfRule type="expression" dxfId="155" priority="2">
      <formula>AND(NOT(ISBLANK(A17)),T17&lt;&gt;"",ISBLANK(U17))</formula>
    </cfRule>
  </conditionalFormatting>
  <dataValidations count="8">
    <dataValidation type="decimal" operator="greaterThanOrEqual" allowBlank="1" showInputMessage="1" showErrorMessage="1" error="Please enter a dollar amount greater than or equal to $0.00." sqref="G17:H350" xr:uid="{00000000-0002-0000-0900-000000000000}">
      <formula1>0</formula1>
    </dataValidation>
    <dataValidation type="decimal" operator="greaterThanOrEqual" allowBlank="1" showInputMessage="1" showErrorMessage="1" error="Please enter a number greater than or equal to 0.0." sqref="E17:F350" xr:uid="{00000000-0002-0000-0900-000001000000}">
      <formula1>0</formula1>
    </dataValidation>
    <dataValidation type="whole" operator="greaterThanOrEqual" allowBlank="1" showInputMessage="1" showErrorMessage="1" error="Please enter a whole number greater than or equal to 0." sqref="I17:S350" xr:uid="{00000000-0002-0000-0900-000002000000}">
      <formula1>0</formula1>
    </dataValidation>
    <dataValidation type="list" errorStyle="information" allowBlank="1" sqref="A17:A350" xr:uid="{00000000-0002-0000-0900-000003000000}">
      <formula1>ListNonUnion</formula1>
    </dataValidation>
    <dataValidation type="list" allowBlank="1" showInputMessage="1" showErrorMessage="1" error="Please choose an option from the drop-down list." sqref="D17:D350" xr:uid="{00000000-0002-0000-0900-000004000000}">
      <formula1>ListStandardHours</formula1>
    </dataValidation>
    <dataValidation type="list" allowBlank="1" showInputMessage="1" showErrorMessage="1" error="Please choose an option from the drop-down list." sqref="C17:C350" xr:uid="{00000000-0002-0000-0900-000005000000}">
      <formula1>ListEmploymentType</formula1>
    </dataValidation>
    <dataValidation type="decimal" operator="greaterThanOrEqual" allowBlank="1" showInputMessage="1" showErrorMessage="1" error="Please enter a percentage between 0.0% and 100.0%." sqref="U197:U350" xr:uid="{00000000-0002-0000-0900-000006000000}">
      <formula1>0</formula1>
    </dataValidation>
    <dataValidation type="decimal" allowBlank="1" showInputMessage="1" showErrorMessage="1" error="Please enter a percentage between 0.0% and 100.0%." sqref="U17:U196" xr:uid="{5AD03575-653E-47C5-93B2-3A3003995B50}">
      <formula1>0</formula1>
      <formula2>1</formula2>
    </dataValidation>
  </dataValidations>
  <pageMargins left="0.7" right="0.7" top="0.75" bottom="0.75" header="0.3" footer="0.3"/>
  <pageSetup paperSize="5" scale="59" fitToHeight="0" orientation="landscape" r:id="rId1"/>
  <ignoredErrors>
    <ignoredError sqref="T17 T18:T35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0EB0A9F7-168D-41E3-A1CB-1E3C6A24F4A7}">
            <xm:f>AND(   NOT(ISBLANK($B1)),   $B1&lt;&gt;"",   COUNTIF(Lists!$P$38:$P$42,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240" id="{BEF9CF1B-37CD-4CC4-8683-DA8B32E2F611}">
            <xm:f>AND(   NOT(ISBLANK($B1)),   $B1&lt;&gt;"",   COUNTIF(Lists!$P$2:$P$37, $B1)&gt;0,   OR(     AND($F1="", $H1=""),     AND($F1=0, $H1=0)   ) )</xm:f>
            <x14:dxf>
              <fill>
                <patternFill>
                  <bgColor rgb="FFFF0000"/>
                </patternFill>
              </fill>
            </x14:dxf>
          </x14:cfRule>
          <xm:sqref>F1:F1048576 H1:H1048576</xm:sqref>
        </x14:conditionalFormatting>
        <x14:conditionalFormatting xmlns:xm="http://schemas.microsoft.com/office/excel/2006/main">
          <x14:cfRule type="expression" priority="1" id="{903C0900-3FC4-4AAA-9702-4F70DDF31228}">
            <xm:f>AND([2026_CETR_CLS_GS.XLSX]A1!#REF!&lt;&gt;"", [2026_CETR_CLS_GS.XLSX]A1!#REF!&lt;&gt;"", $G11="", $H11="", $P11="")</xm:f>
            <x14:dxf>
              <fill>
                <patternFill>
                  <bgColor rgb="FFFF0000"/>
                </patternFill>
              </fill>
            </x14:dxf>
          </x14:cfRule>
          <xm:sqref>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Please select a funder from the drop-down list" xr:uid="{37A61519-3813-4F35-BFD7-4BAAFC2C7B48}">
          <x14:formula1>
            <xm:f>Lists!$P$2:$P$42</xm:f>
          </x14:formula1>
          <xm:sqref>B17:B350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V68"/>
  <sheetViews>
    <sheetView workbookViewId="0"/>
  </sheetViews>
  <sheetFormatPr defaultColWidth="9.140625" defaultRowHeight="15" x14ac:dyDescent="0.25"/>
  <cols>
    <col min="1" max="1" width="13.7109375" style="81" customWidth="1"/>
    <col min="2" max="2" width="10.7109375" style="81" customWidth="1"/>
    <col min="3" max="3" width="2.85546875" style="167"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4"/>
    </row>
    <row r="2" spans="1:22" s="79" customFormat="1" ht="15" customHeight="1" x14ac:dyDescent="0.25">
      <c r="C2" s="164"/>
    </row>
    <row r="3" spans="1:22" s="79" customFormat="1" ht="15" customHeight="1" x14ac:dyDescent="0.25">
      <c r="C3" s="164"/>
    </row>
    <row r="4" spans="1:22" s="79" customFormat="1" ht="15" customHeight="1" x14ac:dyDescent="0.25">
      <c r="C4" s="164"/>
    </row>
    <row r="5" spans="1:22" s="79" customFormat="1" ht="15" customHeight="1" x14ac:dyDescent="0.25">
      <c r="C5" s="164"/>
    </row>
    <row r="6" spans="1:22" s="79" customFormat="1" ht="46.5" customHeight="1" x14ac:dyDescent="0.25">
      <c r="C6" s="164"/>
    </row>
    <row r="7" spans="1:22" s="79" customFormat="1" ht="15" hidden="1" customHeight="1" x14ac:dyDescent="0.25">
      <c r="C7" s="164"/>
    </row>
    <row r="8" spans="1:22" s="79" customFormat="1" ht="15" hidden="1" customHeight="1" x14ac:dyDescent="0.25">
      <c r="C8" s="164"/>
    </row>
    <row r="9" spans="1:22" ht="18.75" x14ac:dyDescent="0.25">
      <c r="A9" s="1193" t="s">
        <v>360</v>
      </c>
      <c r="B9" s="1193"/>
      <c r="C9" s="1193"/>
      <c r="D9" s="1193"/>
      <c r="E9" s="1193"/>
      <c r="F9" s="1193"/>
      <c r="G9" s="1193"/>
      <c r="H9" s="1193"/>
      <c r="I9" s="1193"/>
      <c r="J9" s="1193"/>
      <c r="K9" s="1193"/>
      <c r="L9" s="1193"/>
      <c r="M9" s="1193"/>
      <c r="N9" s="80"/>
      <c r="O9" s="80"/>
      <c r="P9" s="80"/>
      <c r="Q9" s="80"/>
      <c r="R9" s="80"/>
      <c r="S9" s="80"/>
      <c r="T9" s="80"/>
      <c r="U9" s="80"/>
      <c r="V9" s="547"/>
    </row>
    <row r="10" spans="1:22" ht="18.75" x14ac:dyDescent="0.25">
      <c r="A10" s="1235" t="s">
        <v>606</v>
      </c>
      <c r="B10" s="1235"/>
      <c r="C10" s="1235"/>
      <c r="D10" s="1235"/>
      <c r="E10" s="1235"/>
      <c r="F10" s="1235"/>
      <c r="G10" s="1235"/>
      <c r="H10" s="1235"/>
      <c r="I10" s="1235"/>
      <c r="J10" s="870"/>
      <c r="K10" s="870"/>
      <c r="L10" s="870"/>
      <c r="M10" s="870"/>
      <c r="N10" s="80"/>
      <c r="O10" s="80"/>
      <c r="P10" s="80"/>
      <c r="Q10" s="80"/>
      <c r="R10" s="80"/>
      <c r="S10" s="80"/>
      <c r="T10" s="80"/>
      <c r="U10" s="80"/>
      <c r="V10" s="547"/>
    </row>
    <row r="11" spans="1:22" ht="18.75" x14ac:dyDescent="0.25">
      <c r="A11" s="877" t="s">
        <v>903</v>
      </c>
      <c r="B11" s="876"/>
      <c r="C11" s="876"/>
      <c r="D11" s="876"/>
      <c r="E11" s="876"/>
      <c r="F11" s="876"/>
      <c r="G11" s="876"/>
      <c r="H11" s="876"/>
      <c r="I11" s="876"/>
      <c r="J11" s="870"/>
      <c r="K11" s="870"/>
      <c r="L11" s="870"/>
      <c r="M11" s="870"/>
      <c r="N11" s="547"/>
      <c r="O11" s="547"/>
      <c r="P11" s="547"/>
      <c r="Q11" s="547"/>
      <c r="R11" s="547"/>
      <c r="S11" s="547"/>
      <c r="T11" s="547"/>
      <c r="U11" s="547"/>
      <c r="V11" s="547"/>
    </row>
    <row r="12" spans="1:22" x14ac:dyDescent="0.25">
      <c r="A12" s="80"/>
      <c r="B12" s="80"/>
      <c r="C12" s="165"/>
      <c r="D12" s="80"/>
      <c r="E12" s="80"/>
      <c r="F12" s="80"/>
      <c r="G12" s="80"/>
      <c r="H12" s="80"/>
      <c r="I12" s="80"/>
      <c r="J12" s="80"/>
      <c r="K12" s="80"/>
      <c r="L12" s="80"/>
      <c r="M12" s="80"/>
      <c r="N12" s="80"/>
      <c r="O12" s="80"/>
      <c r="P12" s="80"/>
      <c r="Q12" s="80"/>
      <c r="R12" s="80"/>
      <c r="S12" s="80"/>
      <c r="T12" s="80"/>
      <c r="U12" s="80"/>
      <c r="V12" s="547"/>
    </row>
    <row r="13" spans="1:22" ht="45" customHeight="1" thickBot="1" x14ac:dyDescent="0.3">
      <c r="A13" s="1194" t="s">
        <v>874</v>
      </c>
      <c r="B13" s="1194"/>
      <c r="C13" s="1194"/>
      <c r="D13" s="1194"/>
      <c r="E13" s="547"/>
      <c r="F13" s="1194" t="s">
        <v>875</v>
      </c>
      <c r="G13" s="1194"/>
      <c r="H13" s="1194"/>
      <c r="I13" s="1194"/>
      <c r="J13" s="1194"/>
      <c r="K13" s="1194"/>
      <c r="L13" s="1194"/>
      <c r="M13" s="1194"/>
      <c r="N13" s="547"/>
      <c r="O13" s="1194" t="s">
        <v>878</v>
      </c>
      <c r="P13" s="1195"/>
      <c r="Q13" s="1195"/>
      <c r="R13" s="1195"/>
      <c r="S13" s="1195"/>
      <c r="T13" s="1195"/>
      <c r="U13" s="1195"/>
      <c r="V13" s="547"/>
    </row>
    <row r="14" spans="1:22" x14ac:dyDescent="0.25">
      <c r="A14" s="1191"/>
      <c r="B14" s="1191" t="s">
        <v>167</v>
      </c>
      <c r="C14" s="166"/>
      <c r="D14" s="1191" t="s">
        <v>330</v>
      </c>
      <c r="E14" s="80"/>
      <c r="F14" s="1191"/>
      <c r="G14" s="1198" t="s">
        <v>167</v>
      </c>
      <c r="H14" s="1199"/>
      <c r="I14" s="1200"/>
      <c r="J14" s="80"/>
      <c r="K14" s="1198" t="s">
        <v>330</v>
      </c>
      <c r="L14" s="1199"/>
      <c r="M14" s="1200"/>
      <c r="N14" s="80"/>
      <c r="O14" s="374" t="s">
        <v>437</v>
      </c>
      <c r="P14" s="1198" t="s">
        <v>328</v>
      </c>
      <c r="Q14" s="1199"/>
      <c r="R14" s="1200"/>
      <c r="S14" s="1198" t="s">
        <v>329</v>
      </c>
      <c r="T14" s="1200"/>
      <c r="U14" s="1191" t="s">
        <v>320</v>
      </c>
      <c r="V14" s="547"/>
    </row>
    <row r="15" spans="1:22" ht="26.25" thickBot="1" x14ac:dyDescent="0.3">
      <c r="A15" s="1192"/>
      <c r="B15" s="1192"/>
      <c r="C15" s="166"/>
      <c r="D15" s="1192"/>
      <c r="E15" s="80"/>
      <c r="F15" s="1192"/>
      <c r="G15" s="161" t="s">
        <v>171</v>
      </c>
      <c r="H15" s="447" t="s">
        <v>170</v>
      </c>
      <c r="I15" s="450" t="s">
        <v>473</v>
      </c>
      <c r="J15" s="80"/>
      <c r="K15" s="161" t="s">
        <v>171</v>
      </c>
      <c r="L15" s="447" t="s">
        <v>170</v>
      </c>
      <c r="M15" s="450" t="s">
        <v>473</v>
      </c>
      <c r="N15" s="80"/>
      <c r="O15" s="395" t="s">
        <v>438</v>
      </c>
      <c r="P15" s="158" t="s">
        <v>323</v>
      </c>
      <c r="Q15" s="162" t="s">
        <v>324</v>
      </c>
      <c r="R15" s="163" t="s">
        <v>325</v>
      </c>
      <c r="S15" s="28" t="s">
        <v>363</v>
      </c>
      <c r="T15" s="163" t="s">
        <v>327</v>
      </c>
      <c r="U15" s="1192"/>
      <c r="V15" s="547"/>
    </row>
    <row r="16" spans="1:22" x14ac:dyDescent="0.25">
      <c r="A16" s="41" t="s">
        <v>294</v>
      </c>
      <c r="B16" s="284"/>
      <c r="C16" s="285"/>
      <c r="D16" s="284"/>
      <c r="E16" s="80"/>
      <c r="F16" s="41" t="s">
        <v>321</v>
      </c>
      <c r="G16" s="288"/>
      <c r="H16" s="448"/>
      <c r="I16" s="289"/>
      <c r="J16" s="290"/>
      <c r="K16" s="288"/>
      <c r="L16" s="448"/>
      <c r="M16" s="289"/>
      <c r="N16" s="80"/>
      <c r="O16" s="159" t="s">
        <v>237</v>
      </c>
      <c r="P16" s="291"/>
      <c r="Q16" s="299"/>
      <c r="R16" s="300"/>
      <c r="S16" s="291"/>
      <c r="T16" s="300"/>
      <c r="U16" s="301">
        <f t="shared" ref="U16:U17" si="0">SUM(P16:T16)</f>
        <v>0</v>
      </c>
      <c r="V16" s="547"/>
    </row>
    <row r="17" spans="1:22" x14ac:dyDescent="0.25">
      <c r="A17" s="159" t="s">
        <v>295</v>
      </c>
      <c r="B17" s="286"/>
      <c r="C17" s="285"/>
      <c r="D17" s="286"/>
      <c r="E17" s="80"/>
      <c r="F17" s="159">
        <v>20</v>
      </c>
      <c r="G17" s="291"/>
      <c r="H17" s="299"/>
      <c r="I17" s="292"/>
      <c r="J17" s="290"/>
      <c r="K17" s="291"/>
      <c r="L17" s="299"/>
      <c r="M17" s="292"/>
      <c r="N17" s="80"/>
      <c r="O17" s="160" t="s">
        <v>326</v>
      </c>
      <c r="P17" s="293"/>
      <c r="Q17" s="400"/>
      <c r="R17" s="401"/>
      <c r="S17" s="293"/>
      <c r="T17" s="401"/>
      <c r="U17" s="403">
        <f t="shared" si="0"/>
        <v>0</v>
      </c>
      <c r="V17" s="547"/>
    </row>
    <row r="18" spans="1:22" x14ac:dyDescent="0.25">
      <c r="A18" s="159" t="s">
        <v>296</v>
      </c>
      <c r="B18" s="286"/>
      <c r="C18" s="285"/>
      <c r="D18" s="286"/>
      <c r="E18" s="80"/>
      <c r="F18" s="159">
        <v>21</v>
      </c>
      <c r="G18" s="291"/>
      <c r="H18" s="299"/>
      <c r="I18" s="292"/>
      <c r="J18" s="290"/>
      <c r="K18" s="291"/>
      <c r="L18" s="299"/>
      <c r="M18" s="292"/>
      <c r="N18" s="80"/>
      <c r="O18" s="375" t="s">
        <v>439</v>
      </c>
      <c r="P18" s="1190"/>
      <c r="Q18" s="1055"/>
      <c r="R18" s="1076"/>
      <c r="S18" s="396"/>
      <c r="T18" s="397"/>
      <c r="U18" s="301">
        <f>SUM(P18:T18)</f>
        <v>0</v>
      </c>
      <c r="V18" s="547"/>
    </row>
    <row r="19" spans="1:22" x14ac:dyDescent="0.25">
      <c r="A19" s="159" t="s">
        <v>297</v>
      </c>
      <c r="B19" s="286"/>
      <c r="C19" s="285"/>
      <c r="D19" s="286"/>
      <c r="E19" s="80"/>
      <c r="F19" s="159">
        <v>22</v>
      </c>
      <c r="G19" s="291"/>
      <c r="H19" s="299"/>
      <c r="I19" s="292"/>
      <c r="J19" s="290"/>
      <c r="K19" s="291"/>
      <c r="L19" s="299"/>
      <c r="M19" s="292"/>
      <c r="N19" s="80"/>
      <c r="O19" s="422" t="s">
        <v>440</v>
      </c>
      <c r="P19" s="1190"/>
      <c r="Q19" s="1055"/>
      <c r="R19" s="1076"/>
      <c r="S19" s="396"/>
      <c r="T19" s="397"/>
      <c r="U19" s="301">
        <f>SUM(P19:T19)</f>
        <v>0</v>
      </c>
      <c r="V19" s="547"/>
    </row>
    <row r="20" spans="1:22" ht="15.75" thickBot="1" x14ac:dyDescent="0.3">
      <c r="A20" s="159" t="s">
        <v>298</v>
      </c>
      <c r="B20" s="286"/>
      <c r="C20" s="285"/>
      <c r="D20" s="286"/>
      <c r="E20" s="80"/>
      <c r="F20" s="159">
        <v>23</v>
      </c>
      <c r="G20" s="291"/>
      <c r="H20" s="299"/>
      <c r="I20" s="292"/>
      <c r="J20" s="290"/>
      <c r="K20" s="291"/>
      <c r="L20" s="299"/>
      <c r="M20" s="292"/>
      <c r="N20" s="80"/>
      <c r="O20" s="432" t="s">
        <v>464</v>
      </c>
      <c r="P20" s="1188"/>
      <c r="Q20" s="1065"/>
      <c r="R20" s="1189"/>
      <c r="S20" s="398"/>
      <c r="T20" s="399"/>
      <c r="U20" s="302">
        <f>SUM(P20:T20)</f>
        <v>0</v>
      </c>
      <c r="V20" s="547"/>
    </row>
    <row r="21" spans="1:22" x14ac:dyDescent="0.25">
      <c r="A21" s="159" t="s">
        <v>299</v>
      </c>
      <c r="B21" s="286"/>
      <c r="C21" s="285"/>
      <c r="D21" s="286"/>
      <c r="E21" s="80"/>
      <c r="F21" s="159">
        <v>24</v>
      </c>
      <c r="G21" s="291"/>
      <c r="H21" s="299"/>
      <c r="I21" s="292"/>
      <c r="J21" s="290"/>
      <c r="K21" s="291"/>
      <c r="L21" s="299"/>
      <c r="M21" s="292"/>
      <c r="N21" s="80"/>
      <c r="O21" s="80"/>
      <c r="P21" s="80"/>
      <c r="Q21" s="80"/>
      <c r="R21" s="80"/>
      <c r="S21" s="80"/>
      <c r="T21" s="80"/>
      <c r="U21" s="80"/>
      <c r="V21" s="547"/>
    </row>
    <row r="22" spans="1:22" ht="15.75" thickBot="1" x14ac:dyDescent="0.3">
      <c r="A22" s="159" t="s">
        <v>300</v>
      </c>
      <c r="B22" s="286"/>
      <c r="C22" s="285"/>
      <c r="D22" s="286"/>
      <c r="E22" s="80"/>
      <c r="F22" s="159">
        <v>25</v>
      </c>
      <c r="G22" s="291"/>
      <c r="H22" s="299"/>
      <c r="I22" s="292"/>
      <c r="J22" s="290"/>
      <c r="K22" s="291"/>
      <c r="L22" s="299"/>
      <c r="M22" s="292"/>
      <c r="N22" s="80"/>
      <c r="O22" s="80"/>
      <c r="P22" s="80"/>
      <c r="Q22" s="80"/>
      <c r="R22" s="80"/>
      <c r="S22" s="80"/>
      <c r="T22" s="547"/>
      <c r="U22" s="547"/>
      <c r="V22" s="547"/>
    </row>
    <row r="23" spans="1:22" ht="15" customHeight="1" x14ac:dyDescent="0.25">
      <c r="A23" s="159" t="s">
        <v>301</v>
      </c>
      <c r="B23" s="286"/>
      <c r="C23" s="285"/>
      <c r="D23" s="286"/>
      <c r="E23" s="80"/>
      <c r="F23" s="159">
        <v>26</v>
      </c>
      <c r="G23" s="291"/>
      <c r="H23" s="299"/>
      <c r="I23" s="292"/>
      <c r="J23" s="290"/>
      <c r="K23" s="291"/>
      <c r="L23" s="299"/>
      <c r="M23" s="292"/>
      <c r="N23" s="80"/>
      <c r="O23" s="1179" t="s">
        <v>929</v>
      </c>
      <c r="P23" s="1180"/>
      <c r="Q23" s="1180"/>
      <c r="R23" s="1180"/>
      <c r="S23" s="1180"/>
      <c r="T23" s="1180"/>
      <c r="U23" s="1181"/>
      <c r="V23" s="547"/>
    </row>
    <row r="24" spans="1:22" ht="15" customHeight="1" x14ac:dyDescent="0.25">
      <c r="A24" s="159" t="s">
        <v>302</v>
      </c>
      <c r="B24" s="286"/>
      <c r="C24" s="285"/>
      <c r="D24" s="286"/>
      <c r="E24" s="80"/>
      <c r="F24" s="159">
        <v>27</v>
      </c>
      <c r="G24" s="291"/>
      <c r="H24" s="299"/>
      <c r="I24" s="292"/>
      <c r="J24" s="290"/>
      <c r="K24" s="291"/>
      <c r="L24" s="299"/>
      <c r="M24" s="292"/>
      <c r="N24" s="80"/>
      <c r="O24" s="1182"/>
      <c r="P24" s="1183"/>
      <c r="Q24" s="1183"/>
      <c r="R24" s="1183"/>
      <c r="S24" s="1183"/>
      <c r="T24" s="1183"/>
      <c r="U24" s="1184"/>
      <c r="V24" s="547"/>
    </row>
    <row r="25" spans="1:22" ht="15" customHeight="1" x14ac:dyDescent="0.25">
      <c r="A25" s="159" t="s">
        <v>303</v>
      </c>
      <c r="B25" s="286"/>
      <c r="C25" s="285"/>
      <c r="D25" s="286"/>
      <c r="E25" s="80"/>
      <c r="F25" s="159">
        <v>28</v>
      </c>
      <c r="G25" s="291"/>
      <c r="H25" s="299"/>
      <c r="I25" s="292"/>
      <c r="J25" s="290"/>
      <c r="K25" s="291"/>
      <c r="L25" s="299"/>
      <c r="M25" s="292"/>
      <c r="N25" s="80"/>
      <c r="O25" s="1182"/>
      <c r="P25" s="1183"/>
      <c r="Q25" s="1183"/>
      <c r="R25" s="1183"/>
      <c r="S25" s="1183"/>
      <c r="T25" s="1183"/>
      <c r="U25" s="1184"/>
      <c r="V25" s="547"/>
    </row>
    <row r="26" spans="1:22" ht="15" customHeight="1" x14ac:dyDescent="0.25">
      <c r="A26" s="159" t="s">
        <v>304</v>
      </c>
      <c r="B26" s="286"/>
      <c r="C26" s="285"/>
      <c r="D26" s="286"/>
      <c r="E26" s="80"/>
      <c r="F26" s="159">
        <v>29</v>
      </c>
      <c r="G26" s="291"/>
      <c r="H26" s="299"/>
      <c r="I26" s="292"/>
      <c r="J26" s="290"/>
      <c r="K26" s="291"/>
      <c r="L26" s="299"/>
      <c r="M26" s="292"/>
      <c r="N26" s="80"/>
      <c r="O26" s="1182"/>
      <c r="P26" s="1183"/>
      <c r="Q26" s="1183"/>
      <c r="R26" s="1183"/>
      <c r="S26" s="1183"/>
      <c r="T26" s="1183"/>
      <c r="U26" s="1184"/>
      <c r="V26" s="547"/>
    </row>
    <row r="27" spans="1:22" ht="15" customHeight="1" x14ac:dyDescent="0.25">
      <c r="A27" s="159" t="s">
        <v>305</v>
      </c>
      <c r="B27" s="286"/>
      <c r="C27" s="285"/>
      <c r="D27" s="286"/>
      <c r="E27" s="80"/>
      <c r="F27" s="159">
        <v>30</v>
      </c>
      <c r="G27" s="291"/>
      <c r="H27" s="299"/>
      <c r="I27" s="292"/>
      <c r="J27" s="290"/>
      <c r="K27" s="291"/>
      <c r="L27" s="299"/>
      <c r="M27" s="292"/>
      <c r="N27" s="80"/>
      <c r="O27" s="1182"/>
      <c r="P27" s="1183"/>
      <c r="Q27" s="1183"/>
      <c r="R27" s="1183"/>
      <c r="S27" s="1183"/>
      <c r="T27" s="1183"/>
      <c r="U27" s="1184"/>
      <c r="V27" s="547"/>
    </row>
    <row r="28" spans="1:22" ht="15" customHeight="1" x14ac:dyDescent="0.25">
      <c r="A28" s="159" t="s">
        <v>306</v>
      </c>
      <c r="B28" s="286"/>
      <c r="C28" s="285"/>
      <c r="D28" s="286"/>
      <c r="E28" s="80"/>
      <c r="F28" s="159">
        <v>31</v>
      </c>
      <c r="G28" s="291"/>
      <c r="H28" s="299"/>
      <c r="I28" s="292"/>
      <c r="J28" s="290"/>
      <c r="K28" s="291"/>
      <c r="L28" s="299"/>
      <c r="M28" s="292"/>
      <c r="N28" s="80"/>
      <c r="O28" s="1182"/>
      <c r="P28" s="1183"/>
      <c r="Q28" s="1183"/>
      <c r="R28" s="1183"/>
      <c r="S28" s="1183"/>
      <c r="T28" s="1183"/>
      <c r="U28" s="1184"/>
      <c r="V28" s="547"/>
    </row>
    <row r="29" spans="1:22" ht="15" customHeight="1" x14ac:dyDescent="0.25">
      <c r="A29" s="159" t="s">
        <v>307</v>
      </c>
      <c r="B29" s="286"/>
      <c r="C29" s="285"/>
      <c r="D29" s="286"/>
      <c r="E29" s="80"/>
      <c r="F29" s="159">
        <v>32</v>
      </c>
      <c r="G29" s="291"/>
      <c r="H29" s="299"/>
      <c r="I29" s="292"/>
      <c r="J29" s="290"/>
      <c r="K29" s="291"/>
      <c r="L29" s="299"/>
      <c r="M29" s="292"/>
      <c r="N29" s="80"/>
      <c r="O29" s="1182"/>
      <c r="P29" s="1183"/>
      <c r="Q29" s="1183"/>
      <c r="R29" s="1183"/>
      <c r="S29" s="1183"/>
      <c r="T29" s="1183"/>
      <c r="U29" s="1184"/>
      <c r="V29" s="547"/>
    </row>
    <row r="30" spans="1:22" ht="15.75" customHeight="1" thickBot="1" x14ac:dyDescent="0.3">
      <c r="A30" s="159" t="s">
        <v>308</v>
      </c>
      <c r="B30" s="286"/>
      <c r="C30" s="285"/>
      <c r="D30" s="286"/>
      <c r="E30" s="80"/>
      <c r="F30" s="159">
        <v>33</v>
      </c>
      <c r="G30" s="291"/>
      <c r="H30" s="299"/>
      <c r="I30" s="292"/>
      <c r="J30" s="290"/>
      <c r="K30" s="291"/>
      <c r="L30" s="299"/>
      <c r="M30" s="292"/>
      <c r="N30" s="80"/>
      <c r="O30" s="1185"/>
      <c r="P30" s="1186"/>
      <c r="Q30" s="1186"/>
      <c r="R30" s="1186"/>
      <c r="S30" s="1186"/>
      <c r="T30" s="1186"/>
      <c r="U30" s="1187"/>
      <c r="V30" s="547"/>
    </row>
    <row r="31" spans="1:22" ht="15" customHeight="1" x14ac:dyDescent="0.25">
      <c r="A31" s="159" t="s">
        <v>309</v>
      </c>
      <c r="B31" s="286"/>
      <c r="C31" s="285"/>
      <c r="D31" s="286"/>
      <c r="E31" s="80"/>
      <c r="F31" s="159">
        <v>34</v>
      </c>
      <c r="G31" s="291"/>
      <c r="H31" s="299"/>
      <c r="I31" s="292"/>
      <c r="J31" s="290"/>
      <c r="K31" s="291"/>
      <c r="L31" s="299"/>
      <c r="M31" s="292"/>
      <c r="N31" s="80"/>
      <c r="O31" s="1179" t="s">
        <v>932</v>
      </c>
      <c r="P31" s="1180"/>
      <c r="Q31" s="1180"/>
      <c r="R31" s="1180"/>
      <c r="S31" s="1180"/>
      <c r="T31" s="1180"/>
      <c r="U31" s="1181"/>
      <c r="V31" s="547"/>
    </row>
    <row r="32" spans="1:22" ht="15" customHeight="1" x14ac:dyDescent="0.25">
      <c r="A32" s="159" t="s">
        <v>310</v>
      </c>
      <c r="B32" s="286"/>
      <c r="C32" s="285"/>
      <c r="D32" s="286"/>
      <c r="E32" s="80"/>
      <c r="F32" s="159">
        <v>35</v>
      </c>
      <c r="G32" s="291"/>
      <c r="H32" s="299"/>
      <c r="I32" s="292"/>
      <c r="J32" s="290"/>
      <c r="K32" s="291"/>
      <c r="L32" s="299"/>
      <c r="M32" s="292"/>
      <c r="N32" s="80"/>
      <c r="O32" s="1182"/>
      <c r="P32" s="1183"/>
      <c r="Q32" s="1183"/>
      <c r="R32" s="1183"/>
      <c r="S32" s="1183"/>
      <c r="T32" s="1183"/>
      <c r="U32" s="1184"/>
      <c r="V32" s="547"/>
    </row>
    <row r="33" spans="1:22" ht="15" customHeight="1" x14ac:dyDescent="0.25">
      <c r="A33" s="159" t="s">
        <v>311</v>
      </c>
      <c r="B33" s="286"/>
      <c r="C33" s="285"/>
      <c r="D33" s="286"/>
      <c r="E33" s="80"/>
      <c r="F33" s="159">
        <v>36</v>
      </c>
      <c r="G33" s="291"/>
      <c r="H33" s="299"/>
      <c r="I33" s="292"/>
      <c r="J33" s="290"/>
      <c r="K33" s="291"/>
      <c r="L33" s="299"/>
      <c r="M33" s="292"/>
      <c r="N33" s="80"/>
      <c r="O33" s="1182"/>
      <c r="P33" s="1183"/>
      <c r="Q33" s="1183"/>
      <c r="R33" s="1183"/>
      <c r="S33" s="1183"/>
      <c r="T33" s="1183"/>
      <c r="U33" s="1184"/>
      <c r="V33" s="547"/>
    </row>
    <row r="34" spans="1:22" ht="15.75" customHeight="1" thickBot="1" x14ac:dyDescent="0.3">
      <c r="A34" s="159" t="s">
        <v>312</v>
      </c>
      <c r="B34" s="286"/>
      <c r="C34" s="285"/>
      <c r="D34" s="286"/>
      <c r="E34" s="80"/>
      <c r="F34" s="159">
        <v>37</v>
      </c>
      <c r="G34" s="291"/>
      <c r="H34" s="299"/>
      <c r="I34" s="292"/>
      <c r="J34" s="290"/>
      <c r="K34" s="291"/>
      <c r="L34" s="299"/>
      <c r="M34" s="292"/>
      <c r="N34" s="80"/>
      <c r="O34" s="1185"/>
      <c r="P34" s="1186"/>
      <c r="Q34" s="1186"/>
      <c r="R34" s="1186"/>
      <c r="S34" s="1186"/>
      <c r="T34" s="1186"/>
      <c r="U34" s="1187"/>
      <c r="V34" s="547"/>
    </row>
    <row r="35" spans="1:22" x14ac:dyDescent="0.25">
      <c r="A35" s="159" t="s">
        <v>313</v>
      </c>
      <c r="B35" s="286"/>
      <c r="C35" s="285"/>
      <c r="D35" s="286"/>
      <c r="E35" s="80"/>
      <c r="F35" s="159">
        <v>38</v>
      </c>
      <c r="G35" s="291"/>
      <c r="H35" s="299"/>
      <c r="I35" s="292"/>
      <c r="J35" s="290"/>
      <c r="K35" s="291"/>
      <c r="L35" s="299"/>
      <c r="M35" s="292"/>
      <c r="N35" s="80"/>
      <c r="O35" s="80"/>
      <c r="P35" s="80"/>
      <c r="Q35" s="80"/>
      <c r="R35" s="80"/>
      <c r="S35" s="80"/>
      <c r="T35" s="547"/>
      <c r="U35" s="547"/>
      <c r="V35" s="547"/>
    </row>
    <row r="36" spans="1:22" x14ac:dyDescent="0.25">
      <c r="A36" s="159" t="s">
        <v>314</v>
      </c>
      <c r="B36" s="286"/>
      <c r="C36" s="285"/>
      <c r="D36" s="286"/>
      <c r="E36" s="80"/>
      <c r="F36" s="159">
        <v>39</v>
      </c>
      <c r="G36" s="291"/>
      <c r="H36" s="299"/>
      <c r="I36" s="292"/>
      <c r="J36" s="290"/>
      <c r="K36" s="291"/>
      <c r="L36" s="299"/>
      <c r="M36" s="292"/>
      <c r="N36" s="80"/>
      <c r="O36" s="80"/>
      <c r="P36" s="80"/>
      <c r="Q36" s="80"/>
      <c r="R36" s="80"/>
      <c r="S36" s="80"/>
      <c r="T36" s="547"/>
      <c r="U36" s="547"/>
      <c r="V36" s="547"/>
    </row>
    <row r="37" spans="1:22" x14ac:dyDescent="0.25">
      <c r="A37" s="159" t="s">
        <v>315</v>
      </c>
      <c r="B37" s="286"/>
      <c r="C37" s="285"/>
      <c r="D37" s="286"/>
      <c r="E37" s="80"/>
      <c r="F37" s="159">
        <v>40</v>
      </c>
      <c r="G37" s="291"/>
      <c r="H37" s="299"/>
      <c r="I37" s="292"/>
      <c r="J37" s="290"/>
      <c r="K37" s="291"/>
      <c r="L37" s="299"/>
      <c r="M37" s="292"/>
      <c r="N37" s="80"/>
      <c r="O37" s="80"/>
      <c r="P37" s="80"/>
      <c r="Q37" s="80"/>
      <c r="R37" s="80"/>
      <c r="S37" s="80"/>
      <c r="T37" s="547"/>
      <c r="U37" s="547"/>
      <c r="V37" s="547"/>
    </row>
    <row r="38" spans="1:22" x14ac:dyDescent="0.25">
      <c r="A38" s="159" t="s">
        <v>316</v>
      </c>
      <c r="B38" s="286"/>
      <c r="C38" s="285"/>
      <c r="D38" s="286"/>
      <c r="E38" s="80"/>
      <c r="F38" s="159">
        <v>41</v>
      </c>
      <c r="G38" s="291"/>
      <c r="H38" s="299"/>
      <c r="I38" s="292"/>
      <c r="J38" s="290"/>
      <c r="K38" s="291"/>
      <c r="L38" s="299"/>
      <c r="M38" s="292"/>
      <c r="N38" s="80"/>
      <c r="O38" s="80"/>
      <c r="P38" s="80"/>
      <c r="Q38" s="80"/>
      <c r="R38" s="80"/>
      <c r="S38" s="80"/>
      <c r="T38" s="547"/>
      <c r="U38" s="547"/>
      <c r="V38" s="547"/>
    </row>
    <row r="39" spans="1:22" ht="14.45" customHeight="1" x14ac:dyDescent="0.25">
      <c r="A39" s="159" t="s">
        <v>317</v>
      </c>
      <c r="B39" s="286"/>
      <c r="C39" s="285"/>
      <c r="D39" s="286"/>
      <c r="E39" s="80"/>
      <c r="F39" s="159">
        <v>42</v>
      </c>
      <c r="G39" s="291"/>
      <c r="H39" s="299"/>
      <c r="I39" s="292"/>
      <c r="J39" s="290"/>
      <c r="K39" s="291"/>
      <c r="L39" s="299"/>
      <c r="M39" s="292"/>
      <c r="N39" s="80"/>
      <c r="O39" s="80"/>
      <c r="P39" s="80"/>
      <c r="Q39" s="80"/>
      <c r="R39" s="80"/>
      <c r="S39" s="80"/>
      <c r="T39" s="547"/>
      <c r="U39" s="547"/>
      <c r="V39" s="547"/>
    </row>
    <row r="40" spans="1:22" x14ac:dyDescent="0.25">
      <c r="A40" s="159" t="s">
        <v>318</v>
      </c>
      <c r="B40" s="286"/>
      <c r="C40" s="285"/>
      <c r="D40" s="286"/>
      <c r="E40" s="80"/>
      <c r="F40" s="159">
        <v>43</v>
      </c>
      <c r="G40" s="291"/>
      <c r="H40" s="299"/>
      <c r="I40" s="292"/>
      <c r="J40" s="290"/>
      <c r="K40" s="291"/>
      <c r="L40" s="299"/>
      <c r="M40" s="292"/>
      <c r="N40" s="80"/>
      <c r="O40" s="80"/>
      <c r="P40" s="80"/>
      <c r="Q40" s="80"/>
      <c r="R40" s="80"/>
      <c r="S40" s="80"/>
      <c r="T40" s="547"/>
      <c r="U40" s="547"/>
      <c r="V40" s="547"/>
    </row>
    <row r="41" spans="1:22" x14ac:dyDescent="0.25">
      <c r="A41" s="159" t="s">
        <v>319</v>
      </c>
      <c r="B41" s="286"/>
      <c r="C41" s="285"/>
      <c r="D41" s="286"/>
      <c r="E41" s="80"/>
      <c r="F41" s="159">
        <v>44</v>
      </c>
      <c r="G41" s="291"/>
      <c r="H41" s="299"/>
      <c r="I41" s="292"/>
      <c r="J41" s="290"/>
      <c r="K41" s="291"/>
      <c r="L41" s="299"/>
      <c r="M41" s="292"/>
      <c r="N41" s="80"/>
      <c r="O41" s="80"/>
      <c r="P41" s="80"/>
      <c r="Q41" s="80"/>
      <c r="R41" s="80"/>
      <c r="S41" s="80"/>
      <c r="T41" s="547"/>
      <c r="U41" s="547"/>
      <c r="V41" s="547"/>
    </row>
    <row r="42" spans="1:22" x14ac:dyDescent="0.25">
      <c r="A42" s="321" t="s">
        <v>370</v>
      </c>
      <c r="B42" s="286"/>
      <c r="C42" s="285"/>
      <c r="D42" s="287"/>
      <c r="E42" s="80"/>
      <c r="F42" s="159">
        <v>45</v>
      </c>
      <c r="G42" s="291"/>
      <c r="H42" s="299"/>
      <c r="I42" s="292"/>
      <c r="J42" s="290"/>
      <c r="K42" s="291"/>
      <c r="L42" s="299"/>
      <c r="M42" s="292"/>
      <c r="N42" s="80"/>
      <c r="O42" s="80"/>
      <c r="P42" s="80"/>
      <c r="Q42" s="80"/>
      <c r="R42" s="80"/>
      <c r="S42" s="80"/>
      <c r="T42" s="547"/>
      <c r="U42" s="547"/>
      <c r="V42" s="547"/>
    </row>
    <row r="43" spans="1:22" x14ac:dyDescent="0.25">
      <c r="A43" s="321" t="s">
        <v>371</v>
      </c>
      <c r="B43" s="286"/>
      <c r="C43" s="285"/>
      <c r="D43" s="286"/>
      <c r="E43" s="80"/>
      <c r="F43" s="159">
        <v>46</v>
      </c>
      <c r="G43" s="291"/>
      <c r="H43" s="299"/>
      <c r="I43" s="292"/>
      <c r="J43" s="290"/>
      <c r="K43" s="291"/>
      <c r="L43" s="299"/>
      <c r="M43" s="292"/>
      <c r="N43" s="80"/>
      <c r="O43" s="80"/>
      <c r="P43" s="80"/>
      <c r="Q43" s="80"/>
      <c r="R43" s="80"/>
      <c r="S43" s="80"/>
      <c r="T43" s="547"/>
      <c r="U43" s="547"/>
      <c r="V43" s="547"/>
    </row>
    <row r="44" spans="1:22" x14ac:dyDescent="0.25">
      <c r="A44" s="321" t="s">
        <v>372</v>
      </c>
      <c r="B44" s="325"/>
      <c r="C44" s="166"/>
      <c r="D44" s="325"/>
      <c r="E44" s="80"/>
      <c r="F44" s="159">
        <v>47</v>
      </c>
      <c r="G44" s="291"/>
      <c r="H44" s="299"/>
      <c r="I44" s="292"/>
      <c r="J44" s="290"/>
      <c r="K44" s="291"/>
      <c r="L44" s="299"/>
      <c r="M44" s="292"/>
      <c r="N44" s="80"/>
      <c r="O44" s="80"/>
      <c r="P44" s="80"/>
      <c r="Q44" s="80"/>
      <c r="R44" s="80"/>
      <c r="S44" s="80"/>
      <c r="T44" s="547"/>
      <c r="U44" s="547"/>
      <c r="V44" s="547"/>
    </row>
    <row r="45" spans="1:22" x14ac:dyDescent="0.25">
      <c r="A45" s="321" t="s">
        <v>373</v>
      </c>
      <c r="B45" s="325"/>
      <c r="C45" s="166"/>
      <c r="D45" s="325"/>
      <c r="E45" s="80"/>
      <c r="F45" s="159">
        <v>48</v>
      </c>
      <c r="G45" s="291"/>
      <c r="H45" s="299"/>
      <c r="I45" s="292"/>
      <c r="J45" s="290"/>
      <c r="K45" s="291"/>
      <c r="L45" s="299"/>
      <c r="M45" s="292"/>
      <c r="N45" s="80"/>
      <c r="O45" s="80"/>
      <c r="P45" s="80"/>
      <c r="Q45" s="80"/>
      <c r="R45" s="80"/>
      <c r="S45" s="80"/>
      <c r="T45" s="547"/>
      <c r="U45" s="547"/>
      <c r="V45" s="547"/>
    </row>
    <row r="46" spans="1:22" x14ac:dyDescent="0.25">
      <c r="A46" s="321" t="s">
        <v>374</v>
      </c>
      <c r="B46" s="325"/>
      <c r="C46" s="166"/>
      <c r="D46" s="325"/>
      <c r="E46" s="80"/>
      <c r="F46" s="159">
        <v>49</v>
      </c>
      <c r="G46" s="291"/>
      <c r="H46" s="299"/>
      <c r="I46" s="292"/>
      <c r="J46" s="290"/>
      <c r="K46" s="291"/>
      <c r="L46" s="299"/>
      <c r="M46" s="292"/>
      <c r="N46" s="80"/>
      <c r="O46" s="80"/>
      <c r="P46" s="80"/>
      <c r="Q46" s="80"/>
      <c r="R46" s="80"/>
      <c r="S46" s="80"/>
      <c r="T46" s="547"/>
      <c r="U46" s="547"/>
      <c r="V46" s="547"/>
    </row>
    <row r="47" spans="1:22" x14ac:dyDescent="0.25">
      <c r="A47" s="321" t="s">
        <v>375</v>
      </c>
      <c r="B47" s="325"/>
      <c r="C47" s="166"/>
      <c r="D47" s="325"/>
      <c r="E47" s="80"/>
      <c r="F47" s="159">
        <v>50</v>
      </c>
      <c r="G47" s="291"/>
      <c r="H47" s="299"/>
      <c r="I47" s="292"/>
      <c r="J47" s="290"/>
      <c r="K47" s="291"/>
      <c r="L47" s="299"/>
      <c r="M47" s="292"/>
      <c r="N47" s="80"/>
      <c r="O47" s="80"/>
      <c r="P47" s="80"/>
      <c r="Q47" s="80"/>
      <c r="R47" s="80"/>
      <c r="S47" s="80"/>
      <c r="T47" s="547"/>
      <c r="U47" s="547"/>
      <c r="V47" s="547"/>
    </row>
    <row r="48" spans="1:22" x14ac:dyDescent="0.25">
      <c r="A48" s="321" t="s">
        <v>376</v>
      </c>
      <c r="B48" s="325"/>
      <c r="C48" s="166"/>
      <c r="D48" s="325"/>
      <c r="E48" s="80"/>
      <c r="F48" s="159">
        <v>51</v>
      </c>
      <c r="G48" s="291"/>
      <c r="H48" s="299"/>
      <c r="I48" s="292"/>
      <c r="J48" s="290"/>
      <c r="K48" s="291"/>
      <c r="L48" s="299"/>
      <c r="M48" s="292"/>
      <c r="N48" s="80"/>
      <c r="O48" s="80"/>
      <c r="P48" s="80"/>
      <c r="Q48" s="80"/>
      <c r="R48" s="80"/>
      <c r="S48" s="80"/>
      <c r="T48" s="547"/>
      <c r="U48" s="547"/>
      <c r="V48" s="547"/>
    </row>
    <row r="49" spans="1:22" x14ac:dyDescent="0.25">
      <c r="A49" s="321" t="s">
        <v>377</v>
      </c>
      <c r="B49" s="325"/>
      <c r="C49" s="166"/>
      <c r="D49" s="325"/>
      <c r="E49" s="80"/>
      <c r="F49" s="159">
        <v>52</v>
      </c>
      <c r="G49" s="291"/>
      <c r="H49" s="299"/>
      <c r="I49" s="292"/>
      <c r="J49" s="290"/>
      <c r="K49" s="291"/>
      <c r="L49" s="299"/>
      <c r="M49" s="292"/>
      <c r="N49" s="80"/>
      <c r="O49" s="80"/>
      <c r="P49" s="80"/>
      <c r="Q49" s="80"/>
      <c r="R49" s="80"/>
      <c r="S49" s="80"/>
      <c r="T49" s="80"/>
      <c r="U49" s="80"/>
      <c r="V49" s="547"/>
    </row>
    <row r="50" spans="1:22" x14ac:dyDescent="0.25">
      <c r="A50" s="321" t="s">
        <v>378</v>
      </c>
      <c r="B50" s="325"/>
      <c r="C50" s="166"/>
      <c r="D50" s="325"/>
      <c r="E50" s="80"/>
      <c r="F50" s="159">
        <v>53</v>
      </c>
      <c r="G50" s="291"/>
      <c r="H50" s="299"/>
      <c r="I50" s="292"/>
      <c r="J50" s="290"/>
      <c r="K50" s="291"/>
      <c r="L50" s="299"/>
      <c r="M50" s="292"/>
      <c r="N50" s="80"/>
      <c r="O50" s="80"/>
      <c r="P50" s="80"/>
      <c r="Q50" s="80"/>
      <c r="R50" s="80"/>
      <c r="S50" s="80"/>
      <c r="T50" s="80"/>
      <c r="U50" s="80"/>
      <c r="V50" s="547"/>
    </row>
    <row r="51" spans="1:22" x14ac:dyDescent="0.25">
      <c r="A51" s="321" t="s">
        <v>379</v>
      </c>
      <c r="B51" s="325"/>
      <c r="C51" s="166"/>
      <c r="D51" s="325"/>
      <c r="E51" s="80"/>
      <c r="F51" s="159">
        <v>54</v>
      </c>
      <c r="G51" s="291"/>
      <c r="H51" s="299"/>
      <c r="I51" s="292"/>
      <c r="J51" s="290"/>
      <c r="K51" s="291"/>
      <c r="L51" s="299"/>
      <c r="M51" s="292"/>
      <c r="N51" s="80"/>
      <c r="O51" s="80"/>
      <c r="P51" s="80"/>
      <c r="Q51" s="80"/>
      <c r="R51" s="80"/>
      <c r="S51" s="80"/>
      <c r="T51" s="80"/>
      <c r="U51" s="80"/>
      <c r="V51" s="547"/>
    </row>
    <row r="52" spans="1:22" x14ac:dyDescent="0.25">
      <c r="A52" s="321" t="s">
        <v>380</v>
      </c>
      <c r="B52" s="325"/>
      <c r="C52" s="166"/>
      <c r="D52" s="325"/>
      <c r="E52" s="80"/>
      <c r="F52" s="159">
        <v>55</v>
      </c>
      <c r="G52" s="291"/>
      <c r="H52" s="299"/>
      <c r="I52" s="292"/>
      <c r="J52" s="290"/>
      <c r="K52" s="291"/>
      <c r="L52" s="299"/>
      <c r="M52" s="292"/>
      <c r="N52" s="80"/>
      <c r="O52" s="80"/>
      <c r="P52" s="80"/>
      <c r="Q52" s="80"/>
      <c r="R52" s="80"/>
      <c r="S52" s="80"/>
      <c r="T52" s="80"/>
      <c r="U52" s="80"/>
      <c r="V52" s="547"/>
    </row>
    <row r="53" spans="1:22" x14ac:dyDescent="0.25">
      <c r="A53" s="321" t="s">
        <v>381</v>
      </c>
      <c r="B53" s="325"/>
      <c r="C53" s="166"/>
      <c r="D53" s="325"/>
      <c r="E53" s="80"/>
      <c r="F53" s="159">
        <v>56</v>
      </c>
      <c r="G53" s="291"/>
      <c r="H53" s="299"/>
      <c r="I53" s="292"/>
      <c r="J53" s="290"/>
      <c r="K53" s="291"/>
      <c r="L53" s="299"/>
      <c r="M53" s="292"/>
      <c r="N53" s="80"/>
      <c r="O53" s="80"/>
      <c r="P53" s="80"/>
      <c r="Q53" s="80"/>
      <c r="R53" s="80"/>
      <c r="S53" s="80"/>
      <c r="T53" s="80"/>
      <c r="U53" s="80"/>
      <c r="V53" s="547"/>
    </row>
    <row r="54" spans="1:22" x14ac:dyDescent="0.25">
      <c r="A54" s="321" t="s">
        <v>382</v>
      </c>
      <c r="B54" s="325"/>
      <c r="C54" s="166"/>
      <c r="D54" s="325"/>
      <c r="E54" s="80"/>
      <c r="F54" s="159">
        <v>57</v>
      </c>
      <c r="G54" s="291"/>
      <c r="H54" s="299"/>
      <c r="I54" s="292"/>
      <c r="J54" s="290"/>
      <c r="K54" s="291"/>
      <c r="L54" s="299"/>
      <c r="M54" s="292"/>
      <c r="N54" s="80"/>
      <c r="O54" s="80"/>
      <c r="P54" s="80"/>
      <c r="Q54" s="80"/>
      <c r="R54" s="80"/>
      <c r="S54" s="80"/>
      <c r="T54" s="80"/>
      <c r="U54" s="80"/>
      <c r="V54" s="547"/>
    </row>
    <row r="55" spans="1:22" x14ac:dyDescent="0.25">
      <c r="A55" s="321" t="s">
        <v>383</v>
      </c>
      <c r="B55" s="325"/>
      <c r="C55" s="166"/>
      <c r="D55" s="325"/>
      <c r="E55" s="80"/>
      <c r="F55" s="159">
        <v>58</v>
      </c>
      <c r="G55" s="291"/>
      <c r="H55" s="299"/>
      <c r="I55" s="292"/>
      <c r="J55" s="290"/>
      <c r="K55" s="291"/>
      <c r="L55" s="299"/>
      <c r="M55" s="292"/>
      <c r="N55" s="80"/>
      <c r="O55" s="80"/>
      <c r="P55" s="80"/>
      <c r="Q55" s="80"/>
      <c r="R55" s="80"/>
      <c r="S55" s="80"/>
      <c r="T55" s="80"/>
      <c r="U55" s="80"/>
      <c r="V55" s="547"/>
    </row>
    <row r="56" spans="1:22" x14ac:dyDescent="0.25">
      <c r="A56" s="321" t="s">
        <v>384</v>
      </c>
      <c r="B56" s="325"/>
      <c r="C56" s="166"/>
      <c r="D56" s="325"/>
      <c r="E56" s="80"/>
      <c r="F56" s="159">
        <v>59</v>
      </c>
      <c r="G56" s="291"/>
      <c r="H56" s="299"/>
      <c r="I56" s="292"/>
      <c r="J56" s="290"/>
      <c r="K56" s="291"/>
      <c r="L56" s="299"/>
      <c r="M56" s="292"/>
      <c r="N56" s="80"/>
      <c r="O56" s="80"/>
      <c r="P56" s="80"/>
      <c r="Q56" s="80"/>
      <c r="R56" s="80"/>
      <c r="S56" s="80"/>
      <c r="T56" s="80"/>
      <c r="U56" s="80"/>
      <c r="V56" s="547"/>
    </row>
    <row r="57" spans="1:22" x14ac:dyDescent="0.25">
      <c r="A57" s="321" t="s">
        <v>385</v>
      </c>
      <c r="B57" s="325"/>
      <c r="C57" s="166"/>
      <c r="D57" s="325"/>
      <c r="E57" s="80"/>
      <c r="F57" s="159">
        <v>60</v>
      </c>
      <c r="G57" s="291"/>
      <c r="H57" s="299"/>
      <c r="I57" s="292"/>
      <c r="J57" s="290"/>
      <c r="K57" s="291"/>
      <c r="L57" s="299"/>
      <c r="M57" s="292"/>
      <c r="N57" s="80"/>
      <c r="O57" s="80"/>
      <c r="P57" s="80"/>
      <c r="Q57" s="80"/>
      <c r="R57" s="80"/>
      <c r="S57" s="80"/>
      <c r="T57" s="80"/>
      <c r="U57" s="80"/>
      <c r="V57" s="547"/>
    </row>
    <row r="58" spans="1:22" x14ac:dyDescent="0.25">
      <c r="A58" s="321" t="s">
        <v>386</v>
      </c>
      <c r="B58" s="325"/>
      <c r="C58" s="166"/>
      <c r="D58" s="325"/>
      <c r="E58" s="80"/>
      <c r="F58" s="159">
        <v>61</v>
      </c>
      <c r="G58" s="291"/>
      <c r="H58" s="299"/>
      <c r="I58" s="292"/>
      <c r="J58" s="290"/>
      <c r="K58" s="291"/>
      <c r="L58" s="299"/>
      <c r="M58" s="292"/>
      <c r="N58" s="80"/>
      <c r="O58" s="80"/>
      <c r="P58" s="80"/>
      <c r="Q58" s="80"/>
      <c r="R58" s="80"/>
      <c r="S58" s="80"/>
      <c r="T58" s="80"/>
      <c r="U58" s="80"/>
      <c r="V58" s="547"/>
    </row>
    <row r="59" spans="1:22" x14ac:dyDescent="0.25">
      <c r="A59" s="321" t="s">
        <v>387</v>
      </c>
      <c r="B59" s="325"/>
      <c r="C59" s="166"/>
      <c r="D59" s="325"/>
      <c r="E59" s="80"/>
      <c r="F59" s="159">
        <v>62</v>
      </c>
      <c r="G59" s="291"/>
      <c r="H59" s="299"/>
      <c r="I59" s="292"/>
      <c r="J59" s="290"/>
      <c r="K59" s="291"/>
      <c r="L59" s="299"/>
      <c r="M59" s="292"/>
      <c r="N59" s="80"/>
      <c r="O59" s="80"/>
      <c r="P59" s="80"/>
      <c r="Q59" s="80"/>
      <c r="R59" s="80"/>
      <c r="S59" s="80"/>
      <c r="T59" s="80"/>
      <c r="U59" s="80"/>
      <c r="V59" s="547"/>
    </row>
    <row r="60" spans="1:22" x14ac:dyDescent="0.25">
      <c r="A60" s="321" t="s">
        <v>388</v>
      </c>
      <c r="B60" s="325"/>
      <c r="C60" s="166"/>
      <c r="D60" s="325"/>
      <c r="E60" s="80"/>
      <c r="F60" s="159">
        <v>63</v>
      </c>
      <c r="G60" s="291"/>
      <c r="H60" s="299"/>
      <c r="I60" s="292"/>
      <c r="J60" s="290"/>
      <c r="K60" s="291"/>
      <c r="L60" s="299"/>
      <c r="M60" s="292"/>
      <c r="N60" s="80"/>
      <c r="O60" s="80"/>
      <c r="P60" s="80"/>
      <c r="Q60" s="80"/>
      <c r="R60" s="80"/>
      <c r="S60" s="80"/>
      <c r="T60" s="80"/>
      <c r="U60" s="80"/>
      <c r="V60" s="547"/>
    </row>
    <row r="61" spans="1:22" x14ac:dyDescent="0.25">
      <c r="A61" s="321" t="s">
        <v>389</v>
      </c>
      <c r="B61" s="325"/>
      <c r="C61" s="166"/>
      <c r="D61" s="325"/>
      <c r="E61" s="80"/>
      <c r="F61" s="159">
        <v>64</v>
      </c>
      <c r="G61" s="291"/>
      <c r="H61" s="299"/>
      <c r="I61" s="292"/>
      <c r="J61" s="290"/>
      <c r="K61" s="291"/>
      <c r="L61" s="299"/>
      <c r="M61" s="292"/>
      <c r="N61" s="80"/>
      <c r="O61" s="80"/>
      <c r="P61" s="80"/>
      <c r="Q61" s="80"/>
      <c r="R61" s="80"/>
      <c r="S61" s="80"/>
      <c r="T61" s="80"/>
      <c r="U61" s="80"/>
      <c r="V61" s="547"/>
    </row>
    <row r="62" spans="1:22" x14ac:dyDescent="0.25">
      <c r="A62" s="321" t="s">
        <v>390</v>
      </c>
      <c r="B62" s="325"/>
      <c r="C62" s="166"/>
      <c r="D62" s="325"/>
      <c r="E62" s="80"/>
      <c r="F62" s="159">
        <v>65</v>
      </c>
      <c r="G62" s="291"/>
      <c r="H62" s="299"/>
      <c r="I62" s="292"/>
      <c r="J62" s="290"/>
      <c r="K62" s="291"/>
      <c r="L62" s="299"/>
      <c r="M62" s="292"/>
      <c r="N62" s="80"/>
      <c r="O62" s="80"/>
      <c r="P62" s="80"/>
      <c r="Q62" s="80"/>
      <c r="R62" s="80"/>
      <c r="S62" s="80"/>
      <c r="T62" s="80"/>
      <c r="U62" s="80"/>
      <c r="V62" s="547"/>
    </row>
    <row r="63" spans="1:22" x14ac:dyDescent="0.25">
      <c r="A63" s="321" t="s">
        <v>391</v>
      </c>
      <c r="B63" s="325"/>
      <c r="C63" s="166"/>
      <c r="D63" s="325"/>
      <c r="E63" s="80"/>
      <c r="F63" s="159">
        <v>66</v>
      </c>
      <c r="G63" s="291"/>
      <c r="H63" s="299"/>
      <c r="I63" s="292"/>
      <c r="J63" s="290"/>
      <c r="K63" s="291"/>
      <c r="L63" s="299"/>
      <c r="M63" s="292"/>
      <c r="N63" s="80"/>
      <c r="O63" s="80"/>
      <c r="P63" s="80"/>
      <c r="Q63" s="80"/>
      <c r="R63" s="80"/>
      <c r="S63" s="80"/>
      <c r="T63" s="80"/>
      <c r="U63" s="80"/>
      <c r="V63" s="547"/>
    </row>
    <row r="64" spans="1:22" x14ac:dyDescent="0.25">
      <c r="A64" s="321" t="s">
        <v>392</v>
      </c>
      <c r="B64" s="325"/>
      <c r="C64" s="166"/>
      <c r="D64" s="325"/>
      <c r="E64" s="80"/>
      <c r="F64" s="159">
        <v>67</v>
      </c>
      <c r="G64" s="291"/>
      <c r="H64" s="299"/>
      <c r="I64" s="292"/>
      <c r="J64" s="290"/>
      <c r="K64" s="291"/>
      <c r="L64" s="299"/>
      <c r="M64" s="292"/>
      <c r="N64" s="80"/>
      <c r="O64" s="80"/>
      <c r="P64" s="80"/>
      <c r="Q64" s="80"/>
      <c r="R64" s="80"/>
      <c r="S64" s="80"/>
      <c r="T64" s="80"/>
      <c r="U64" s="80"/>
      <c r="V64" s="547"/>
    </row>
    <row r="65" spans="1:22" x14ac:dyDescent="0.25">
      <c r="A65" s="321" t="s">
        <v>393</v>
      </c>
      <c r="B65" s="325"/>
      <c r="C65" s="166"/>
      <c r="D65" s="325"/>
      <c r="E65" s="80"/>
      <c r="F65" s="159">
        <v>68</v>
      </c>
      <c r="G65" s="291"/>
      <c r="H65" s="299"/>
      <c r="I65" s="292"/>
      <c r="J65" s="290"/>
      <c r="K65" s="291"/>
      <c r="L65" s="299"/>
      <c r="M65" s="292"/>
      <c r="N65" s="80"/>
      <c r="O65" s="80"/>
      <c r="P65" s="80"/>
      <c r="Q65" s="80"/>
      <c r="R65" s="80"/>
      <c r="S65" s="80"/>
      <c r="T65" s="80"/>
      <c r="U65" s="80"/>
      <c r="V65" s="547"/>
    </row>
    <row r="66" spans="1:22" x14ac:dyDescent="0.25">
      <c r="A66" s="321" t="s">
        <v>394</v>
      </c>
      <c r="B66" s="325"/>
      <c r="C66" s="166"/>
      <c r="D66" s="325"/>
      <c r="E66" s="80"/>
      <c r="F66" s="159">
        <v>69</v>
      </c>
      <c r="G66" s="291"/>
      <c r="H66" s="299"/>
      <c r="I66" s="292"/>
      <c r="J66" s="290"/>
      <c r="K66" s="291"/>
      <c r="L66" s="299"/>
      <c r="M66" s="292"/>
      <c r="N66" s="80"/>
      <c r="O66" s="80"/>
      <c r="P66" s="80"/>
      <c r="Q66" s="80"/>
      <c r="R66" s="80"/>
      <c r="S66" s="80"/>
      <c r="T66" s="80"/>
      <c r="U66" s="80"/>
      <c r="V66" s="547"/>
    </row>
    <row r="67" spans="1:22" ht="15.75" thickBot="1" x14ac:dyDescent="0.3">
      <c r="A67" s="322" t="s">
        <v>395</v>
      </c>
      <c r="B67" s="326"/>
      <c r="C67" s="166"/>
      <c r="D67" s="326"/>
      <c r="E67" s="80"/>
      <c r="F67" s="160" t="s">
        <v>322</v>
      </c>
      <c r="G67" s="293"/>
      <c r="H67" s="439"/>
      <c r="I67" s="294"/>
      <c r="J67" s="290"/>
      <c r="K67" s="293"/>
      <c r="L67" s="439"/>
      <c r="M67" s="294"/>
      <c r="N67" s="80"/>
      <c r="O67" s="80"/>
      <c r="P67" s="80"/>
      <c r="Q67" s="80"/>
      <c r="R67" s="80"/>
      <c r="S67" s="80"/>
      <c r="T67" s="80"/>
      <c r="U67" s="80"/>
      <c r="V67" s="547"/>
    </row>
    <row r="68" spans="1:22" ht="15.75" thickBot="1" x14ac:dyDescent="0.3">
      <c r="A68" s="319" t="s">
        <v>320</v>
      </c>
      <c r="B68" s="324">
        <f>SUM(B16:B67)</f>
        <v>0</v>
      </c>
      <c r="C68" s="166"/>
      <c r="D68" s="324">
        <f>SUM(D16:D67)</f>
        <v>0</v>
      </c>
      <c r="E68" s="80"/>
      <c r="F68" s="170" t="s">
        <v>320</v>
      </c>
      <c r="G68" s="295">
        <f>SUM(G16:G67)</f>
        <v>0</v>
      </c>
      <c r="H68" s="449">
        <f>SUM(H16:H67)</f>
        <v>0</v>
      </c>
      <c r="I68" s="296">
        <f t="shared" ref="I68:M68" si="1">SUM(I16:I67)</f>
        <v>0</v>
      </c>
      <c r="J68" s="290"/>
      <c r="K68" s="295">
        <f t="shared" si="1"/>
        <v>0</v>
      </c>
      <c r="L68" s="449">
        <f t="shared" si="1"/>
        <v>0</v>
      </c>
      <c r="M68" s="296">
        <f t="shared" si="1"/>
        <v>0</v>
      </c>
      <c r="N68" s="80"/>
      <c r="O68" s="547"/>
      <c r="P68" s="547"/>
      <c r="Q68" s="547"/>
      <c r="R68" s="547"/>
      <c r="S68" s="547"/>
      <c r="T68" s="547"/>
      <c r="U68" s="547"/>
      <c r="V68" s="547"/>
    </row>
  </sheetData>
  <sheetProtection algorithmName="SHA-512" hashValue="g2drBFJCyf3GBSxFexKMssqsVR4t6npOimc5UyeKcVqT9quYGThUi8ncp3UzeKP8na6gYbIQ7lJvsjOtwgiWGw==" saltValue="GPamxvlNbAwe/5cr5Yc4fw==" spinCount="100000" sheet="1" objects="1" scenarios="1"/>
  <mergeCells count="19">
    <mergeCell ref="O23:U30"/>
    <mergeCell ref="O31:U34"/>
    <mergeCell ref="P14:R14"/>
    <mergeCell ref="P20:R20"/>
    <mergeCell ref="S14:T14"/>
    <mergeCell ref="U14:U15"/>
    <mergeCell ref="P18:R18"/>
    <mergeCell ref="P19:R19"/>
    <mergeCell ref="D14:D15"/>
    <mergeCell ref="F14:F15"/>
    <mergeCell ref="G14:I14"/>
    <mergeCell ref="K14:M14"/>
    <mergeCell ref="A14:A15"/>
    <mergeCell ref="B14:B15"/>
    <mergeCell ref="A9:M9"/>
    <mergeCell ref="A13:D13"/>
    <mergeCell ref="F13:M13"/>
    <mergeCell ref="O13:U13"/>
    <mergeCell ref="A10:I10"/>
  </mergeCells>
  <conditionalFormatting sqref="B68">
    <cfRule type="expression" dxfId="151" priority="9">
      <formula>AND(   $B$68&gt;0,   SUM($G$68:$I$68)&gt;0,   SUM($G$68:$I$68)&lt;&gt;$B$68 )</formula>
    </cfRule>
  </conditionalFormatting>
  <conditionalFormatting sqref="D68">
    <cfRule type="expression" dxfId="150" priority="8">
      <formula>AND($D$68&gt;0,   SUM($K$68:$M$68)&gt;0,   SUM($K$68:$M$68)&lt;&gt;$D$68)</formula>
    </cfRule>
  </conditionalFormatting>
  <conditionalFormatting sqref="G68:I68">
    <cfRule type="expression" dxfId="149" priority="7">
      <formula>AND(   $B$68&gt;0,   SUM($G$68:$I$68)&gt;0,   SUM($G$68:$I$68)&lt;&gt;$B$68 )</formula>
    </cfRule>
  </conditionalFormatting>
  <conditionalFormatting sqref="K68:M68">
    <cfRule type="expression" dxfId="148" priority="6">
      <formula>AND($D$68&gt;0,   SUM($K$68:$M$68)&gt;0,   SUM($K$68:$M$68)&lt;&gt;$D$68)</formula>
    </cfRule>
  </conditionalFormatting>
  <conditionalFormatting sqref="U16">
    <cfRule type="expression" dxfId="147" priority="5">
      <formula>AND($U$16&gt;0,($B$68+$D$68)&lt;&gt;$U$16)</formula>
    </cfRule>
  </conditionalFormatting>
  <conditionalFormatting sqref="U17">
    <cfRule type="expression" dxfId="146" priority="4">
      <formula>AND($U$17&gt;0,($B$68+$D$68)&lt;&gt;$U$17)</formula>
    </cfRule>
  </conditionalFormatting>
  <conditionalFormatting sqref="U18">
    <cfRule type="expression" dxfId="145" priority="3">
      <formula>AND($U$18&gt;0,($B$68+$D$68)&lt;&gt;$U$18)</formula>
    </cfRule>
  </conditionalFormatting>
  <conditionalFormatting sqref="U19">
    <cfRule type="expression" dxfId="144" priority="2">
      <formula>AND($U$19&gt;0,($B$68+$D$68)&lt;&gt;$U$19)</formula>
    </cfRule>
  </conditionalFormatting>
  <conditionalFormatting sqref="U20">
    <cfRule type="expression" dxfId="143" priority="1">
      <formula>AND($U$20&gt;0,($B$68+$D$68)&lt;&gt;$U$20)</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0A00-000000000000}">
      <formula1>0</formula1>
    </dataValidation>
  </dataValidations>
  <pageMargins left="0.7" right="0.7" top="0.75" bottom="0.75" header="0.3" footer="0.3"/>
  <pageSetup paperSize="5" scale="67"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pageSetUpPr fitToPage="1"/>
  </sheetPr>
  <dimension ref="A1:W350"/>
  <sheetViews>
    <sheetView topLeftCell="C1" workbookViewId="0">
      <selection activeCell="L22" sqref="L22"/>
    </sheetView>
  </sheetViews>
  <sheetFormatPr defaultColWidth="9.140625" defaultRowHeight="15" x14ac:dyDescent="0.25"/>
  <cols>
    <col min="1" max="1" width="56.42578125" style="81" customWidth="1"/>
    <col min="2" max="2" width="15.42578125" style="81" bestFit="1" customWidth="1"/>
    <col min="3" max="9" width="13.7109375" style="81" customWidth="1"/>
    <col min="10" max="16" width="10.7109375" style="81" customWidth="1"/>
    <col min="17" max="23" width="13.7109375" style="81" customWidth="1"/>
    <col min="24" max="16384" width="9.140625" style="81"/>
  </cols>
  <sheetData>
    <row r="1" spans="1:23" s="79" customFormat="1" ht="15" customHeight="1" x14ac:dyDescent="0.25"/>
    <row r="2" spans="1:23" s="79" customFormat="1" ht="15" customHeight="1" x14ac:dyDescent="0.25"/>
    <row r="3" spans="1:23" s="79" customFormat="1" ht="15" customHeight="1" x14ac:dyDescent="0.25"/>
    <row r="4" spans="1:23" s="79" customFormat="1" ht="15" customHeight="1" x14ac:dyDescent="0.25"/>
    <row r="5" spans="1:23" s="79" customFormat="1" ht="15" customHeight="1" x14ac:dyDescent="0.25"/>
    <row r="6" spans="1:23" s="79" customFormat="1" ht="15" customHeight="1" x14ac:dyDescent="0.25"/>
    <row r="7" spans="1:23" s="79" customFormat="1" ht="15" hidden="1" customHeight="1" x14ac:dyDescent="0.25"/>
    <row r="8" spans="1:23" s="79" customFormat="1" ht="33" customHeight="1" thickBot="1" x14ac:dyDescent="0.3"/>
    <row r="9" spans="1:23" ht="18.75" x14ac:dyDescent="0.25">
      <c r="A9" s="1165" t="s">
        <v>187</v>
      </c>
      <c r="B9" s="1165"/>
      <c r="C9" s="1165"/>
      <c r="D9" s="1165"/>
      <c r="E9" s="1165"/>
      <c r="F9" s="1165"/>
      <c r="G9" s="1165"/>
      <c r="H9" s="1165"/>
      <c r="I9" s="1165"/>
      <c r="J9" s="1224" t="s">
        <v>518</v>
      </c>
      <c r="K9" s="1225"/>
      <c r="L9" s="1225"/>
      <c r="M9" s="1225"/>
      <c r="N9" s="1226"/>
      <c r="O9" s="686" t="str">
        <f>Home!J24</f>
        <v/>
      </c>
      <c r="P9" s="1230" t="s">
        <v>530</v>
      </c>
      <c r="Q9" s="1231"/>
      <c r="R9" s="1231"/>
      <c r="S9" s="1231"/>
      <c r="T9" s="963"/>
      <c r="U9" s="963"/>
      <c r="V9" s="356"/>
      <c r="W9" s="356"/>
    </row>
    <row r="10" spans="1:23" ht="19.5" thickBot="1" x14ac:dyDescent="0.3">
      <c r="A10" s="1165" t="s">
        <v>750</v>
      </c>
      <c r="B10" s="1165"/>
      <c r="C10" s="1165"/>
      <c r="D10" s="1165"/>
      <c r="E10" s="1165"/>
      <c r="F10" s="1165"/>
      <c r="G10" s="1165"/>
      <c r="H10" s="1165"/>
      <c r="I10" s="1165"/>
      <c r="J10" s="1227" t="s">
        <v>519</v>
      </c>
      <c r="K10" s="1228"/>
      <c r="L10" s="1228"/>
      <c r="M10" s="1228"/>
      <c r="N10" s="1229"/>
      <c r="O10" s="688" t="str">
        <f>Home!J25</f>
        <v/>
      </c>
      <c r="P10" s="1230" t="s">
        <v>530</v>
      </c>
      <c r="Q10" s="1231"/>
      <c r="R10" s="1231"/>
      <c r="S10" s="1231"/>
      <c r="T10" s="963"/>
      <c r="U10" s="963"/>
      <c r="V10" s="356"/>
      <c r="W10" s="356"/>
    </row>
    <row r="11" spans="1:23" ht="15.75" customHeight="1" thickBot="1" x14ac:dyDescent="0.3">
      <c r="A11" s="356" t="s">
        <v>184</v>
      </c>
      <c r="B11" s="356"/>
      <c r="C11" s="356"/>
      <c r="D11" s="356"/>
      <c r="E11" s="356"/>
      <c r="F11" s="356"/>
      <c r="G11" s="356"/>
      <c r="H11" s="356"/>
      <c r="I11" s="356"/>
      <c r="J11" s="356"/>
      <c r="K11" s="356"/>
      <c r="L11" s="356"/>
      <c r="M11" s="356"/>
      <c r="N11" s="356"/>
      <c r="O11" s="356"/>
      <c r="P11" s="356"/>
      <c r="Q11" s="356"/>
      <c r="R11" s="356"/>
      <c r="S11" s="356"/>
      <c r="T11" s="356"/>
      <c r="U11" s="356"/>
      <c r="V11" s="356"/>
      <c r="W11" s="356"/>
    </row>
    <row r="12" spans="1:23" ht="63" customHeight="1" thickBot="1" x14ac:dyDescent="0.3">
      <c r="A12" s="1177" t="s">
        <v>746</v>
      </c>
      <c r="B12" s="1169" t="s">
        <v>399</v>
      </c>
      <c r="C12" s="1149" t="s">
        <v>879</v>
      </c>
      <c r="D12" s="1150"/>
      <c r="E12" s="1150"/>
      <c r="F12" s="1150"/>
      <c r="G12" s="1150"/>
      <c r="H12" s="1150"/>
      <c r="I12" s="1151"/>
      <c r="J12" s="1154" t="s">
        <v>905</v>
      </c>
      <c r="K12" s="1155"/>
      <c r="L12" s="1155"/>
      <c r="M12" s="1155"/>
      <c r="N12" s="1155"/>
      <c r="O12" s="1155"/>
      <c r="P12" s="1155"/>
      <c r="Q12" s="1149" t="s">
        <v>500</v>
      </c>
      <c r="R12" s="1150"/>
      <c r="S12" s="1150"/>
      <c r="T12" s="1151"/>
      <c r="U12" s="1149" t="s">
        <v>870</v>
      </c>
      <c r="V12" s="1150"/>
      <c r="W12" s="1151"/>
    </row>
    <row r="13" spans="1:23" ht="15.75" customHeight="1" x14ac:dyDescent="0.25">
      <c r="A13" s="1213"/>
      <c r="B13" s="1170"/>
      <c r="C13" s="1152" t="s">
        <v>189</v>
      </c>
      <c r="D13" s="1163" t="s">
        <v>26</v>
      </c>
      <c r="E13" s="1209"/>
      <c r="F13" s="1240" t="s">
        <v>27</v>
      </c>
      <c r="G13" s="1241"/>
      <c r="H13" s="1236" t="s">
        <v>185</v>
      </c>
      <c r="I13" s="1238" t="s">
        <v>186</v>
      </c>
      <c r="J13" s="1208" t="s">
        <v>26</v>
      </c>
      <c r="K13" s="1209"/>
      <c r="L13" s="1156" t="s">
        <v>27</v>
      </c>
      <c r="M13" s="1157"/>
      <c r="N13" s="1157"/>
      <c r="O13" s="1157"/>
      <c r="P13" s="1158"/>
      <c r="Q13" s="1159" t="s">
        <v>290</v>
      </c>
      <c r="R13" s="1161" t="s">
        <v>871</v>
      </c>
      <c r="S13" s="1161" t="s">
        <v>872</v>
      </c>
      <c r="T13" s="1232" t="s">
        <v>873</v>
      </c>
      <c r="U13" s="1143" t="s">
        <v>948</v>
      </c>
      <c r="V13" s="1144"/>
      <c r="W13" s="1144" t="s">
        <v>904</v>
      </c>
    </row>
    <row r="14" spans="1:23" ht="51.75" customHeight="1" x14ac:dyDescent="0.25">
      <c r="A14" s="1213"/>
      <c r="B14" s="1170"/>
      <c r="C14" s="1153"/>
      <c r="D14" s="590" t="s">
        <v>337</v>
      </c>
      <c r="E14" s="996" t="s">
        <v>753</v>
      </c>
      <c r="F14" s="997" t="s">
        <v>337</v>
      </c>
      <c r="G14" s="966" t="s">
        <v>753</v>
      </c>
      <c r="H14" s="1237"/>
      <c r="I14" s="1239"/>
      <c r="J14" s="968" t="s">
        <v>179</v>
      </c>
      <c r="K14" s="969" t="s">
        <v>743</v>
      </c>
      <c r="L14" s="571" t="s">
        <v>179</v>
      </c>
      <c r="M14" s="787" t="s">
        <v>711</v>
      </c>
      <c r="N14" s="572" t="s">
        <v>701</v>
      </c>
      <c r="O14" s="572" t="s">
        <v>180</v>
      </c>
      <c r="P14" s="573" t="s">
        <v>182</v>
      </c>
      <c r="Q14" s="1160"/>
      <c r="R14" s="1162"/>
      <c r="S14" s="1162"/>
      <c r="T14" s="1233"/>
      <c r="U14" s="1145"/>
      <c r="V14" s="1146"/>
      <c r="W14" s="1146"/>
    </row>
    <row r="15" spans="1:23" ht="15.75" customHeight="1" thickBot="1" x14ac:dyDescent="0.3">
      <c r="A15" s="1214"/>
      <c r="B15" s="1171"/>
      <c r="C15" s="998" t="s">
        <v>188</v>
      </c>
      <c r="D15" s="970" t="s">
        <v>29</v>
      </c>
      <c r="E15" s="999" t="s">
        <v>29</v>
      </c>
      <c r="F15" s="1000" t="s">
        <v>29</v>
      </c>
      <c r="G15" s="972" t="s">
        <v>29</v>
      </c>
      <c r="H15" s="1001" t="s">
        <v>28</v>
      </c>
      <c r="I15" s="1002" t="s">
        <v>28</v>
      </c>
      <c r="J15" s="973" t="s">
        <v>178</v>
      </c>
      <c r="K15" s="974" t="s">
        <v>178</v>
      </c>
      <c r="L15" s="568" t="s">
        <v>178</v>
      </c>
      <c r="M15" s="574" t="s">
        <v>178</v>
      </c>
      <c r="N15" s="569" t="s">
        <v>178</v>
      </c>
      <c r="O15" s="569" t="s">
        <v>178</v>
      </c>
      <c r="P15" s="575" t="s">
        <v>178</v>
      </c>
      <c r="Q15" s="68" t="s">
        <v>178</v>
      </c>
      <c r="R15" s="139" t="s">
        <v>178</v>
      </c>
      <c r="S15" s="975" t="s">
        <v>178</v>
      </c>
      <c r="T15" s="70" t="s">
        <v>178</v>
      </c>
      <c r="U15" s="1145"/>
      <c r="V15" s="1146"/>
      <c r="W15" s="1146"/>
    </row>
    <row r="16" spans="1:23" ht="15.75" customHeight="1" thickBot="1" x14ac:dyDescent="0.3">
      <c r="A16" s="755"/>
      <c r="B16" s="1003"/>
      <c r="C16" s="758" t="s">
        <v>174</v>
      </c>
      <c r="D16" s="758">
        <f t="shared" ref="D16:J16" si="0">SUM(D17:D350)</f>
        <v>0</v>
      </c>
      <c r="E16" s="758">
        <f t="shared" si="0"/>
        <v>0</v>
      </c>
      <c r="F16" s="758">
        <f t="shared" si="0"/>
        <v>0</v>
      </c>
      <c r="G16" s="758">
        <f t="shared" si="0"/>
        <v>0</v>
      </c>
      <c r="H16" s="757">
        <f t="shared" si="0"/>
        <v>0</v>
      </c>
      <c r="I16" s="757">
        <f t="shared" si="0"/>
        <v>0</v>
      </c>
      <c r="J16" s="759">
        <f t="shared" si="0"/>
        <v>0</v>
      </c>
      <c r="K16" s="759">
        <f t="shared" ref="K16:T16" si="1">SUM(K17:K350)</f>
        <v>0</v>
      </c>
      <c r="L16" s="759">
        <f t="shared" si="1"/>
        <v>0</v>
      </c>
      <c r="M16" s="759">
        <f t="shared" si="1"/>
        <v>0</v>
      </c>
      <c r="N16" s="759">
        <f t="shared" si="1"/>
        <v>0</v>
      </c>
      <c r="O16" s="759">
        <f t="shared" si="1"/>
        <v>0</v>
      </c>
      <c r="P16" s="759">
        <f t="shared" si="1"/>
        <v>0</v>
      </c>
      <c r="Q16" s="759">
        <f t="shared" si="1"/>
        <v>0</v>
      </c>
      <c r="R16" s="759">
        <f t="shared" si="1"/>
        <v>0</v>
      </c>
      <c r="S16" s="759">
        <f t="shared" si="1"/>
        <v>0</v>
      </c>
      <c r="T16" s="759">
        <f t="shared" si="1"/>
        <v>0</v>
      </c>
      <c r="U16" s="1147"/>
      <c r="V16" s="1148"/>
      <c r="W16" s="977" t="s">
        <v>467</v>
      </c>
    </row>
    <row r="17" spans="1:23" x14ac:dyDescent="0.25">
      <c r="A17" s="42"/>
      <c r="B17" s="180"/>
      <c r="C17" s="130"/>
      <c r="D17" s="43"/>
      <c r="E17" s="44"/>
      <c r="F17" s="171"/>
      <c r="G17" s="172"/>
      <c r="H17" s="183"/>
      <c r="I17" s="184"/>
      <c r="J17" s="804"/>
      <c r="K17" s="193"/>
      <c r="L17" s="189"/>
      <c r="M17" s="190"/>
      <c r="N17" s="190"/>
      <c r="O17" s="190"/>
      <c r="P17" s="191"/>
      <c r="Q17" s="192"/>
      <c r="R17" s="191"/>
      <c r="S17" s="191"/>
      <c r="T17" s="193"/>
      <c r="U17" s="1242"/>
      <c r="V17" s="1243"/>
      <c r="W17" s="878"/>
    </row>
    <row r="18" spans="1:23" x14ac:dyDescent="0.25">
      <c r="A18" s="45"/>
      <c r="B18" s="181"/>
      <c r="C18" s="131"/>
      <c r="D18" s="46"/>
      <c r="E18" s="47"/>
      <c r="F18" s="173"/>
      <c r="G18" s="174"/>
      <c r="H18" s="185"/>
      <c r="I18" s="186"/>
      <c r="J18" s="805"/>
      <c r="K18" s="198"/>
      <c r="L18" s="194"/>
      <c r="M18" s="195"/>
      <c r="N18" s="195"/>
      <c r="O18" s="195"/>
      <c r="P18" s="196"/>
      <c r="Q18" s="197"/>
      <c r="R18" s="196"/>
      <c r="S18" s="196"/>
      <c r="T18" s="198"/>
      <c r="U18" s="1244"/>
      <c r="V18" s="1245"/>
      <c r="W18" s="436"/>
    </row>
    <row r="19" spans="1:23" x14ac:dyDescent="0.25">
      <c r="A19" s="45"/>
      <c r="B19" s="181"/>
      <c r="C19" s="131"/>
      <c r="D19" s="46"/>
      <c r="E19" s="47"/>
      <c r="F19" s="173"/>
      <c r="G19" s="174"/>
      <c r="H19" s="185"/>
      <c r="I19" s="186"/>
      <c r="J19" s="805"/>
      <c r="K19" s="198"/>
      <c r="L19" s="194"/>
      <c r="M19" s="195"/>
      <c r="N19" s="195"/>
      <c r="O19" s="195"/>
      <c r="P19" s="196"/>
      <c r="Q19" s="197"/>
      <c r="R19" s="196"/>
      <c r="S19" s="196"/>
      <c r="T19" s="198"/>
      <c r="U19" s="1244"/>
      <c r="V19" s="1245"/>
      <c r="W19" s="436"/>
    </row>
    <row r="20" spans="1:23" x14ac:dyDescent="0.25">
      <c r="A20" s="45"/>
      <c r="B20" s="181"/>
      <c r="C20" s="131"/>
      <c r="D20" s="46"/>
      <c r="E20" s="47"/>
      <c r="F20" s="173"/>
      <c r="G20" s="174"/>
      <c r="H20" s="185"/>
      <c r="I20" s="186"/>
      <c r="J20" s="805"/>
      <c r="K20" s="198"/>
      <c r="L20" s="194"/>
      <c r="M20" s="195"/>
      <c r="N20" s="195"/>
      <c r="O20" s="195"/>
      <c r="P20" s="196"/>
      <c r="Q20" s="197"/>
      <c r="R20" s="196"/>
      <c r="S20" s="196"/>
      <c r="T20" s="198"/>
      <c r="U20" s="1244"/>
      <c r="V20" s="1245"/>
      <c r="W20" s="436"/>
    </row>
    <row r="21" spans="1:23" x14ac:dyDescent="0.25">
      <c r="A21" s="45"/>
      <c r="B21" s="181"/>
      <c r="C21" s="131"/>
      <c r="D21" s="46"/>
      <c r="E21" s="47"/>
      <c r="F21" s="173"/>
      <c r="G21" s="174"/>
      <c r="H21" s="185"/>
      <c r="I21" s="186"/>
      <c r="J21" s="805"/>
      <c r="K21" s="198"/>
      <c r="L21" s="194"/>
      <c r="M21" s="195"/>
      <c r="N21" s="195"/>
      <c r="O21" s="195"/>
      <c r="P21" s="196"/>
      <c r="Q21" s="197"/>
      <c r="R21" s="196"/>
      <c r="S21" s="196"/>
      <c r="T21" s="198"/>
      <c r="U21" s="1244"/>
      <c r="V21" s="1245"/>
      <c r="W21" s="436"/>
    </row>
    <row r="22" spans="1:23" x14ac:dyDescent="0.25">
      <c r="A22" s="45"/>
      <c r="B22" s="181"/>
      <c r="C22" s="131"/>
      <c r="D22" s="46"/>
      <c r="E22" s="47"/>
      <c r="F22" s="173"/>
      <c r="G22" s="174"/>
      <c r="H22" s="185"/>
      <c r="I22" s="186"/>
      <c r="J22" s="805"/>
      <c r="K22" s="198"/>
      <c r="L22" s="194"/>
      <c r="M22" s="195"/>
      <c r="N22" s="195"/>
      <c r="O22" s="195"/>
      <c r="P22" s="196"/>
      <c r="Q22" s="197"/>
      <c r="R22" s="196"/>
      <c r="S22" s="196"/>
      <c r="T22" s="198"/>
      <c r="U22" s="1244"/>
      <c r="V22" s="1245"/>
      <c r="W22" s="436"/>
    </row>
    <row r="23" spans="1:23" x14ac:dyDescent="0.25">
      <c r="A23" s="45"/>
      <c r="B23" s="181"/>
      <c r="C23" s="131"/>
      <c r="D23" s="46"/>
      <c r="E23" s="47"/>
      <c r="F23" s="173"/>
      <c r="G23" s="174"/>
      <c r="H23" s="185"/>
      <c r="I23" s="186"/>
      <c r="J23" s="805"/>
      <c r="K23" s="198"/>
      <c r="L23" s="194"/>
      <c r="M23" s="195"/>
      <c r="N23" s="195"/>
      <c r="O23" s="195"/>
      <c r="P23" s="196"/>
      <c r="Q23" s="197"/>
      <c r="R23" s="196"/>
      <c r="S23" s="196"/>
      <c r="T23" s="198"/>
      <c r="U23" s="1244"/>
      <c r="V23" s="1245"/>
      <c r="W23" s="436"/>
    </row>
    <row r="24" spans="1:23" x14ac:dyDescent="0.25">
      <c r="A24" s="45"/>
      <c r="B24" s="181"/>
      <c r="C24" s="131"/>
      <c r="D24" s="46"/>
      <c r="E24" s="47"/>
      <c r="F24" s="173"/>
      <c r="G24" s="174"/>
      <c r="H24" s="185"/>
      <c r="I24" s="186"/>
      <c r="J24" s="805"/>
      <c r="K24" s="198"/>
      <c r="L24" s="194"/>
      <c r="M24" s="195"/>
      <c r="N24" s="195"/>
      <c r="O24" s="195"/>
      <c r="P24" s="196"/>
      <c r="Q24" s="197"/>
      <c r="R24" s="196"/>
      <c r="S24" s="196"/>
      <c r="T24" s="198"/>
      <c r="U24" s="1244"/>
      <c r="V24" s="1245"/>
      <c r="W24" s="436"/>
    </row>
    <row r="25" spans="1:23" x14ac:dyDescent="0.25">
      <c r="A25" s="45"/>
      <c r="B25" s="181"/>
      <c r="C25" s="131"/>
      <c r="D25" s="46"/>
      <c r="E25" s="47"/>
      <c r="F25" s="173"/>
      <c r="G25" s="174"/>
      <c r="H25" s="185"/>
      <c r="I25" s="186"/>
      <c r="J25" s="805"/>
      <c r="K25" s="198"/>
      <c r="L25" s="194"/>
      <c r="M25" s="195"/>
      <c r="N25" s="195"/>
      <c r="O25" s="195"/>
      <c r="P25" s="196"/>
      <c r="Q25" s="197"/>
      <c r="R25" s="196"/>
      <c r="S25" s="196"/>
      <c r="T25" s="198"/>
      <c r="U25" s="1244"/>
      <c r="V25" s="1245"/>
      <c r="W25" s="436"/>
    </row>
    <row r="26" spans="1:23" x14ac:dyDescent="0.25">
      <c r="A26" s="45"/>
      <c r="B26" s="181"/>
      <c r="C26" s="131"/>
      <c r="D26" s="46"/>
      <c r="E26" s="47"/>
      <c r="F26" s="173"/>
      <c r="G26" s="174"/>
      <c r="H26" s="185"/>
      <c r="I26" s="186"/>
      <c r="J26" s="805"/>
      <c r="K26" s="198"/>
      <c r="L26" s="194"/>
      <c r="M26" s="195"/>
      <c r="N26" s="195"/>
      <c r="O26" s="195"/>
      <c r="P26" s="196"/>
      <c r="Q26" s="197"/>
      <c r="R26" s="196"/>
      <c r="S26" s="196"/>
      <c r="T26" s="198"/>
      <c r="U26" s="1244"/>
      <c r="V26" s="1245"/>
      <c r="W26" s="436"/>
    </row>
    <row r="27" spans="1:23" x14ac:dyDescent="0.25">
      <c r="A27" s="45"/>
      <c r="B27" s="181"/>
      <c r="C27" s="131"/>
      <c r="D27" s="46"/>
      <c r="E27" s="47"/>
      <c r="F27" s="173"/>
      <c r="G27" s="174"/>
      <c r="H27" s="185"/>
      <c r="I27" s="186"/>
      <c r="J27" s="805"/>
      <c r="K27" s="198"/>
      <c r="L27" s="194"/>
      <c r="M27" s="195"/>
      <c r="N27" s="195"/>
      <c r="O27" s="195"/>
      <c r="P27" s="196"/>
      <c r="Q27" s="197"/>
      <c r="R27" s="196"/>
      <c r="S27" s="196"/>
      <c r="T27" s="198"/>
      <c r="U27" s="1244"/>
      <c r="V27" s="1245"/>
      <c r="W27" s="436"/>
    </row>
    <row r="28" spans="1:23" x14ac:dyDescent="0.25">
      <c r="A28" s="45"/>
      <c r="B28" s="181"/>
      <c r="C28" s="131"/>
      <c r="D28" s="46"/>
      <c r="E28" s="47"/>
      <c r="F28" s="173"/>
      <c r="G28" s="174"/>
      <c r="H28" s="185"/>
      <c r="I28" s="186"/>
      <c r="J28" s="805"/>
      <c r="K28" s="198"/>
      <c r="L28" s="194"/>
      <c r="M28" s="195"/>
      <c r="N28" s="195"/>
      <c r="O28" s="195"/>
      <c r="P28" s="196"/>
      <c r="Q28" s="197"/>
      <c r="R28" s="196"/>
      <c r="S28" s="196"/>
      <c r="T28" s="198"/>
      <c r="U28" s="1244"/>
      <c r="V28" s="1245"/>
      <c r="W28" s="436"/>
    </row>
    <row r="29" spans="1:23" x14ac:dyDescent="0.25">
      <c r="A29" s="45"/>
      <c r="B29" s="181"/>
      <c r="C29" s="131"/>
      <c r="D29" s="46"/>
      <c r="E29" s="47"/>
      <c r="F29" s="173"/>
      <c r="G29" s="174"/>
      <c r="H29" s="185"/>
      <c r="I29" s="186"/>
      <c r="J29" s="805"/>
      <c r="K29" s="198"/>
      <c r="L29" s="194"/>
      <c r="M29" s="195"/>
      <c r="N29" s="195"/>
      <c r="O29" s="195"/>
      <c r="P29" s="196"/>
      <c r="Q29" s="197"/>
      <c r="R29" s="196"/>
      <c r="S29" s="196"/>
      <c r="T29" s="198"/>
      <c r="U29" s="1244"/>
      <c r="V29" s="1245"/>
      <c r="W29" s="436"/>
    </row>
    <row r="30" spans="1:23" x14ac:dyDescent="0.25">
      <c r="A30" s="45"/>
      <c r="B30" s="181"/>
      <c r="C30" s="131"/>
      <c r="D30" s="46"/>
      <c r="E30" s="47"/>
      <c r="F30" s="173"/>
      <c r="G30" s="174"/>
      <c r="H30" s="185"/>
      <c r="I30" s="186"/>
      <c r="J30" s="805"/>
      <c r="K30" s="198"/>
      <c r="L30" s="194"/>
      <c r="M30" s="195"/>
      <c r="N30" s="195"/>
      <c r="O30" s="195"/>
      <c r="P30" s="196"/>
      <c r="Q30" s="197"/>
      <c r="R30" s="196"/>
      <c r="S30" s="196"/>
      <c r="T30" s="198"/>
      <c r="U30" s="1244"/>
      <c r="V30" s="1245"/>
      <c r="W30" s="436"/>
    </row>
    <row r="31" spans="1:23" x14ac:dyDescent="0.25">
      <c r="A31" s="45"/>
      <c r="B31" s="181"/>
      <c r="C31" s="131"/>
      <c r="D31" s="46"/>
      <c r="E31" s="47"/>
      <c r="F31" s="173"/>
      <c r="G31" s="174"/>
      <c r="H31" s="185"/>
      <c r="I31" s="186"/>
      <c r="J31" s="805"/>
      <c r="K31" s="198"/>
      <c r="L31" s="194"/>
      <c r="M31" s="195"/>
      <c r="N31" s="195"/>
      <c r="O31" s="195"/>
      <c r="P31" s="196"/>
      <c r="Q31" s="197"/>
      <c r="R31" s="196"/>
      <c r="S31" s="196"/>
      <c r="T31" s="198"/>
      <c r="U31" s="1244"/>
      <c r="V31" s="1245"/>
      <c r="W31" s="436"/>
    </row>
    <row r="32" spans="1:23" x14ac:dyDescent="0.25">
      <c r="A32" s="45"/>
      <c r="B32" s="181"/>
      <c r="C32" s="131"/>
      <c r="D32" s="46"/>
      <c r="E32" s="47"/>
      <c r="F32" s="173"/>
      <c r="G32" s="174"/>
      <c r="H32" s="185"/>
      <c r="I32" s="186"/>
      <c r="J32" s="805"/>
      <c r="K32" s="198"/>
      <c r="L32" s="194"/>
      <c r="M32" s="195"/>
      <c r="N32" s="195"/>
      <c r="O32" s="195"/>
      <c r="P32" s="196"/>
      <c r="Q32" s="197"/>
      <c r="R32" s="196"/>
      <c r="S32" s="196"/>
      <c r="T32" s="198"/>
      <c r="U32" s="1244"/>
      <c r="V32" s="1245"/>
      <c r="W32" s="436"/>
    </row>
    <row r="33" spans="1:23" x14ac:dyDescent="0.25">
      <c r="A33" s="45"/>
      <c r="B33" s="181"/>
      <c r="C33" s="131"/>
      <c r="D33" s="46"/>
      <c r="E33" s="47"/>
      <c r="F33" s="173"/>
      <c r="G33" s="174"/>
      <c r="H33" s="185"/>
      <c r="I33" s="186"/>
      <c r="J33" s="805"/>
      <c r="K33" s="198"/>
      <c r="L33" s="194"/>
      <c r="M33" s="195"/>
      <c r="N33" s="195"/>
      <c r="O33" s="195"/>
      <c r="P33" s="196"/>
      <c r="Q33" s="197"/>
      <c r="R33" s="196"/>
      <c r="S33" s="196"/>
      <c r="T33" s="198"/>
      <c r="U33" s="1244"/>
      <c r="V33" s="1245"/>
      <c r="W33" s="436"/>
    </row>
    <row r="34" spans="1:23" x14ac:dyDescent="0.25">
      <c r="A34" s="45"/>
      <c r="B34" s="181"/>
      <c r="C34" s="131"/>
      <c r="D34" s="46"/>
      <c r="E34" s="47"/>
      <c r="F34" s="173"/>
      <c r="G34" s="174"/>
      <c r="H34" s="185"/>
      <c r="I34" s="186"/>
      <c r="J34" s="805"/>
      <c r="K34" s="198"/>
      <c r="L34" s="194"/>
      <c r="M34" s="195"/>
      <c r="N34" s="195"/>
      <c r="O34" s="195"/>
      <c r="P34" s="196"/>
      <c r="Q34" s="197"/>
      <c r="R34" s="196"/>
      <c r="S34" s="196"/>
      <c r="T34" s="198"/>
      <c r="U34" s="1244"/>
      <c r="V34" s="1245"/>
      <c r="W34" s="436"/>
    </row>
    <row r="35" spans="1:23" x14ac:dyDescent="0.25">
      <c r="A35" s="45"/>
      <c r="B35" s="181"/>
      <c r="C35" s="131"/>
      <c r="D35" s="46"/>
      <c r="E35" s="47"/>
      <c r="F35" s="173"/>
      <c r="G35" s="174"/>
      <c r="H35" s="185"/>
      <c r="I35" s="186"/>
      <c r="J35" s="805"/>
      <c r="K35" s="198"/>
      <c r="L35" s="194"/>
      <c r="M35" s="195"/>
      <c r="N35" s="195"/>
      <c r="O35" s="195"/>
      <c r="P35" s="196"/>
      <c r="Q35" s="197"/>
      <c r="R35" s="196"/>
      <c r="S35" s="196"/>
      <c r="T35" s="198"/>
      <c r="U35" s="1244"/>
      <c r="V35" s="1245"/>
      <c r="W35" s="436"/>
    </row>
    <row r="36" spans="1:23" x14ac:dyDescent="0.25">
      <c r="A36" s="45"/>
      <c r="B36" s="181"/>
      <c r="C36" s="131"/>
      <c r="D36" s="46"/>
      <c r="E36" s="47"/>
      <c r="F36" s="173"/>
      <c r="G36" s="174"/>
      <c r="H36" s="185"/>
      <c r="I36" s="186"/>
      <c r="J36" s="805"/>
      <c r="K36" s="198"/>
      <c r="L36" s="194"/>
      <c r="M36" s="195"/>
      <c r="N36" s="195"/>
      <c r="O36" s="195"/>
      <c r="P36" s="196"/>
      <c r="Q36" s="197"/>
      <c r="R36" s="196"/>
      <c r="S36" s="196"/>
      <c r="T36" s="198"/>
      <c r="U36" s="1244"/>
      <c r="V36" s="1245"/>
      <c r="W36" s="436"/>
    </row>
    <row r="37" spans="1:23" x14ac:dyDescent="0.25">
      <c r="A37" s="45"/>
      <c r="B37" s="181"/>
      <c r="C37" s="131"/>
      <c r="D37" s="46"/>
      <c r="E37" s="47"/>
      <c r="F37" s="173"/>
      <c r="G37" s="174"/>
      <c r="H37" s="185"/>
      <c r="I37" s="186"/>
      <c r="J37" s="805"/>
      <c r="K37" s="198"/>
      <c r="L37" s="194"/>
      <c r="M37" s="195"/>
      <c r="N37" s="195"/>
      <c r="O37" s="195"/>
      <c r="P37" s="196"/>
      <c r="Q37" s="197"/>
      <c r="R37" s="196"/>
      <c r="S37" s="196"/>
      <c r="T37" s="198"/>
      <c r="U37" s="1244"/>
      <c r="V37" s="1245"/>
      <c r="W37" s="436"/>
    </row>
    <row r="38" spans="1:23" x14ac:dyDescent="0.25">
      <c r="A38" s="45"/>
      <c r="B38" s="181"/>
      <c r="C38" s="131"/>
      <c r="D38" s="46"/>
      <c r="E38" s="47"/>
      <c r="F38" s="173"/>
      <c r="G38" s="174"/>
      <c r="H38" s="185"/>
      <c r="I38" s="186"/>
      <c r="J38" s="805"/>
      <c r="K38" s="198"/>
      <c r="L38" s="194"/>
      <c r="M38" s="195"/>
      <c r="N38" s="195"/>
      <c r="O38" s="195"/>
      <c r="P38" s="196"/>
      <c r="Q38" s="197"/>
      <c r="R38" s="196"/>
      <c r="S38" s="196"/>
      <c r="T38" s="198"/>
      <c r="U38" s="1244"/>
      <c r="V38" s="1245"/>
      <c r="W38" s="436"/>
    </row>
    <row r="39" spans="1:23" x14ac:dyDescent="0.25">
      <c r="A39" s="45"/>
      <c r="B39" s="181"/>
      <c r="C39" s="131"/>
      <c r="D39" s="46"/>
      <c r="E39" s="47"/>
      <c r="F39" s="173"/>
      <c r="G39" s="174"/>
      <c r="H39" s="185"/>
      <c r="I39" s="186"/>
      <c r="J39" s="805"/>
      <c r="K39" s="198"/>
      <c r="L39" s="194"/>
      <c r="M39" s="195"/>
      <c r="N39" s="195"/>
      <c r="O39" s="195"/>
      <c r="P39" s="196"/>
      <c r="Q39" s="197"/>
      <c r="R39" s="196"/>
      <c r="S39" s="196"/>
      <c r="T39" s="198"/>
      <c r="U39" s="1244"/>
      <c r="V39" s="1245"/>
      <c r="W39" s="436"/>
    </row>
    <row r="40" spans="1:23" x14ac:dyDescent="0.25">
      <c r="A40" s="45"/>
      <c r="B40" s="181"/>
      <c r="C40" s="131"/>
      <c r="D40" s="46"/>
      <c r="E40" s="47"/>
      <c r="F40" s="173"/>
      <c r="G40" s="174"/>
      <c r="H40" s="185"/>
      <c r="I40" s="186"/>
      <c r="J40" s="805"/>
      <c r="K40" s="198"/>
      <c r="L40" s="194"/>
      <c r="M40" s="195"/>
      <c r="N40" s="195"/>
      <c r="O40" s="195"/>
      <c r="P40" s="196"/>
      <c r="Q40" s="197"/>
      <c r="R40" s="196"/>
      <c r="S40" s="196"/>
      <c r="T40" s="198"/>
      <c r="U40" s="1244"/>
      <c r="V40" s="1245"/>
      <c r="W40" s="436"/>
    </row>
    <row r="41" spans="1:23" x14ac:dyDescent="0.25">
      <c r="A41" s="45"/>
      <c r="B41" s="181"/>
      <c r="C41" s="131"/>
      <c r="D41" s="46"/>
      <c r="E41" s="47"/>
      <c r="F41" s="173"/>
      <c r="G41" s="174"/>
      <c r="H41" s="185"/>
      <c r="I41" s="186"/>
      <c r="J41" s="805"/>
      <c r="K41" s="198"/>
      <c r="L41" s="194"/>
      <c r="M41" s="195"/>
      <c r="N41" s="195"/>
      <c r="O41" s="195"/>
      <c r="P41" s="196"/>
      <c r="Q41" s="197"/>
      <c r="R41" s="196"/>
      <c r="S41" s="196"/>
      <c r="T41" s="198"/>
      <c r="U41" s="1244"/>
      <c r="V41" s="1245"/>
      <c r="W41" s="436"/>
    </row>
    <row r="42" spans="1:23" x14ac:dyDescent="0.25">
      <c r="A42" s="45"/>
      <c r="B42" s="181"/>
      <c r="C42" s="131"/>
      <c r="D42" s="46"/>
      <c r="E42" s="47"/>
      <c r="F42" s="173"/>
      <c r="G42" s="174"/>
      <c r="H42" s="185"/>
      <c r="I42" s="186"/>
      <c r="J42" s="805"/>
      <c r="K42" s="198"/>
      <c r="L42" s="194"/>
      <c r="M42" s="195"/>
      <c r="N42" s="195"/>
      <c r="O42" s="195"/>
      <c r="P42" s="196"/>
      <c r="Q42" s="197"/>
      <c r="R42" s="196"/>
      <c r="S42" s="196"/>
      <c r="T42" s="198"/>
      <c r="U42" s="1244"/>
      <c r="V42" s="1245"/>
      <c r="W42" s="436"/>
    </row>
    <row r="43" spans="1:23" x14ac:dyDescent="0.25">
      <c r="A43" s="45"/>
      <c r="B43" s="181"/>
      <c r="C43" s="131"/>
      <c r="D43" s="46"/>
      <c r="E43" s="47"/>
      <c r="F43" s="173"/>
      <c r="G43" s="174"/>
      <c r="H43" s="185"/>
      <c r="I43" s="186"/>
      <c r="J43" s="805"/>
      <c r="K43" s="198"/>
      <c r="L43" s="194"/>
      <c r="M43" s="195"/>
      <c r="N43" s="195"/>
      <c r="O43" s="195"/>
      <c r="P43" s="196"/>
      <c r="Q43" s="197"/>
      <c r="R43" s="196"/>
      <c r="S43" s="196"/>
      <c r="T43" s="198"/>
      <c r="U43" s="1244"/>
      <c r="V43" s="1245"/>
      <c r="W43" s="436"/>
    </row>
    <row r="44" spans="1:23" x14ac:dyDescent="0.25">
      <c r="A44" s="45"/>
      <c r="B44" s="181"/>
      <c r="C44" s="131"/>
      <c r="D44" s="46"/>
      <c r="E44" s="47"/>
      <c r="F44" s="173"/>
      <c r="G44" s="174"/>
      <c r="H44" s="185"/>
      <c r="I44" s="186"/>
      <c r="J44" s="805"/>
      <c r="K44" s="198"/>
      <c r="L44" s="194"/>
      <c r="M44" s="195"/>
      <c r="N44" s="195"/>
      <c r="O44" s="195"/>
      <c r="P44" s="196"/>
      <c r="Q44" s="197"/>
      <c r="R44" s="196"/>
      <c r="S44" s="196"/>
      <c r="T44" s="198"/>
      <c r="U44" s="1244"/>
      <c r="V44" s="1245"/>
      <c r="W44" s="436"/>
    </row>
    <row r="45" spans="1:23" x14ac:dyDescent="0.25">
      <c r="A45" s="45"/>
      <c r="B45" s="181"/>
      <c r="C45" s="131"/>
      <c r="D45" s="46"/>
      <c r="E45" s="47"/>
      <c r="F45" s="173"/>
      <c r="G45" s="174"/>
      <c r="H45" s="185"/>
      <c r="I45" s="186"/>
      <c r="J45" s="805"/>
      <c r="K45" s="198"/>
      <c r="L45" s="194"/>
      <c r="M45" s="195"/>
      <c r="N45" s="195"/>
      <c r="O45" s="195"/>
      <c r="P45" s="196"/>
      <c r="Q45" s="197"/>
      <c r="R45" s="196"/>
      <c r="S45" s="196"/>
      <c r="T45" s="198"/>
      <c r="U45" s="1244"/>
      <c r="V45" s="1245"/>
      <c r="W45" s="436"/>
    </row>
    <row r="46" spans="1:23" x14ac:dyDescent="0.25">
      <c r="A46" s="45"/>
      <c r="B46" s="181"/>
      <c r="C46" s="131"/>
      <c r="D46" s="46"/>
      <c r="E46" s="47"/>
      <c r="F46" s="173"/>
      <c r="G46" s="174"/>
      <c r="H46" s="185"/>
      <c r="I46" s="186"/>
      <c r="J46" s="805"/>
      <c r="K46" s="198"/>
      <c r="L46" s="194"/>
      <c r="M46" s="195"/>
      <c r="N46" s="195"/>
      <c r="O46" s="195"/>
      <c r="P46" s="196"/>
      <c r="Q46" s="197"/>
      <c r="R46" s="196"/>
      <c r="S46" s="196"/>
      <c r="T46" s="198"/>
      <c r="U46" s="1244"/>
      <c r="V46" s="1245"/>
      <c r="W46" s="436"/>
    </row>
    <row r="47" spans="1:23" x14ac:dyDescent="0.25">
      <c r="A47" s="45"/>
      <c r="B47" s="181"/>
      <c r="C47" s="131"/>
      <c r="D47" s="46"/>
      <c r="E47" s="47"/>
      <c r="F47" s="173"/>
      <c r="G47" s="174"/>
      <c r="H47" s="185"/>
      <c r="I47" s="186"/>
      <c r="J47" s="805"/>
      <c r="K47" s="198"/>
      <c r="L47" s="194"/>
      <c r="M47" s="195"/>
      <c r="N47" s="195"/>
      <c r="O47" s="195"/>
      <c r="P47" s="196"/>
      <c r="Q47" s="197"/>
      <c r="R47" s="196"/>
      <c r="S47" s="196"/>
      <c r="T47" s="198"/>
      <c r="U47" s="1244"/>
      <c r="V47" s="1245"/>
      <c r="W47" s="436"/>
    </row>
    <row r="48" spans="1:23" x14ac:dyDescent="0.25">
      <c r="A48" s="45"/>
      <c r="B48" s="181"/>
      <c r="C48" s="131"/>
      <c r="D48" s="46"/>
      <c r="E48" s="47"/>
      <c r="F48" s="173"/>
      <c r="G48" s="174"/>
      <c r="H48" s="185"/>
      <c r="I48" s="186"/>
      <c r="J48" s="805"/>
      <c r="K48" s="198"/>
      <c r="L48" s="194"/>
      <c r="M48" s="195"/>
      <c r="N48" s="195"/>
      <c r="O48" s="195"/>
      <c r="P48" s="196"/>
      <c r="Q48" s="197"/>
      <c r="R48" s="196"/>
      <c r="S48" s="196"/>
      <c r="T48" s="198"/>
      <c r="U48" s="1244"/>
      <c r="V48" s="1245"/>
      <c r="W48" s="436"/>
    </row>
    <row r="49" spans="1:23" x14ac:dyDescent="0.25">
      <c r="A49" s="45"/>
      <c r="B49" s="181"/>
      <c r="C49" s="131"/>
      <c r="D49" s="46"/>
      <c r="E49" s="47"/>
      <c r="F49" s="173"/>
      <c r="G49" s="174"/>
      <c r="H49" s="185"/>
      <c r="I49" s="186"/>
      <c r="J49" s="805"/>
      <c r="K49" s="198"/>
      <c r="L49" s="194"/>
      <c r="M49" s="195"/>
      <c r="N49" s="195"/>
      <c r="O49" s="195"/>
      <c r="P49" s="196"/>
      <c r="Q49" s="197"/>
      <c r="R49" s="196"/>
      <c r="S49" s="196"/>
      <c r="T49" s="198"/>
      <c r="U49" s="1244"/>
      <c r="V49" s="1245"/>
      <c r="W49" s="436"/>
    </row>
    <row r="50" spans="1:23" x14ac:dyDescent="0.25">
      <c r="A50" s="45"/>
      <c r="B50" s="181"/>
      <c r="C50" s="131"/>
      <c r="D50" s="46"/>
      <c r="E50" s="47"/>
      <c r="F50" s="173"/>
      <c r="G50" s="174"/>
      <c r="H50" s="185"/>
      <c r="I50" s="186"/>
      <c r="J50" s="805"/>
      <c r="K50" s="198"/>
      <c r="L50" s="194"/>
      <c r="M50" s="195"/>
      <c r="N50" s="195"/>
      <c r="O50" s="195"/>
      <c r="P50" s="196"/>
      <c r="Q50" s="197"/>
      <c r="R50" s="196"/>
      <c r="S50" s="196"/>
      <c r="T50" s="198"/>
      <c r="U50" s="1244"/>
      <c r="V50" s="1245"/>
      <c r="W50" s="436"/>
    </row>
    <row r="51" spans="1:23" x14ac:dyDescent="0.25">
      <c r="A51" s="45"/>
      <c r="B51" s="181"/>
      <c r="C51" s="131"/>
      <c r="D51" s="46"/>
      <c r="E51" s="47"/>
      <c r="F51" s="173"/>
      <c r="G51" s="174"/>
      <c r="H51" s="185"/>
      <c r="I51" s="186"/>
      <c r="J51" s="805"/>
      <c r="K51" s="198"/>
      <c r="L51" s="194"/>
      <c r="M51" s="195"/>
      <c r="N51" s="195"/>
      <c r="O51" s="195"/>
      <c r="P51" s="196"/>
      <c r="Q51" s="197"/>
      <c r="R51" s="196"/>
      <c r="S51" s="196"/>
      <c r="T51" s="198"/>
      <c r="U51" s="1244"/>
      <c r="V51" s="1245"/>
      <c r="W51" s="436"/>
    </row>
    <row r="52" spans="1:23" x14ac:dyDescent="0.25">
      <c r="A52" s="45"/>
      <c r="B52" s="181"/>
      <c r="C52" s="131"/>
      <c r="D52" s="46"/>
      <c r="E52" s="47"/>
      <c r="F52" s="173"/>
      <c r="G52" s="174"/>
      <c r="H52" s="185"/>
      <c r="I52" s="186"/>
      <c r="J52" s="805"/>
      <c r="K52" s="198"/>
      <c r="L52" s="194"/>
      <c r="M52" s="195"/>
      <c r="N52" s="195"/>
      <c r="O52" s="195"/>
      <c r="P52" s="196"/>
      <c r="Q52" s="197"/>
      <c r="R52" s="196"/>
      <c r="S52" s="196"/>
      <c r="T52" s="198"/>
      <c r="U52" s="1244"/>
      <c r="V52" s="1245"/>
      <c r="W52" s="436"/>
    </row>
    <row r="53" spans="1:23" x14ac:dyDescent="0.25">
      <c r="A53" s="45"/>
      <c r="B53" s="181"/>
      <c r="C53" s="131"/>
      <c r="D53" s="46"/>
      <c r="E53" s="47"/>
      <c r="F53" s="173"/>
      <c r="G53" s="174"/>
      <c r="H53" s="185"/>
      <c r="I53" s="186"/>
      <c r="J53" s="805"/>
      <c r="K53" s="198"/>
      <c r="L53" s="194"/>
      <c r="M53" s="195"/>
      <c r="N53" s="195"/>
      <c r="O53" s="195"/>
      <c r="P53" s="196"/>
      <c r="Q53" s="197"/>
      <c r="R53" s="196"/>
      <c r="S53" s="196"/>
      <c r="T53" s="198"/>
      <c r="U53" s="1244"/>
      <c r="V53" s="1245"/>
      <c r="W53" s="436"/>
    </row>
    <row r="54" spans="1:23" x14ac:dyDescent="0.25">
      <c r="A54" s="45"/>
      <c r="B54" s="181"/>
      <c r="C54" s="131"/>
      <c r="D54" s="46"/>
      <c r="E54" s="47"/>
      <c r="F54" s="173"/>
      <c r="G54" s="174"/>
      <c r="H54" s="185"/>
      <c r="I54" s="186"/>
      <c r="J54" s="805"/>
      <c r="K54" s="198"/>
      <c r="L54" s="194"/>
      <c r="M54" s="195"/>
      <c r="N54" s="195"/>
      <c r="O54" s="195"/>
      <c r="P54" s="196"/>
      <c r="Q54" s="197"/>
      <c r="R54" s="196"/>
      <c r="S54" s="196"/>
      <c r="T54" s="198"/>
      <c r="U54" s="1244"/>
      <c r="V54" s="1245"/>
      <c r="W54" s="436"/>
    </row>
    <row r="55" spans="1:23" x14ac:dyDescent="0.25">
      <c r="A55" s="45"/>
      <c r="B55" s="181"/>
      <c r="C55" s="131"/>
      <c r="D55" s="46"/>
      <c r="E55" s="47"/>
      <c r="F55" s="173"/>
      <c r="G55" s="174"/>
      <c r="H55" s="185"/>
      <c r="I55" s="186"/>
      <c r="J55" s="805"/>
      <c r="K55" s="198"/>
      <c r="L55" s="194"/>
      <c r="M55" s="195"/>
      <c r="N55" s="195"/>
      <c r="O55" s="195"/>
      <c r="P55" s="196"/>
      <c r="Q55" s="197"/>
      <c r="R55" s="196"/>
      <c r="S55" s="196"/>
      <c r="T55" s="198"/>
      <c r="U55" s="1244"/>
      <c r="V55" s="1245"/>
      <c r="W55" s="436"/>
    </row>
    <row r="56" spans="1:23" x14ac:dyDescent="0.25">
      <c r="A56" s="45"/>
      <c r="B56" s="181"/>
      <c r="C56" s="131"/>
      <c r="D56" s="46"/>
      <c r="E56" s="47"/>
      <c r="F56" s="173"/>
      <c r="G56" s="174"/>
      <c r="H56" s="185"/>
      <c r="I56" s="186"/>
      <c r="J56" s="805"/>
      <c r="K56" s="198"/>
      <c r="L56" s="194"/>
      <c r="M56" s="195"/>
      <c r="N56" s="195"/>
      <c r="O56" s="195"/>
      <c r="P56" s="196"/>
      <c r="Q56" s="197"/>
      <c r="R56" s="196"/>
      <c r="S56" s="196"/>
      <c r="T56" s="198"/>
      <c r="U56" s="1244"/>
      <c r="V56" s="1245"/>
      <c r="W56" s="436"/>
    </row>
    <row r="57" spans="1:23" x14ac:dyDescent="0.25">
      <c r="A57" s="45"/>
      <c r="B57" s="181"/>
      <c r="C57" s="131"/>
      <c r="D57" s="46"/>
      <c r="E57" s="47"/>
      <c r="F57" s="173"/>
      <c r="G57" s="174"/>
      <c r="H57" s="185"/>
      <c r="I57" s="186"/>
      <c r="J57" s="805"/>
      <c r="K57" s="198"/>
      <c r="L57" s="194"/>
      <c r="M57" s="195"/>
      <c r="N57" s="195"/>
      <c r="O57" s="195"/>
      <c r="P57" s="196"/>
      <c r="Q57" s="197"/>
      <c r="R57" s="196"/>
      <c r="S57" s="196"/>
      <c r="T57" s="198"/>
      <c r="U57" s="1244"/>
      <c r="V57" s="1245"/>
      <c r="W57" s="436"/>
    </row>
    <row r="58" spans="1:23" x14ac:dyDescent="0.25">
      <c r="A58" s="45"/>
      <c r="B58" s="181"/>
      <c r="C58" s="131"/>
      <c r="D58" s="46"/>
      <c r="E58" s="47"/>
      <c r="F58" s="173"/>
      <c r="G58" s="174"/>
      <c r="H58" s="185"/>
      <c r="I58" s="186"/>
      <c r="J58" s="805"/>
      <c r="K58" s="198"/>
      <c r="L58" s="194"/>
      <c r="M58" s="195"/>
      <c r="N58" s="195"/>
      <c r="O58" s="195"/>
      <c r="P58" s="196"/>
      <c r="Q58" s="197"/>
      <c r="R58" s="196"/>
      <c r="S58" s="196"/>
      <c r="T58" s="198"/>
      <c r="U58" s="1244"/>
      <c r="V58" s="1245"/>
      <c r="W58" s="436"/>
    </row>
    <row r="59" spans="1:23" x14ac:dyDescent="0.25">
      <c r="A59" s="45"/>
      <c r="B59" s="181"/>
      <c r="C59" s="131"/>
      <c r="D59" s="46"/>
      <c r="E59" s="47"/>
      <c r="F59" s="173"/>
      <c r="G59" s="174"/>
      <c r="H59" s="185"/>
      <c r="I59" s="186"/>
      <c r="J59" s="805"/>
      <c r="K59" s="198"/>
      <c r="L59" s="194"/>
      <c r="M59" s="195"/>
      <c r="N59" s="195"/>
      <c r="O59" s="195"/>
      <c r="P59" s="196"/>
      <c r="Q59" s="197"/>
      <c r="R59" s="196"/>
      <c r="S59" s="196"/>
      <c r="T59" s="198"/>
      <c r="U59" s="1244"/>
      <c r="V59" s="1245"/>
      <c r="W59" s="436"/>
    </row>
    <row r="60" spans="1:23" x14ac:dyDescent="0.25">
      <c r="A60" s="45"/>
      <c r="B60" s="181"/>
      <c r="C60" s="131"/>
      <c r="D60" s="46"/>
      <c r="E60" s="47"/>
      <c r="F60" s="173"/>
      <c r="G60" s="174"/>
      <c r="H60" s="185"/>
      <c r="I60" s="186"/>
      <c r="J60" s="805"/>
      <c r="K60" s="198"/>
      <c r="L60" s="194"/>
      <c r="M60" s="195"/>
      <c r="N60" s="195"/>
      <c r="O60" s="195"/>
      <c r="P60" s="196"/>
      <c r="Q60" s="197"/>
      <c r="R60" s="196"/>
      <c r="S60" s="196"/>
      <c r="T60" s="198"/>
      <c r="U60" s="1244"/>
      <c r="V60" s="1245"/>
      <c r="W60" s="436"/>
    </row>
    <row r="61" spans="1:23" x14ac:dyDescent="0.25">
      <c r="A61" s="45"/>
      <c r="B61" s="181"/>
      <c r="C61" s="131"/>
      <c r="D61" s="46"/>
      <c r="E61" s="47"/>
      <c r="F61" s="173"/>
      <c r="G61" s="174"/>
      <c r="H61" s="185"/>
      <c r="I61" s="186"/>
      <c r="J61" s="805"/>
      <c r="K61" s="198"/>
      <c r="L61" s="194"/>
      <c r="M61" s="195"/>
      <c r="N61" s="195"/>
      <c r="O61" s="195"/>
      <c r="P61" s="196"/>
      <c r="Q61" s="197"/>
      <c r="R61" s="196"/>
      <c r="S61" s="196"/>
      <c r="T61" s="198"/>
      <c r="U61" s="1244"/>
      <c r="V61" s="1245"/>
      <c r="W61" s="436"/>
    </row>
    <row r="62" spans="1:23" x14ac:dyDescent="0.25">
      <c r="A62" s="45"/>
      <c r="B62" s="181"/>
      <c r="C62" s="131"/>
      <c r="D62" s="46"/>
      <c r="E62" s="47"/>
      <c r="F62" s="173"/>
      <c r="G62" s="174"/>
      <c r="H62" s="185"/>
      <c r="I62" s="186"/>
      <c r="J62" s="805"/>
      <c r="K62" s="198"/>
      <c r="L62" s="194"/>
      <c r="M62" s="195"/>
      <c r="N62" s="195"/>
      <c r="O62" s="195"/>
      <c r="P62" s="196"/>
      <c r="Q62" s="197"/>
      <c r="R62" s="196"/>
      <c r="S62" s="196"/>
      <c r="T62" s="198"/>
      <c r="U62" s="1244"/>
      <c r="V62" s="1245"/>
      <c r="W62" s="436"/>
    </row>
    <row r="63" spans="1:23" x14ac:dyDescent="0.25">
      <c r="A63" s="45"/>
      <c r="B63" s="181"/>
      <c r="C63" s="131"/>
      <c r="D63" s="46"/>
      <c r="E63" s="47"/>
      <c r="F63" s="173"/>
      <c r="G63" s="174"/>
      <c r="H63" s="185"/>
      <c r="I63" s="186"/>
      <c r="J63" s="805"/>
      <c r="K63" s="198"/>
      <c r="L63" s="194"/>
      <c r="M63" s="195"/>
      <c r="N63" s="195"/>
      <c r="O63" s="195"/>
      <c r="P63" s="196"/>
      <c r="Q63" s="197"/>
      <c r="R63" s="196"/>
      <c r="S63" s="196"/>
      <c r="T63" s="198"/>
      <c r="U63" s="1244"/>
      <c r="V63" s="1245"/>
      <c r="W63" s="436"/>
    </row>
    <row r="64" spans="1:23" x14ac:dyDescent="0.25">
      <c r="A64" s="45"/>
      <c r="B64" s="181"/>
      <c r="C64" s="131"/>
      <c r="D64" s="46"/>
      <c r="E64" s="47"/>
      <c r="F64" s="173"/>
      <c r="G64" s="174"/>
      <c r="H64" s="185"/>
      <c r="I64" s="186"/>
      <c r="J64" s="805"/>
      <c r="K64" s="198"/>
      <c r="L64" s="194"/>
      <c r="M64" s="195"/>
      <c r="N64" s="195"/>
      <c r="O64" s="195"/>
      <c r="P64" s="196"/>
      <c r="Q64" s="197"/>
      <c r="R64" s="196"/>
      <c r="S64" s="196"/>
      <c r="T64" s="198"/>
      <c r="U64" s="1244"/>
      <c r="V64" s="1245"/>
      <c r="W64" s="436"/>
    </row>
    <row r="65" spans="1:23" x14ac:dyDescent="0.25">
      <c r="A65" s="45"/>
      <c r="B65" s="181"/>
      <c r="C65" s="131"/>
      <c r="D65" s="46"/>
      <c r="E65" s="47"/>
      <c r="F65" s="173"/>
      <c r="G65" s="174"/>
      <c r="H65" s="185"/>
      <c r="I65" s="186"/>
      <c r="J65" s="805"/>
      <c r="K65" s="198"/>
      <c r="L65" s="194"/>
      <c r="M65" s="195"/>
      <c r="N65" s="195"/>
      <c r="O65" s="195"/>
      <c r="P65" s="196"/>
      <c r="Q65" s="197"/>
      <c r="R65" s="196"/>
      <c r="S65" s="196"/>
      <c r="T65" s="198"/>
      <c r="U65" s="1244"/>
      <c r="V65" s="1245"/>
      <c r="W65" s="436"/>
    </row>
    <row r="66" spans="1:23" x14ac:dyDescent="0.25">
      <c r="A66" s="45"/>
      <c r="B66" s="181"/>
      <c r="C66" s="131"/>
      <c r="D66" s="46"/>
      <c r="E66" s="47"/>
      <c r="F66" s="173"/>
      <c r="G66" s="174"/>
      <c r="H66" s="185"/>
      <c r="I66" s="186"/>
      <c r="J66" s="805"/>
      <c r="K66" s="198"/>
      <c r="L66" s="194"/>
      <c r="M66" s="195"/>
      <c r="N66" s="195"/>
      <c r="O66" s="195"/>
      <c r="P66" s="196"/>
      <c r="Q66" s="197"/>
      <c r="R66" s="196"/>
      <c r="S66" s="196"/>
      <c r="T66" s="198"/>
      <c r="U66" s="1244"/>
      <c r="V66" s="1245"/>
      <c r="W66" s="436"/>
    </row>
    <row r="67" spans="1:23" x14ac:dyDescent="0.25">
      <c r="A67" s="45"/>
      <c r="B67" s="181"/>
      <c r="C67" s="131"/>
      <c r="D67" s="46"/>
      <c r="E67" s="47"/>
      <c r="F67" s="173"/>
      <c r="G67" s="174"/>
      <c r="H67" s="185"/>
      <c r="I67" s="186"/>
      <c r="J67" s="805"/>
      <c r="K67" s="198"/>
      <c r="L67" s="194"/>
      <c r="M67" s="195"/>
      <c r="N67" s="195"/>
      <c r="O67" s="195"/>
      <c r="P67" s="196"/>
      <c r="Q67" s="197"/>
      <c r="R67" s="196"/>
      <c r="S67" s="196"/>
      <c r="T67" s="198"/>
      <c r="U67" s="1244"/>
      <c r="V67" s="1245"/>
      <c r="W67" s="436"/>
    </row>
    <row r="68" spans="1:23" x14ac:dyDescent="0.25">
      <c r="A68" s="45"/>
      <c r="B68" s="181"/>
      <c r="C68" s="131"/>
      <c r="D68" s="46"/>
      <c r="E68" s="47"/>
      <c r="F68" s="173"/>
      <c r="G68" s="174"/>
      <c r="H68" s="185"/>
      <c r="I68" s="186"/>
      <c r="J68" s="805"/>
      <c r="K68" s="198"/>
      <c r="L68" s="194"/>
      <c r="M68" s="195"/>
      <c r="N68" s="195"/>
      <c r="O68" s="195"/>
      <c r="P68" s="196"/>
      <c r="Q68" s="197"/>
      <c r="R68" s="196"/>
      <c r="S68" s="196"/>
      <c r="T68" s="198"/>
      <c r="U68" s="1244"/>
      <c r="V68" s="1245"/>
      <c r="W68" s="436"/>
    </row>
    <row r="69" spans="1:23" x14ac:dyDescent="0.25">
      <c r="A69" s="45"/>
      <c r="B69" s="181"/>
      <c r="C69" s="131"/>
      <c r="D69" s="46"/>
      <c r="E69" s="47"/>
      <c r="F69" s="173"/>
      <c r="G69" s="174"/>
      <c r="H69" s="185"/>
      <c r="I69" s="186"/>
      <c r="J69" s="805"/>
      <c r="K69" s="198"/>
      <c r="L69" s="194"/>
      <c r="M69" s="195"/>
      <c r="N69" s="195"/>
      <c r="O69" s="195"/>
      <c r="P69" s="196"/>
      <c r="Q69" s="197"/>
      <c r="R69" s="196"/>
      <c r="S69" s="196"/>
      <c r="T69" s="198"/>
      <c r="U69" s="1244"/>
      <c r="V69" s="1245"/>
      <c r="W69" s="436"/>
    </row>
    <row r="70" spans="1:23" x14ac:dyDescent="0.25">
      <c r="A70" s="45"/>
      <c r="B70" s="181"/>
      <c r="C70" s="131"/>
      <c r="D70" s="46"/>
      <c r="E70" s="47"/>
      <c r="F70" s="173"/>
      <c r="G70" s="174"/>
      <c r="H70" s="185"/>
      <c r="I70" s="186"/>
      <c r="J70" s="805"/>
      <c r="K70" s="198"/>
      <c r="L70" s="194"/>
      <c r="M70" s="195"/>
      <c r="N70" s="195"/>
      <c r="O70" s="195"/>
      <c r="P70" s="196"/>
      <c r="Q70" s="197"/>
      <c r="R70" s="196"/>
      <c r="S70" s="196"/>
      <c r="T70" s="198"/>
      <c r="U70" s="1244"/>
      <c r="V70" s="1245"/>
      <c r="W70" s="436"/>
    </row>
    <row r="71" spans="1:23" x14ac:dyDescent="0.25">
      <c r="A71" s="45"/>
      <c r="B71" s="181"/>
      <c r="C71" s="131"/>
      <c r="D71" s="46"/>
      <c r="E71" s="47"/>
      <c r="F71" s="173"/>
      <c r="G71" s="174"/>
      <c r="H71" s="185"/>
      <c r="I71" s="186"/>
      <c r="J71" s="805"/>
      <c r="K71" s="198"/>
      <c r="L71" s="194"/>
      <c r="M71" s="195"/>
      <c r="N71" s="195"/>
      <c r="O71" s="195"/>
      <c r="P71" s="196"/>
      <c r="Q71" s="197"/>
      <c r="R71" s="196"/>
      <c r="S71" s="196"/>
      <c r="T71" s="198"/>
      <c r="U71" s="1244"/>
      <c r="V71" s="1245"/>
      <c r="W71" s="436"/>
    </row>
    <row r="72" spans="1:23" x14ac:dyDescent="0.25">
      <c r="A72" s="45"/>
      <c r="B72" s="181"/>
      <c r="C72" s="131"/>
      <c r="D72" s="46"/>
      <c r="E72" s="47"/>
      <c r="F72" s="173"/>
      <c r="G72" s="174"/>
      <c r="H72" s="185"/>
      <c r="I72" s="186"/>
      <c r="J72" s="805"/>
      <c r="K72" s="198"/>
      <c r="L72" s="194"/>
      <c r="M72" s="195"/>
      <c r="N72" s="195"/>
      <c r="O72" s="195"/>
      <c r="P72" s="196"/>
      <c r="Q72" s="197"/>
      <c r="R72" s="196"/>
      <c r="S72" s="196"/>
      <c r="T72" s="198"/>
      <c r="U72" s="1244"/>
      <c r="V72" s="1245"/>
      <c r="W72" s="436"/>
    </row>
    <row r="73" spans="1:23" x14ac:dyDescent="0.25">
      <c r="A73" s="45"/>
      <c r="B73" s="181"/>
      <c r="C73" s="131"/>
      <c r="D73" s="46"/>
      <c r="E73" s="47"/>
      <c r="F73" s="173"/>
      <c r="G73" s="174"/>
      <c r="H73" s="185"/>
      <c r="I73" s="186"/>
      <c r="J73" s="805"/>
      <c r="K73" s="198"/>
      <c r="L73" s="194"/>
      <c r="M73" s="195"/>
      <c r="N73" s="195"/>
      <c r="O73" s="195"/>
      <c r="P73" s="196"/>
      <c r="Q73" s="197"/>
      <c r="R73" s="196"/>
      <c r="S73" s="196"/>
      <c r="T73" s="198"/>
      <c r="U73" s="1244"/>
      <c r="V73" s="1245"/>
      <c r="W73" s="436"/>
    </row>
    <row r="74" spans="1:23" x14ac:dyDescent="0.25">
      <c r="A74" s="45"/>
      <c r="B74" s="181"/>
      <c r="C74" s="131"/>
      <c r="D74" s="46"/>
      <c r="E74" s="47"/>
      <c r="F74" s="173"/>
      <c r="G74" s="174"/>
      <c r="H74" s="185"/>
      <c r="I74" s="186"/>
      <c r="J74" s="805"/>
      <c r="K74" s="198"/>
      <c r="L74" s="194"/>
      <c r="M74" s="195"/>
      <c r="N74" s="195"/>
      <c r="O74" s="195"/>
      <c r="P74" s="196"/>
      <c r="Q74" s="197"/>
      <c r="R74" s="196"/>
      <c r="S74" s="196"/>
      <c r="T74" s="198"/>
      <c r="U74" s="1244"/>
      <c r="V74" s="1245"/>
      <c r="W74" s="436"/>
    </row>
    <row r="75" spans="1:23" x14ac:dyDescent="0.25">
      <c r="A75" s="45"/>
      <c r="B75" s="181"/>
      <c r="C75" s="131"/>
      <c r="D75" s="46"/>
      <c r="E75" s="47"/>
      <c r="F75" s="173"/>
      <c r="G75" s="174"/>
      <c r="H75" s="185"/>
      <c r="I75" s="186"/>
      <c r="J75" s="805"/>
      <c r="K75" s="198"/>
      <c r="L75" s="194"/>
      <c r="M75" s="195"/>
      <c r="N75" s="195"/>
      <c r="O75" s="195"/>
      <c r="P75" s="196"/>
      <c r="Q75" s="197"/>
      <c r="R75" s="196"/>
      <c r="S75" s="196"/>
      <c r="T75" s="198"/>
      <c r="U75" s="1244"/>
      <c r="V75" s="1245"/>
      <c r="W75" s="436"/>
    </row>
    <row r="76" spans="1:23" x14ac:dyDescent="0.25">
      <c r="A76" s="45"/>
      <c r="B76" s="181"/>
      <c r="C76" s="131"/>
      <c r="D76" s="46"/>
      <c r="E76" s="47"/>
      <c r="F76" s="173"/>
      <c r="G76" s="174"/>
      <c r="H76" s="185"/>
      <c r="I76" s="186"/>
      <c r="J76" s="805"/>
      <c r="K76" s="198"/>
      <c r="L76" s="194"/>
      <c r="M76" s="195"/>
      <c r="N76" s="195"/>
      <c r="O76" s="195"/>
      <c r="P76" s="196"/>
      <c r="Q76" s="197"/>
      <c r="R76" s="196"/>
      <c r="S76" s="196"/>
      <c r="T76" s="198"/>
      <c r="U76" s="1244"/>
      <c r="V76" s="1245"/>
      <c r="W76" s="436"/>
    </row>
    <row r="77" spans="1:23" x14ac:dyDescent="0.25">
      <c r="A77" s="45"/>
      <c r="B77" s="181"/>
      <c r="C77" s="131"/>
      <c r="D77" s="46"/>
      <c r="E77" s="47"/>
      <c r="F77" s="173"/>
      <c r="G77" s="174"/>
      <c r="H77" s="185"/>
      <c r="I77" s="186"/>
      <c r="J77" s="805"/>
      <c r="K77" s="198"/>
      <c r="L77" s="194"/>
      <c r="M77" s="195"/>
      <c r="N77" s="195"/>
      <c r="O77" s="195"/>
      <c r="P77" s="196"/>
      <c r="Q77" s="197"/>
      <c r="R77" s="196"/>
      <c r="S77" s="196"/>
      <c r="T77" s="198"/>
      <c r="U77" s="1244"/>
      <c r="V77" s="1245"/>
      <c r="W77" s="436"/>
    </row>
    <row r="78" spans="1:23" x14ac:dyDescent="0.25">
      <c r="A78" s="45"/>
      <c r="B78" s="181"/>
      <c r="C78" s="131"/>
      <c r="D78" s="46"/>
      <c r="E78" s="47"/>
      <c r="F78" s="173"/>
      <c r="G78" s="174"/>
      <c r="H78" s="185"/>
      <c r="I78" s="186"/>
      <c r="J78" s="805"/>
      <c r="K78" s="198"/>
      <c r="L78" s="194"/>
      <c r="M78" s="195"/>
      <c r="N78" s="195"/>
      <c r="O78" s="195"/>
      <c r="P78" s="196"/>
      <c r="Q78" s="197"/>
      <c r="R78" s="196"/>
      <c r="S78" s="196"/>
      <c r="T78" s="198"/>
      <c r="U78" s="1244"/>
      <c r="V78" s="1245"/>
      <c r="W78" s="436"/>
    </row>
    <row r="79" spans="1:23" x14ac:dyDescent="0.25">
      <c r="A79" s="45"/>
      <c r="B79" s="181"/>
      <c r="C79" s="131"/>
      <c r="D79" s="46"/>
      <c r="E79" s="47"/>
      <c r="F79" s="173"/>
      <c r="G79" s="174"/>
      <c r="H79" s="185"/>
      <c r="I79" s="186"/>
      <c r="J79" s="805"/>
      <c r="K79" s="198"/>
      <c r="L79" s="194"/>
      <c r="M79" s="195"/>
      <c r="N79" s="195"/>
      <c r="O79" s="195"/>
      <c r="P79" s="196"/>
      <c r="Q79" s="197"/>
      <c r="R79" s="196"/>
      <c r="S79" s="196"/>
      <c r="T79" s="198"/>
      <c r="U79" s="1244"/>
      <c r="V79" s="1245"/>
      <c r="W79" s="436"/>
    </row>
    <row r="80" spans="1:23" x14ac:dyDescent="0.25">
      <c r="A80" s="45"/>
      <c r="B80" s="181"/>
      <c r="C80" s="131"/>
      <c r="D80" s="46"/>
      <c r="E80" s="47"/>
      <c r="F80" s="173"/>
      <c r="G80" s="174"/>
      <c r="H80" s="185"/>
      <c r="I80" s="186"/>
      <c r="J80" s="805"/>
      <c r="K80" s="198"/>
      <c r="L80" s="194"/>
      <c r="M80" s="195"/>
      <c r="N80" s="195"/>
      <c r="O80" s="195"/>
      <c r="P80" s="196"/>
      <c r="Q80" s="197"/>
      <c r="R80" s="196"/>
      <c r="S80" s="196"/>
      <c r="T80" s="198"/>
      <c r="U80" s="1244"/>
      <c r="V80" s="1245"/>
      <c r="W80" s="436"/>
    </row>
    <row r="81" spans="1:23" x14ac:dyDescent="0.25">
      <c r="A81" s="45"/>
      <c r="B81" s="181"/>
      <c r="C81" s="131"/>
      <c r="D81" s="46"/>
      <c r="E81" s="47"/>
      <c r="F81" s="173"/>
      <c r="G81" s="174"/>
      <c r="H81" s="185"/>
      <c r="I81" s="186"/>
      <c r="J81" s="805"/>
      <c r="K81" s="198"/>
      <c r="L81" s="194"/>
      <c r="M81" s="195"/>
      <c r="N81" s="195"/>
      <c r="O81" s="195"/>
      <c r="P81" s="196"/>
      <c r="Q81" s="197"/>
      <c r="R81" s="196"/>
      <c r="S81" s="196"/>
      <c r="T81" s="198"/>
      <c r="U81" s="1244"/>
      <c r="V81" s="1245"/>
      <c r="W81" s="436"/>
    </row>
    <row r="82" spans="1:23" x14ac:dyDescent="0.25">
      <c r="A82" s="45"/>
      <c r="B82" s="181"/>
      <c r="C82" s="131"/>
      <c r="D82" s="46"/>
      <c r="E82" s="47"/>
      <c r="F82" s="173"/>
      <c r="G82" s="174"/>
      <c r="H82" s="185"/>
      <c r="I82" s="186"/>
      <c r="J82" s="805"/>
      <c r="K82" s="198"/>
      <c r="L82" s="194"/>
      <c r="M82" s="195"/>
      <c r="N82" s="195"/>
      <c r="O82" s="195"/>
      <c r="P82" s="196"/>
      <c r="Q82" s="197"/>
      <c r="R82" s="196"/>
      <c r="S82" s="196"/>
      <c r="T82" s="198"/>
      <c r="U82" s="1244"/>
      <c r="V82" s="1245"/>
      <c r="W82" s="436"/>
    </row>
    <row r="83" spans="1:23" x14ac:dyDescent="0.25">
      <c r="A83" s="45"/>
      <c r="B83" s="181"/>
      <c r="C83" s="131"/>
      <c r="D83" s="46"/>
      <c r="E83" s="47"/>
      <c r="F83" s="173"/>
      <c r="G83" s="174"/>
      <c r="H83" s="185"/>
      <c r="I83" s="186"/>
      <c r="J83" s="805"/>
      <c r="K83" s="198"/>
      <c r="L83" s="194"/>
      <c r="M83" s="195"/>
      <c r="N83" s="195"/>
      <c r="O83" s="195"/>
      <c r="P83" s="196"/>
      <c r="Q83" s="197"/>
      <c r="R83" s="196"/>
      <c r="S83" s="196"/>
      <c r="T83" s="198"/>
      <c r="U83" s="1244"/>
      <c r="V83" s="1245"/>
      <c r="W83" s="436"/>
    </row>
    <row r="84" spans="1:23" x14ac:dyDescent="0.25">
      <c r="A84" s="45"/>
      <c r="B84" s="181"/>
      <c r="C84" s="131"/>
      <c r="D84" s="46"/>
      <c r="E84" s="47"/>
      <c r="F84" s="173"/>
      <c r="G84" s="174"/>
      <c r="H84" s="185"/>
      <c r="I84" s="186"/>
      <c r="J84" s="805"/>
      <c r="K84" s="198"/>
      <c r="L84" s="194"/>
      <c r="M84" s="195"/>
      <c r="N84" s="195"/>
      <c r="O84" s="195"/>
      <c r="P84" s="196"/>
      <c r="Q84" s="197"/>
      <c r="R84" s="196"/>
      <c r="S84" s="196"/>
      <c r="T84" s="198"/>
      <c r="U84" s="1244"/>
      <c r="V84" s="1245"/>
      <c r="W84" s="436"/>
    </row>
    <row r="85" spans="1:23" x14ac:dyDescent="0.25">
      <c r="A85" s="45"/>
      <c r="B85" s="181"/>
      <c r="C85" s="131"/>
      <c r="D85" s="46"/>
      <c r="E85" s="47"/>
      <c r="F85" s="173"/>
      <c r="G85" s="174"/>
      <c r="H85" s="185"/>
      <c r="I85" s="186"/>
      <c r="J85" s="805"/>
      <c r="K85" s="198"/>
      <c r="L85" s="194"/>
      <c r="M85" s="195"/>
      <c r="N85" s="195"/>
      <c r="O85" s="195"/>
      <c r="P85" s="196"/>
      <c r="Q85" s="197"/>
      <c r="R85" s="196"/>
      <c r="S85" s="196"/>
      <c r="T85" s="198"/>
      <c r="U85" s="1244"/>
      <c r="V85" s="1245"/>
      <c r="W85" s="436"/>
    </row>
    <row r="86" spans="1:23" x14ac:dyDescent="0.25">
      <c r="A86" s="45"/>
      <c r="B86" s="181"/>
      <c r="C86" s="131"/>
      <c r="D86" s="46"/>
      <c r="E86" s="47"/>
      <c r="F86" s="173"/>
      <c r="G86" s="174"/>
      <c r="H86" s="185"/>
      <c r="I86" s="186"/>
      <c r="J86" s="805"/>
      <c r="K86" s="198"/>
      <c r="L86" s="194"/>
      <c r="M86" s="195"/>
      <c r="N86" s="195"/>
      <c r="O86" s="195"/>
      <c r="P86" s="196"/>
      <c r="Q86" s="197"/>
      <c r="R86" s="196"/>
      <c r="S86" s="196"/>
      <c r="T86" s="198"/>
      <c r="U86" s="1244"/>
      <c r="V86" s="1245"/>
      <c r="W86" s="436"/>
    </row>
    <row r="87" spans="1:23" x14ac:dyDescent="0.25">
      <c r="A87" s="45"/>
      <c r="B87" s="181"/>
      <c r="C87" s="131"/>
      <c r="D87" s="46"/>
      <c r="E87" s="47"/>
      <c r="F87" s="173"/>
      <c r="G87" s="174"/>
      <c r="H87" s="185"/>
      <c r="I87" s="186"/>
      <c r="J87" s="805"/>
      <c r="K87" s="198"/>
      <c r="L87" s="194"/>
      <c r="M87" s="195"/>
      <c r="N87" s="195"/>
      <c r="O87" s="195"/>
      <c r="P87" s="196"/>
      <c r="Q87" s="197"/>
      <c r="R87" s="196"/>
      <c r="S87" s="196"/>
      <c r="T87" s="198"/>
      <c r="U87" s="1244"/>
      <c r="V87" s="1245"/>
      <c r="W87" s="436"/>
    </row>
    <row r="88" spans="1:23" x14ac:dyDescent="0.25">
      <c r="A88" s="45"/>
      <c r="B88" s="181"/>
      <c r="C88" s="131"/>
      <c r="D88" s="46"/>
      <c r="E88" s="47"/>
      <c r="F88" s="173"/>
      <c r="G88" s="174"/>
      <c r="H88" s="185"/>
      <c r="I88" s="186"/>
      <c r="J88" s="805"/>
      <c r="K88" s="198"/>
      <c r="L88" s="194"/>
      <c r="M88" s="195"/>
      <c r="N88" s="195"/>
      <c r="O88" s="195"/>
      <c r="P88" s="196"/>
      <c r="Q88" s="197"/>
      <c r="R88" s="196"/>
      <c r="S88" s="196"/>
      <c r="T88" s="198"/>
      <c r="U88" s="1244"/>
      <c r="V88" s="1245"/>
      <c r="W88" s="436"/>
    </row>
    <row r="89" spans="1:23" x14ac:dyDescent="0.25">
      <c r="A89" s="45"/>
      <c r="B89" s="181"/>
      <c r="C89" s="131"/>
      <c r="D89" s="46"/>
      <c r="E89" s="47"/>
      <c r="F89" s="173"/>
      <c r="G89" s="174"/>
      <c r="H89" s="185"/>
      <c r="I89" s="186"/>
      <c r="J89" s="805"/>
      <c r="K89" s="198"/>
      <c r="L89" s="194"/>
      <c r="M89" s="195"/>
      <c r="N89" s="195"/>
      <c r="O89" s="195"/>
      <c r="P89" s="196"/>
      <c r="Q89" s="197"/>
      <c r="R89" s="196"/>
      <c r="S89" s="196"/>
      <c r="T89" s="198"/>
      <c r="U89" s="1244"/>
      <c r="V89" s="1245"/>
      <c r="W89" s="436"/>
    </row>
    <row r="90" spans="1:23" x14ac:dyDescent="0.25">
      <c r="A90" s="45"/>
      <c r="B90" s="181"/>
      <c r="C90" s="131"/>
      <c r="D90" s="46"/>
      <c r="E90" s="47"/>
      <c r="F90" s="173"/>
      <c r="G90" s="174"/>
      <c r="H90" s="185"/>
      <c r="I90" s="186"/>
      <c r="J90" s="805"/>
      <c r="K90" s="198"/>
      <c r="L90" s="194"/>
      <c r="M90" s="195"/>
      <c r="N90" s="195"/>
      <c r="O90" s="195"/>
      <c r="P90" s="196"/>
      <c r="Q90" s="197"/>
      <c r="R90" s="196"/>
      <c r="S90" s="196"/>
      <c r="T90" s="198"/>
      <c r="U90" s="1244"/>
      <c r="V90" s="1245"/>
      <c r="W90" s="436"/>
    </row>
    <row r="91" spans="1:23" x14ac:dyDescent="0.25">
      <c r="A91" s="45"/>
      <c r="B91" s="181"/>
      <c r="C91" s="131"/>
      <c r="D91" s="46"/>
      <c r="E91" s="47"/>
      <c r="F91" s="173"/>
      <c r="G91" s="174"/>
      <c r="H91" s="185"/>
      <c r="I91" s="186"/>
      <c r="J91" s="805"/>
      <c r="K91" s="198"/>
      <c r="L91" s="194"/>
      <c r="M91" s="195"/>
      <c r="N91" s="195"/>
      <c r="O91" s="195"/>
      <c r="P91" s="196"/>
      <c r="Q91" s="197"/>
      <c r="R91" s="196"/>
      <c r="S91" s="196"/>
      <c r="T91" s="198"/>
      <c r="U91" s="1244"/>
      <c r="V91" s="1245"/>
      <c r="W91" s="436"/>
    </row>
    <row r="92" spans="1:23" x14ac:dyDescent="0.25">
      <c r="A92" s="45"/>
      <c r="B92" s="181"/>
      <c r="C92" s="131"/>
      <c r="D92" s="46"/>
      <c r="E92" s="47"/>
      <c r="F92" s="173"/>
      <c r="G92" s="174"/>
      <c r="H92" s="185"/>
      <c r="I92" s="186"/>
      <c r="J92" s="805"/>
      <c r="K92" s="198"/>
      <c r="L92" s="194"/>
      <c r="M92" s="195"/>
      <c r="N92" s="195"/>
      <c r="O92" s="195"/>
      <c r="P92" s="196"/>
      <c r="Q92" s="197"/>
      <c r="R92" s="196"/>
      <c r="S92" s="196"/>
      <c r="T92" s="198"/>
      <c r="U92" s="1244"/>
      <c r="V92" s="1245"/>
      <c r="W92" s="436"/>
    </row>
    <row r="93" spans="1:23" x14ac:dyDescent="0.25">
      <c r="A93" s="45"/>
      <c r="B93" s="181"/>
      <c r="C93" s="131"/>
      <c r="D93" s="46"/>
      <c r="E93" s="47"/>
      <c r="F93" s="173"/>
      <c r="G93" s="174"/>
      <c r="H93" s="185"/>
      <c r="I93" s="186"/>
      <c r="J93" s="805"/>
      <c r="K93" s="198"/>
      <c r="L93" s="194"/>
      <c r="M93" s="195"/>
      <c r="N93" s="195"/>
      <c r="O93" s="195"/>
      <c r="P93" s="196"/>
      <c r="Q93" s="197"/>
      <c r="R93" s="196"/>
      <c r="S93" s="196"/>
      <c r="T93" s="198"/>
      <c r="U93" s="1244"/>
      <c r="V93" s="1245"/>
      <c r="W93" s="436"/>
    </row>
    <row r="94" spans="1:23" x14ac:dyDescent="0.25">
      <c r="A94" s="45"/>
      <c r="B94" s="181"/>
      <c r="C94" s="131"/>
      <c r="D94" s="46"/>
      <c r="E94" s="47"/>
      <c r="F94" s="173"/>
      <c r="G94" s="174"/>
      <c r="H94" s="185"/>
      <c r="I94" s="186"/>
      <c r="J94" s="805"/>
      <c r="K94" s="198"/>
      <c r="L94" s="194"/>
      <c r="M94" s="195"/>
      <c r="N94" s="195"/>
      <c r="O94" s="195"/>
      <c r="P94" s="196"/>
      <c r="Q94" s="197"/>
      <c r="R94" s="196"/>
      <c r="S94" s="196"/>
      <c r="T94" s="198"/>
      <c r="U94" s="1244"/>
      <c r="V94" s="1245"/>
      <c r="W94" s="436"/>
    </row>
    <row r="95" spans="1:23" x14ac:dyDescent="0.25">
      <c r="A95" s="45"/>
      <c r="B95" s="181"/>
      <c r="C95" s="131"/>
      <c r="D95" s="46"/>
      <c r="E95" s="47"/>
      <c r="F95" s="173"/>
      <c r="G95" s="174"/>
      <c r="H95" s="185"/>
      <c r="I95" s="186"/>
      <c r="J95" s="805"/>
      <c r="K95" s="198"/>
      <c r="L95" s="194"/>
      <c r="M95" s="195"/>
      <c r="N95" s="195"/>
      <c r="O95" s="195"/>
      <c r="P95" s="196"/>
      <c r="Q95" s="197"/>
      <c r="R95" s="196"/>
      <c r="S95" s="196"/>
      <c r="T95" s="198"/>
      <c r="U95" s="1244"/>
      <c r="V95" s="1245"/>
      <c r="W95" s="436"/>
    </row>
    <row r="96" spans="1:23" x14ac:dyDescent="0.25">
      <c r="A96" s="45"/>
      <c r="B96" s="181"/>
      <c r="C96" s="131"/>
      <c r="D96" s="46"/>
      <c r="E96" s="47"/>
      <c r="F96" s="173"/>
      <c r="G96" s="174"/>
      <c r="H96" s="185"/>
      <c r="I96" s="186"/>
      <c r="J96" s="805"/>
      <c r="K96" s="198"/>
      <c r="L96" s="194"/>
      <c r="M96" s="195"/>
      <c r="N96" s="195"/>
      <c r="O96" s="195"/>
      <c r="P96" s="196"/>
      <c r="Q96" s="197"/>
      <c r="R96" s="196"/>
      <c r="S96" s="196"/>
      <c r="T96" s="198"/>
      <c r="U96" s="1244"/>
      <c r="V96" s="1245"/>
      <c r="W96" s="436"/>
    </row>
    <row r="97" spans="1:23" x14ac:dyDescent="0.25">
      <c r="A97" s="45"/>
      <c r="B97" s="181"/>
      <c r="C97" s="131"/>
      <c r="D97" s="46"/>
      <c r="E97" s="47"/>
      <c r="F97" s="173"/>
      <c r="G97" s="174"/>
      <c r="H97" s="185"/>
      <c r="I97" s="186"/>
      <c r="J97" s="805"/>
      <c r="K97" s="198"/>
      <c r="L97" s="194"/>
      <c r="M97" s="195"/>
      <c r="N97" s="195"/>
      <c r="O97" s="195"/>
      <c r="P97" s="196"/>
      <c r="Q97" s="197"/>
      <c r="R97" s="196"/>
      <c r="S97" s="196"/>
      <c r="T97" s="198"/>
      <c r="U97" s="1244"/>
      <c r="V97" s="1245"/>
      <c r="W97" s="436"/>
    </row>
    <row r="98" spans="1:23" x14ac:dyDescent="0.25">
      <c r="A98" s="45"/>
      <c r="B98" s="181"/>
      <c r="C98" s="131"/>
      <c r="D98" s="46"/>
      <c r="E98" s="47"/>
      <c r="F98" s="173"/>
      <c r="G98" s="174"/>
      <c r="H98" s="185"/>
      <c r="I98" s="186"/>
      <c r="J98" s="805"/>
      <c r="K98" s="198"/>
      <c r="L98" s="194"/>
      <c r="M98" s="195"/>
      <c r="N98" s="195"/>
      <c r="O98" s="195"/>
      <c r="P98" s="196"/>
      <c r="Q98" s="197"/>
      <c r="R98" s="196"/>
      <c r="S98" s="196"/>
      <c r="T98" s="198"/>
      <c r="U98" s="1244"/>
      <c r="V98" s="1245"/>
      <c r="W98" s="436"/>
    </row>
    <row r="99" spans="1:23" x14ac:dyDescent="0.25">
      <c r="A99" s="45"/>
      <c r="B99" s="181"/>
      <c r="C99" s="131"/>
      <c r="D99" s="46"/>
      <c r="E99" s="47"/>
      <c r="F99" s="173"/>
      <c r="G99" s="174"/>
      <c r="H99" s="185"/>
      <c r="I99" s="186"/>
      <c r="J99" s="805"/>
      <c r="K99" s="198"/>
      <c r="L99" s="194"/>
      <c r="M99" s="195"/>
      <c r="N99" s="195"/>
      <c r="O99" s="195"/>
      <c r="P99" s="196"/>
      <c r="Q99" s="197"/>
      <c r="R99" s="196"/>
      <c r="S99" s="196"/>
      <c r="T99" s="198"/>
      <c r="U99" s="1244"/>
      <c r="V99" s="1245"/>
      <c r="W99" s="436"/>
    </row>
    <row r="100" spans="1:23" x14ac:dyDescent="0.25">
      <c r="A100" s="45"/>
      <c r="B100" s="181"/>
      <c r="C100" s="131"/>
      <c r="D100" s="46"/>
      <c r="E100" s="47"/>
      <c r="F100" s="173"/>
      <c r="G100" s="174"/>
      <c r="H100" s="185"/>
      <c r="I100" s="186"/>
      <c r="J100" s="805"/>
      <c r="K100" s="198"/>
      <c r="L100" s="194"/>
      <c r="M100" s="195"/>
      <c r="N100" s="195"/>
      <c r="O100" s="195"/>
      <c r="P100" s="196"/>
      <c r="Q100" s="197"/>
      <c r="R100" s="196"/>
      <c r="S100" s="196"/>
      <c r="T100" s="198"/>
      <c r="U100" s="1244"/>
      <c r="V100" s="1245"/>
      <c r="W100" s="436"/>
    </row>
    <row r="101" spans="1:23" x14ac:dyDescent="0.25">
      <c r="A101" s="45"/>
      <c r="B101" s="181"/>
      <c r="C101" s="131"/>
      <c r="D101" s="46"/>
      <c r="E101" s="47"/>
      <c r="F101" s="173"/>
      <c r="G101" s="174"/>
      <c r="H101" s="185"/>
      <c r="I101" s="186"/>
      <c r="J101" s="805"/>
      <c r="K101" s="198"/>
      <c r="L101" s="194"/>
      <c r="M101" s="195"/>
      <c r="N101" s="195"/>
      <c r="O101" s="195"/>
      <c r="P101" s="196"/>
      <c r="Q101" s="197"/>
      <c r="R101" s="196"/>
      <c r="S101" s="196"/>
      <c r="T101" s="198"/>
      <c r="U101" s="1244"/>
      <c r="V101" s="1245"/>
      <c r="W101" s="436"/>
    </row>
    <row r="102" spans="1:23" x14ac:dyDescent="0.25">
      <c r="A102" s="45"/>
      <c r="B102" s="181"/>
      <c r="C102" s="131"/>
      <c r="D102" s="46"/>
      <c r="E102" s="47"/>
      <c r="F102" s="173"/>
      <c r="G102" s="174"/>
      <c r="H102" s="185"/>
      <c r="I102" s="186"/>
      <c r="J102" s="805"/>
      <c r="K102" s="198"/>
      <c r="L102" s="194"/>
      <c r="M102" s="195"/>
      <c r="N102" s="195"/>
      <c r="O102" s="195"/>
      <c r="P102" s="196"/>
      <c r="Q102" s="197"/>
      <c r="R102" s="196"/>
      <c r="S102" s="196"/>
      <c r="T102" s="198"/>
      <c r="U102" s="1244"/>
      <c r="V102" s="1245"/>
      <c r="W102" s="436"/>
    </row>
    <row r="103" spans="1:23" x14ac:dyDescent="0.25">
      <c r="A103" s="45"/>
      <c r="B103" s="181"/>
      <c r="C103" s="131"/>
      <c r="D103" s="46"/>
      <c r="E103" s="47"/>
      <c r="F103" s="173"/>
      <c r="G103" s="174"/>
      <c r="H103" s="185"/>
      <c r="I103" s="186"/>
      <c r="J103" s="805"/>
      <c r="K103" s="198"/>
      <c r="L103" s="194"/>
      <c r="M103" s="195"/>
      <c r="N103" s="195"/>
      <c r="O103" s="195"/>
      <c r="P103" s="196"/>
      <c r="Q103" s="197"/>
      <c r="R103" s="196"/>
      <c r="S103" s="196"/>
      <c r="T103" s="198"/>
      <c r="U103" s="1244"/>
      <c r="V103" s="1245"/>
      <c r="W103" s="436"/>
    </row>
    <row r="104" spans="1:23" x14ac:dyDescent="0.25">
      <c r="A104" s="45"/>
      <c r="B104" s="181"/>
      <c r="C104" s="131"/>
      <c r="D104" s="46"/>
      <c r="E104" s="47"/>
      <c r="F104" s="173"/>
      <c r="G104" s="174"/>
      <c r="H104" s="185"/>
      <c r="I104" s="186"/>
      <c r="J104" s="805"/>
      <c r="K104" s="198"/>
      <c r="L104" s="194"/>
      <c r="M104" s="195"/>
      <c r="N104" s="195"/>
      <c r="O104" s="195"/>
      <c r="P104" s="196"/>
      <c r="Q104" s="197"/>
      <c r="R104" s="196"/>
      <c r="S104" s="196"/>
      <c r="T104" s="198"/>
      <c r="U104" s="1244"/>
      <c r="V104" s="1245"/>
      <c r="W104" s="436"/>
    </row>
    <row r="105" spans="1:23" x14ac:dyDescent="0.25">
      <c r="A105" s="45"/>
      <c r="B105" s="181"/>
      <c r="C105" s="131"/>
      <c r="D105" s="46"/>
      <c r="E105" s="47"/>
      <c r="F105" s="173"/>
      <c r="G105" s="174"/>
      <c r="H105" s="185"/>
      <c r="I105" s="186"/>
      <c r="J105" s="805"/>
      <c r="K105" s="198"/>
      <c r="L105" s="194"/>
      <c r="M105" s="195"/>
      <c r="N105" s="195"/>
      <c r="O105" s="195"/>
      <c r="P105" s="196"/>
      <c r="Q105" s="197"/>
      <c r="R105" s="196"/>
      <c r="S105" s="196"/>
      <c r="T105" s="198"/>
      <c r="U105" s="1244"/>
      <c r="V105" s="1245"/>
      <c r="W105" s="436"/>
    </row>
    <row r="106" spans="1:23" x14ac:dyDescent="0.25">
      <c r="A106" s="45"/>
      <c r="B106" s="181"/>
      <c r="C106" s="131"/>
      <c r="D106" s="46"/>
      <c r="E106" s="47"/>
      <c r="F106" s="173"/>
      <c r="G106" s="174"/>
      <c r="H106" s="185"/>
      <c r="I106" s="186"/>
      <c r="J106" s="805"/>
      <c r="K106" s="198"/>
      <c r="L106" s="194"/>
      <c r="M106" s="195"/>
      <c r="N106" s="195"/>
      <c r="O106" s="195"/>
      <c r="P106" s="196"/>
      <c r="Q106" s="197"/>
      <c r="R106" s="196"/>
      <c r="S106" s="196"/>
      <c r="T106" s="198"/>
      <c r="U106" s="1244"/>
      <c r="V106" s="1245"/>
      <c r="W106" s="436"/>
    </row>
    <row r="107" spans="1:23" x14ac:dyDescent="0.25">
      <c r="A107" s="45"/>
      <c r="B107" s="181"/>
      <c r="C107" s="131"/>
      <c r="D107" s="46"/>
      <c r="E107" s="47"/>
      <c r="F107" s="173"/>
      <c r="G107" s="174"/>
      <c r="H107" s="185"/>
      <c r="I107" s="186"/>
      <c r="J107" s="805"/>
      <c r="K107" s="198"/>
      <c r="L107" s="194"/>
      <c r="M107" s="195"/>
      <c r="N107" s="195"/>
      <c r="O107" s="195"/>
      <c r="P107" s="196"/>
      <c r="Q107" s="197"/>
      <c r="R107" s="196"/>
      <c r="S107" s="196"/>
      <c r="T107" s="198"/>
      <c r="U107" s="1244"/>
      <c r="V107" s="1245"/>
      <c r="W107" s="436"/>
    </row>
    <row r="108" spans="1:23" x14ac:dyDescent="0.25">
      <c r="A108" s="45"/>
      <c r="B108" s="181"/>
      <c r="C108" s="131"/>
      <c r="D108" s="46"/>
      <c r="E108" s="47"/>
      <c r="F108" s="173"/>
      <c r="G108" s="174"/>
      <c r="H108" s="185"/>
      <c r="I108" s="186"/>
      <c r="J108" s="805"/>
      <c r="K108" s="198"/>
      <c r="L108" s="194"/>
      <c r="M108" s="195"/>
      <c r="N108" s="195"/>
      <c r="O108" s="195"/>
      <c r="P108" s="196"/>
      <c r="Q108" s="197"/>
      <c r="R108" s="196"/>
      <c r="S108" s="196"/>
      <c r="T108" s="198"/>
      <c r="U108" s="1244"/>
      <c r="V108" s="1245"/>
      <c r="W108" s="436"/>
    </row>
    <row r="109" spans="1:23" x14ac:dyDescent="0.25">
      <c r="A109" s="45"/>
      <c r="B109" s="181"/>
      <c r="C109" s="131"/>
      <c r="D109" s="46"/>
      <c r="E109" s="47"/>
      <c r="F109" s="173"/>
      <c r="G109" s="174"/>
      <c r="H109" s="185"/>
      <c r="I109" s="186"/>
      <c r="J109" s="805"/>
      <c r="K109" s="198"/>
      <c r="L109" s="194"/>
      <c r="M109" s="195"/>
      <c r="N109" s="195"/>
      <c r="O109" s="195"/>
      <c r="P109" s="196"/>
      <c r="Q109" s="197"/>
      <c r="R109" s="196"/>
      <c r="S109" s="196"/>
      <c r="T109" s="198"/>
      <c r="U109" s="1244"/>
      <c r="V109" s="1245"/>
      <c r="W109" s="436"/>
    </row>
    <row r="110" spans="1:23" x14ac:dyDescent="0.25">
      <c r="A110" s="45"/>
      <c r="B110" s="181"/>
      <c r="C110" s="131"/>
      <c r="D110" s="46"/>
      <c r="E110" s="47"/>
      <c r="F110" s="173"/>
      <c r="G110" s="174"/>
      <c r="H110" s="185"/>
      <c r="I110" s="186"/>
      <c r="J110" s="805"/>
      <c r="K110" s="198"/>
      <c r="L110" s="194"/>
      <c r="M110" s="195"/>
      <c r="N110" s="195"/>
      <c r="O110" s="195"/>
      <c r="P110" s="196"/>
      <c r="Q110" s="197"/>
      <c r="R110" s="196"/>
      <c r="S110" s="196"/>
      <c r="T110" s="198"/>
      <c r="U110" s="1244"/>
      <c r="V110" s="1245"/>
      <c r="W110" s="436"/>
    </row>
    <row r="111" spans="1:23" x14ac:dyDescent="0.25">
      <c r="A111" s="45"/>
      <c r="B111" s="181"/>
      <c r="C111" s="131"/>
      <c r="D111" s="46"/>
      <c r="E111" s="47"/>
      <c r="F111" s="173"/>
      <c r="G111" s="174"/>
      <c r="H111" s="185"/>
      <c r="I111" s="186"/>
      <c r="J111" s="805"/>
      <c r="K111" s="198"/>
      <c r="L111" s="194"/>
      <c r="M111" s="195"/>
      <c r="N111" s="195"/>
      <c r="O111" s="195"/>
      <c r="P111" s="196"/>
      <c r="Q111" s="197"/>
      <c r="R111" s="196"/>
      <c r="S111" s="196"/>
      <c r="T111" s="198"/>
      <c r="U111" s="1244"/>
      <c r="V111" s="1245"/>
      <c r="W111" s="436"/>
    </row>
    <row r="112" spans="1:23" x14ac:dyDescent="0.25">
      <c r="A112" s="45"/>
      <c r="B112" s="181"/>
      <c r="C112" s="131"/>
      <c r="D112" s="46"/>
      <c r="E112" s="47"/>
      <c r="F112" s="173"/>
      <c r="G112" s="174"/>
      <c r="H112" s="185"/>
      <c r="I112" s="186"/>
      <c r="J112" s="805"/>
      <c r="K112" s="198"/>
      <c r="L112" s="194"/>
      <c r="M112" s="195"/>
      <c r="N112" s="195"/>
      <c r="O112" s="195"/>
      <c r="P112" s="196"/>
      <c r="Q112" s="197"/>
      <c r="R112" s="196"/>
      <c r="S112" s="196"/>
      <c r="T112" s="198"/>
      <c r="U112" s="1244"/>
      <c r="V112" s="1245"/>
      <c r="W112" s="436"/>
    </row>
    <row r="113" spans="1:23" x14ac:dyDescent="0.25">
      <c r="A113" s="45"/>
      <c r="B113" s="181"/>
      <c r="C113" s="131"/>
      <c r="D113" s="46"/>
      <c r="E113" s="47"/>
      <c r="F113" s="173"/>
      <c r="G113" s="174"/>
      <c r="H113" s="185"/>
      <c r="I113" s="186"/>
      <c r="J113" s="805"/>
      <c r="K113" s="198"/>
      <c r="L113" s="194"/>
      <c r="M113" s="195"/>
      <c r="N113" s="195"/>
      <c r="O113" s="195"/>
      <c r="P113" s="196"/>
      <c r="Q113" s="197"/>
      <c r="R113" s="196"/>
      <c r="S113" s="196"/>
      <c r="T113" s="198"/>
      <c r="U113" s="1244"/>
      <c r="V113" s="1245"/>
      <c r="W113" s="436"/>
    </row>
    <row r="114" spans="1:23" x14ac:dyDescent="0.25">
      <c r="A114" s="45"/>
      <c r="B114" s="181"/>
      <c r="C114" s="131"/>
      <c r="D114" s="46"/>
      <c r="E114" s="47"/>
      <c r="F114" s="173"/>
      <c r="G114" s="174"/>
      <c r="H114" s="185"/>
      <c r="I114" s="186"/>
      <c r="J114" s="805"/>
      <c r="K114" s="198"/>
      <c r="L114" s="194"/>
      <c r="M114" s="195"/>
      <c r="N114" s="195"/>
      <c r="O114" s="195"/>
      <c r="P114" s="196"/>
      <c r="Q114" s="197"/>
      <c r="R114" s="196"/>
      <c r="S114" s="196"/>
      <c r="T114" s="198"/>
      <c r="U114" s="1244"/>
      <c r="V114" s="1245"/>
      <c r="W114" s="436"/>
    </row>
    <row r="115" spans="1:23" x14ac:dyDescent="0.25">
      <c r="A115" s="45"/>
      <c r="B115" s="181"/>
      <c r="C115" s="131"/>
      <c r="D115" s="46"/>
      <c r="E115" s="47"/>
      <c r="F115" s="173"/>
      <c r="G115" s="174"/>
      <c r="H115" s="185"/>
      <c r="I115" s="186"/>
      <c r="J115" s="805"/>
      <c r="K115" s="198"/>
      <c r="L115" s="194"/>
      <c r="M115" s="195"/>
      <c r="N115" s="195"/>
      <c r="O115" s="195"/>
      <c r="P115" s="196"/>
      <c r="Q115" s="197"/>
      <c r="R115" s="196"/>
      <c r="S115" s="196"/>
      <c r="T115" s="198"/>
      <c r="U115" s="1244"/>
      <c r="V115" s="1245"/>
      <c r="W115" s="436"/>
    </row>
    <row r="116" spans="1:23" x14ac:dyDescent="0.25">
      <c r="A116" s="45"/>
      <c r="B116" s="181"/>
      <c r="C116" s="131"/>
      <c r="D116" s="46"/>
      <c r="E116" s="47"/>
      <c r="F116" s="173"/>
      <c r="G116" s="174"/>
      <c r="H116" s="185"/>
      <c r="I116" s="186"/>
      <c r="J116" s="805"/>
      <c r="K116" s="198"/>
      <c r="L116" s="194"/>
      <c r="M116" s="195"/>
      <c r="N116" s="195"/>
      <c r="O116" s="195"/>
      <c r="P116" s="196"/>
      <c r="Q116" s="197"/>
      <c r="R116" s="196"/>
      <c r="S116" s="196"/>
      <c r="T116" s="198"/>
      <c r="U116" s="1244"/>
      <c r="V116" s="1245"/>
      <c r="W116" s="436"/>
    </row>
    <row r="117" spans="1:23" x14ac:dyDescent="0.25">
      <c r="A117" s="45"/>
      <c r="B117" s="181"/>
      <c r="C117" s="131"/>
      <c r="D117" s="46"/>
      <c r="E117" s="47"/>
      <c r="F117" s="173"/>
      <c r="G117" s="174"/>
      <c r="H117" s="185"/>
      <c r="I117" s="186"/>
      <c r="J117" s="805"/>
      <c r="K117" s="198"/>
      <c r="L117" s="194"/>
      <c r="M117" s="195"/>
      <c r="N117" s="195"/>
      <c r="O117" s="195"/>
      <c r="P117" s="196"/>
      <c r="Q117" s="197"/>
      <c r="R117" s="196"/>
      <c r="S117" s="196"/>
      <c r="T117" s="198"/>
      <c r="U117" s="1244"/>
      <c r="V117" s="1245"/>
      <c r="W117" s="436"/>
    </row>
    <row r="118" spans="1:23" x14ac:dyDescent="0.25">
      <c r="A118" s="45"/>
      <c r="B118" s="181"/>
      <c r="C118" s="131"/>
      <c r="D118" s="46"/>
      <c r="E118" s="47"/>
      <c r="F118" s="173"/>
      <c r="G118" s="174"/>
      <c r="H118" s="185"/>
      <c r="I118" s="186"/>
      <c r="J118" s="805"/>
      <c r="K118" s="198"/>
      <c r="L118" s="194"/>
      <c r="M118" s="195"/>
      <c r="N118" s="195"/>
      <c r="O118" s="195"/>
      <c r="P118" s="196"/>
      <c r="Q118" s="197"/>
      <c r="R118" s="196"/>
      <c r="S118" s="196"/>
      <c r="T118" s="198"/>
      <c r="U118" s="1244"/>
      <c r="V118" s="1245"/>
      <c r="W118" s="436"/>
    </row>
    <row r="119" spans="1:23" x14ac:dyDescent="0.25">
      <c r="A119" s="45"/>
      <c r="B119" s="181"/>
      <c r="C119" s="131"/>
      <c r="D119" s="46"/>
      <c r="E119" s="47"/>
      <c r="F119" s="173"/>
      <c r="G119" s="174"/>
      <c r="H119" s="185"/>
      <c r="I119" s="186"/>
      <c r="J119" s="805"/>
      <c r="K119" s="198"/>
      <c r="L119" s="194"/>
      <c r="M119" s="195"/>
      <c r="N119" s="195"/>
      <c r="O119" s="195"/>
      <c r="P119" s="196"/>
      <c r="Q119" s="197"/>
      <c r="R119" s="196"/>
      <c r="S119" s="196"/>
      <c r="T119" s="198"/>
      <c r="U119" s="1244"/>
      <c r="V119" s="1245"/>
      <c r="W119" s="436"/>
    </row>
    <row r="120" spans="1:23" x14ac:dyDescent="0.25">
      <c r="A120" s="45"/>
      <c r="B120" s="181"/>
      <c r="C120" s="131"/>
      <c r="D120" s="46"/>
      <c r="E120" s="47"/>
      <c r="F120" s="173"/>
      <c r="G120" s="174"/>
      <c r="H120" s="185"/>
      <c r="I120" s="186"/>
      <c r="J120" s="805"/>
      <c r="K120" s="198"/>
      <c r="L120" s="194"/>
      <c r="M120" s="195"/>
      <c r="N120" s="195"/>
      <c r="O120" s="195"/>
      <c r="P120" s="196"/>
      <c r="Q120" s="197"/>
      <c r="R120" s="196"/>
      <c r="S120" s="196"/>
      <c r="T120" s="198"/>
      <c r="U120" s="1244"/>
      <c r="V120" s="1245"/>
      <c r="W120" s="436"/>
    </row>
    <row r="121" spans="1:23" x14ac:dyDescent="0.25">
      <c r="A121" s="45"/>
      <c r="B121" s="181"/>
      <c r="C121" s="131"/>
      <c r="D121" s="46"/>
      <c r="E121" s="47"/>
      <c r="F121" s="173"/>
      <c r="G121" s="174"/>
      <c r="H121" s="185"/>
      <c r="I121" s="186"/>
      <c r="J121" s="805"/>
      <c r="K121" s="198"/>
      <c r="L121" s="194"/>
      <c r="M121" s="195"/>
      <c r="N121" s="195"/>
      <c r="O121" s="195"/>
      <c r="P121" s="196"/>
      <c r="Q121" s="197"/>
      <c r="R121" s="196"/>
      <c r="S121" s="196"/>
      <c r="T121" s="198"/>
      <c r="U121" s="1244"/>
      <c r="V121" s="1245"/>
      <c r="W121" s="436"/>
    </row>
    <row r="122" spans="1:23" x14ac:dyDescent="0.25">
      <c r="A122" s="45"/>
      <c r="B122" s="181"/>
      <c r="C122" s="131"/>
      <c r="D122" s="46"/>
      <c r="E122" s="47"/>
      <c r="F122" s="173"/>
      <c r="G122" s="174"/>
      <c r="H122" s="185"/>
      <c r="I122" s="186"/>
      <c r="J122" s="805"/>
      <c r="K122" s="198"/>
      <c r="L122" s="194"/>
      <c r="M122" s="195"/>
      <c r="N122" s="195"/>
      <c r="O122" s="195"/>
      <c r="P122" s="196"/>
      <c r="Q122" s="197"/>
      <c r="R122" s="196"/>
      <c r="S122" s="196"/>
      <c r="T122" s="198"/>
      <c r="U122" s="1244"/>
      <c r="V122" s="1245"/>
      <c r="W122" s="436"/>
    </row>
    <row r="123" spans="1:23" x14ac:dyDescent="0.25">
      <c r="A123" s="45"/>
      <c r="B123" s="181"/>
      <c r="C123" s="131"/>
      <c r="D123" s="46"/>
      <c r="E123" s="47"/>
      <c r="F123" s="173"/>
      <c r="G123" s="174"/>
      <c r="H123" s="185"/>
      <c r="I123" s="186"/>
      <c r="J123" s="805"/>
      <c r="K123" s="198"/>
      <c r="L123" s="194"/>
      <c r="M123" s="195"/>
      <c r="N123" s="195"/>
      <c r="O123" s="195"/>
      <c r="P123" s="196"/>
      <c r="Q123" s="197"/>
      <c r="R123" s="196"/>
      <c r="S123" s="196"/>
      <c r="T123" s="198"/>
      <c r="U123" s="1244"/>
      <c r="V123" s="1245"/>
      <c r="W123" s="436"/>
    </row>
    <row r="124" spans="1:23" x14ac:dyDescent="0.25">
      <c r="A124" s="45"/>
      <c r="B124" s="181"/>
      <c r="C124" s="131"/>
      <c r="D124" s="46"/>
      <c r="E124" s="47"/>
      <c r="F124" s="173"/>
      <c r="G124" s="174"/>
      <c r="H124" s="185"/>
      <c r="I124" s="186"/>
      <c r="J124" s="805"/>
      <c r="K124" s="198"/>
      <c r="L124" s="194"/>
      <c r="M124" s="195"/>
      <c r="N124" s="195"/>
      <c r="O124" s="195"/>
      <c r="P124" s="196"/>
      <c r="Q124" s="197"/>
      <c r="R124" s="196"/>
      <c r="S124" s="196"/>
      <c r="T124" s="198"/>
      <c r="U124" s="1244"/>
      <c r="V124" s="1245"/>
      <c r="W124" s="436"/>
    </row>
    <row r="125" spans="1:23" x14ac:dyDescent="0.25">
      <c r="A125" s="45"/>
      <c r="B125" s="181"/>
      <c r="C125" s="131"/>
      <c r="D125" s="46"/>
      <c r="E125" s="47"/>
      <c r="F125" s="173"/>
      <c r="G125" s="174"/>
      <c r="H125" s="185"/>
      <c r="I125" s="186"/>
      <c r="J125" s="805"/>
      <c r="K125" s="198"/>
      <c r="L125" s="194"/>
      <c r="M125" s="195"/>
      <c r="N125" s="195"/>
      <c r="O125" s="195"/>
      <c r="P125" s="196"/>
      <c r="Q125" s="197"/>
      <c r="R125" s="196"/>
      <c r="S125" s="196"/>
      <c r="T125" s="198"/>
      <c r="U125" s="1244"/>
      <c r="V125" s="1245"/>
      <c r="W125" s="436"/>
    </row>
    <row r="126" spans="1:23" x14ac:dyDescent="0.25">
      <c r="A126" s="45"/>
      <c r="B126" s="181"/>
      <c r="C126" s="131"/>
      <c r="D126" s="46"/>
      <c r="E126" s="47"/>
      <c r="F126" s="173"/>
      <c r="G126" s="174"/>
      <c r="H126" s="185"/>
      <c r="I126" s="186"/>
      <c r="J126" s="805"/>
      <c r="K126" s="198"/>
      <c r="L126" s="194"/>
      <c r="M126" s="195"/>
      <c r="N126" s="195"/>
      <c r="O126" s="195"/>
      <c r="P126" s="196"/>
      <c r="Q126" s="197"/>
      <c r="R126" s="196"/>
      <c r="S126" s="196"/>
      <c r="T126" s="198"/>
      <c r="U126" s="1244"/>
      <c r="V126" s="1245"/>
      <c r="W126" s="436"/>
    </row>
    <row r="127" spans="1:23" x14ac:dyDescent="0.25">
      <c r="A127" s="45"/>
      <c r="B127" s="181"/>
      <c r="C127" s="131"/>
      <c r="D127" s="46"/>
      <c r="E127" s="47"/>
      <c r="F127" s="173"/>
      <c r="G127" s="174"/>
      <c r="H127" s="185"/>
      <c r="I127" s="186"/>
      <c r="J127" s="805"/>
      <c r="K127" s="198"/>
      <c r="L127" s="194"/>
      <c r="M127" s="195"/>
      <c r="N127" s="195"/>
      <c r="O127" s="195"/>
      <c r="P127" s="196"/>
      <c r="Q127" s="197"/>
      <c r="R127" s="196"/>
      <c r="S127" s="196"/>
      <c r="T127" s="198"/>
      <c r="U127" s="1244"/>
      <c r="V127" s="1245"/>
      <c r="W127" s="436"/>
    </row>
    <row r="128" spans="1:23" x14ac:dyDescent="0.25">
      <c r="A128" s="45"/>
      <c r="B128" s="181"/>
      <c r="C128" s="131"/>
      <c r="D128" s="46"/>
      <c r="E128" s="47"/>
      <c r="F128" s="173"/>
      <c r="G128" s="174"/>
      <c r="H128" s="185"/>
      <c r="I128" s="186"/>
      <c r="J128" s="805"/>
      <c r="K128" s="198"/>
      <c r="L128" s="194"/>
      <c r="M128" s="195"/>
      <c r="N128" s="195"/>
      <c r="O128" s="195"/>
      <c r="P128" s="196"/>
      <c r="Q128" s="197"/>
      <c r="R128" s="196"/>
      <c r="S128" s="196"/>
      <c r="T128" s="198"/>
      <c r="U128" s="1244"/>
      <c r="V128" s="1245"/>
      <c r="W128" s="436"/>
    </row>
    <row r="129" spans="1:23" x14ac:dyDescent="0.25">
      <c r="A129" s="45"/>
      <c r="B129" s="181"/>
      <c r="C129" s="131"/>
      <c r="D129" s="46"/>
      <c r="E129" s="47"/>
      <c r="F129" s="173"/>
      <c r="G129" s="174"/>
      <c r="H129" s="185"/>
      <c r="I129" s="186"/>
      <c r="J129" s="805"/>
      <c r="K129" s="198"/>
      <c r="L129" s="194"/>
      <c r="M129" s="195"/>
      <c r="N129" s="195"/>
      <c r="O129" s="195"/>
      <c r="P129" s="196"/>
      <c r="Q129" s="197"/>
      <c r="R129" s="196"/>
      <c r="S129" s="196"/>
      <c r="T129" s="198"/>
      <c r="U129" s="1244"/>
      <c r="V129" s="1245"/>
      <c r="W129" s="436"/>
    </row>
    <row r="130" spans="1:23" x14ac:dyDescent="0.25">
      <c r="A130" s="45"/>
      <c r="B130" s="181"/>
      <c r="C130" s="131"/>
      <c r="D130" s="46"/>
      <c r="E130" s="47"/>
      <c r="F130" s="173"/>
      <c r="G130" s="174"/>
      <c r="H130" s="185"/>
      <c r="I130" s="186"/>
      <c r="J130" s="805"/>
      <c r="K130" s="198"/>
      <c r="L130" s="194"/>
      <c r="M130" s="195"/>
      <c r="N130" s="195"/>
      <c r="O130" s="195"/>
      <c r="P130" s="196"/>
      <c r="Q130" s="197"/>
      <c r="R130" s="196"/>
      <c r="S130" s="196"/>
      <c r="T130" s="198"/>
      <c r="U130" s="1244"/>
      <c r="V130" s="1245"/>
      <c r="W130" s="436"/>
    </row>
    <row r="131" spans="1:23" x14ac:dyDescent="0.25">
      <c r="A131" s="45"/>
      <c r="B131" s="181"/>
      <c r="C131" s="131"/>
      <c r="D131" s="46"/>
      <c r="E131" s="47"/>
      <c r="F131" s="173"/>
      <c r="G131" s="174"/>
      <c r="H131" s="185"/>
      <c r="I131" s="186"/>
      <c r="J131" s="805"/>
      <c r="K131" s="198"/>
      <c r="L131" s="194"/>
      <c r="M131" s="195"/>
      <c r="N131" s="195"/>
      <c r="O131" s="195"/>
      <c r="P131" s="196"/>
      <c r="Q131" s="197"/>
      <c r="R131" s="196"/>
      <c r="S131" s="196"/>
      <c r="T131" s="198"/>
      <c r="U131" s="1244"/>
      <c r="V131" s="1245"/>
      <c r="W131" s="436"/>
    </row>
    <row r="132" spans="1:23" x14ac:dyDescent="0.25">
      <c r="A132" s="45"/>
      <c r="B132" s="181"/>
      <c r="C132" s="131"/>
      <c r="D132" s="46"/>
      <c r="E132" s="47"/>
      <c r="F132" s="173"/>
      <c r="G132" s="174"/>
      <c r="H132" s="185"/>
      <c r="I132" s="186"/>
      <c r="J132" s="805"/>
      <c r="K132" s="198"/>
      <c r="L132" s="194"/>
      <c r="M132" s="195"/>
      <c r="N132" s="195"/>
      <c r="O132" s="195"/>
      <c r="P132" s="196"/>
      <c r="Q132" s="197"/>
      <c r="R132" s="196"/>
      <c r="S132" s="196"/>
      <c r="T132" s="198"/>
      <c r="U132" s="1244"/>
      <c r="V132" s="1245"/>
      <c r="W132" s="436"/>
    </row>
    <row r="133" spans="1:23" x14ac:dyDescent="0.25">
      <c r="A133" s="45"/>
      <c r="B133" s="181"/>
      <c r="C133" s="131"/>
      <c r="D133" s="46"/>
      <c r="E133" s="47"/>
      <c r="F133" s="173"/>
      <c r="G133" s="174"/>
      <c r="H133" s="185"/>
      <c r="I133" s="186"/>
      <c r="J133" s="805"/>
      <c r="K133" s="198"/>
      <c r="L133" s="194"/>
      <c r="M133" s="195"/>
      <c r="N133" s="195"/>
      <c r="O133" s="195"/>
      <c r="P133" s="196"/>
      <c r="Q133" s="197"/>
      <c r="R133" s="196"/>
      <c r="S133" s="196"/>
      <c r="T133" s="198"/>
      <c r="U133" s="1244"/>
      <c r="V133" s="1245"/>
      <c r="W133" s="436"/>
    </row>
    <row r="134" spans="1:23" x14ac:dyDescent="0.25">
      <c r="A134" s="45"/>
      <c r="B134" s="181"/>
      <c r="C134" s="131"/>
      <c r="D134" s="46"/>
      <c r="E134" s="47"/>
      <c r="F134" s="173"/>
      <c r="G134" s="174"/>
      <c r="H134" s="185"/>
      <c r="I134" s="186"/>
      <c r="J134" s="805"/>
      <c r="K134" s="198"/>
      <c r="L134" s="194"/>
      <c r="M134" s="195"/>
      <c r="N134" s="195"/>
      <c r="O134" s="195"/>
      <c r="P134" s="196"/>
      <c r="Q134" s="197"/>
      <c r="R134" s="196"/>
      <c r="S134" s="196"/>
      <c r="T134" s="198"/>
      <c r="U134" s="1244"/>
      <c r="V134" s="1245"/>
      <c r="W134" s="436"/>
    </row>
    <row r="135" spans="1:23" x14ac:dyDescent="0.25">
      <c r="A135" s="45"/>
      <c r="B135" s="181"/>
      <c r="C135" s="131"/>
      <c r="D135" s="46"/>
      <c r="E135" s="47"/>
      <c r="F135" s="173"/>
      <c r="G135" s="174"/>
      <c r="H135" s="185"/>
      <c r="I135" s="186"/>
      <c r="J135" s="805"/>
      <c r="K135" s="198"/>
      <c r="L135" s="194"/>
      <c r="M135" s="195"/>
      <c r="N135" s="195"/>
      <c r="O135" s="195"/>
      <c r="P135" s="196"/>
      <c r="Q135" s="197"/>
      <c r="R135" s="196"/>
      <c r="S135" s="196"/>
      <c r="T135" s="198"/>
      <c r="U135" s="1244"/>
      <c r="V135" s="1245"/>
      <c r="W135" s="436"/>
    </row>
    <row r="136" spans="1:23" x14ac:dyDescent="0.25">
      <c r="A136" s="45"/>
      <c r="B136" s="181"/>
      <c r="C136" s="131"/>
      <c r="D136" s="46"/>
      <c r="E136" s="47"/>
      <c r="F136" s="173"/>
      <c r="G136" s="174"/>
      <c r="H136" s="185"/>
      <c r="I136" s="186"/>
      <c r="J136" s="805"/>
      <c r="K136" s="198"/>
      <c r="L136" s="194"/>
      <c r="M136" s="195"/>
      <c r="N136" s="195"/>
      <c r="O136" s="195"/>
      <c r="P136" s="196"/>
      <c r="Q136" s="197"/>
      <c r="R136" s="196"/>
      <c r="S136" s="196"/>
      <c r="T136" s="198"/>
      <c r="U136" s="1244"/>
      <c r="V136" s="1245"/>
      <c r="W136" s="436"/>
    </row>
    <row r="137" spans="1:23" x14ac:dyDescent="0.25">
      <c r="A137" s="45"/>
      <c r="B137" s="181"/>
      <c r="C137" s="131"/>
      <c r="D137" s="46"/>
      <c r="E137" s="47"/>
      <c r="F137" s="173"/>
      <c r="G137" s="174"/>
      <c r="H137" s="185"/>
      <c r="I137" s="186"/>
      <c r="J137" s="805"/>
      <c r="K137" s="198"/>
      <c r="L137" s="194"/>
      <c r="M137" s="195"/>
      <c r="N137" s="195"/>
      <c r="O137" s="195"/>
      <c r="P137" s="196"/>
      <c r="Q137" s="197"/>
      <c r="R137" s="196"/>
      <c r="S137" s="196"/>
      <c r="T137" s="198"/>
      <c r="U137" s="1244"/>
      <c r="V137" s="1245"/>
      <c r="W137" s="436"/>
    </row>
    <row r="138" spans="1:23" x14ac:dyDescent="0.25">
      <c r="A138" s="45"/>
      <c r="B138" s="181"/>
      <c r="C138" s="131"/>
      <c r="D138" s="46"/>
      <c r="E138" s="47"/>
      <c r="F138" s="173"/>
      <c r="G138" s="174"/>
      <c r="H138" s="185"/>
      <c r="I138" s="186"/>
      <c r="J138" s="805"/>
      <c r="K138" s="198"/>
      <c r="L138" s="194"/>
      <c r="M138" s="195"/>
      <c r="N138" s="195"/>
      <c r="O138" s="195"/>
      <c r="P138" s="196"/>
      <c r="Q138" s="197"/>
      <c r="R138" s="196"/>
      <c r="S138" s="196"/>
      <c r="T138" s="198"/>
      <c r="U138" s="1244"/>
      <c r="V138" s="1245"/>
      <c r="W138" s="436"/>
    </row>
    <row r="139" spans="1:23" x14ac:dyDescent="0.25">
      <c r="A139" s="45"/>
      <c r="B139" s="181"/>
      <c r="C139" s="131"/>
      <c r="D139" s="46"/>
      <c r="E139" s="47"/>
      <c r="F139" s="173"/>
      <c r="G139" s="174"/>
      <c r="H139" s="185"/>
      <c r="I139" s="186"/>
      <c r="J139" s="805"/>
      <c r="K139" s="198"/>
      <c r="L139" s="194"/>
      <c r="M139" s="195"/>
      <c r="N139" s="195"/>
      <c r="O139" s="195"/>
      <c r="P139" s="196"/>
      <c r="Q139" s="197"/>
      <c r="R139" s="196"/>
      <c r="S139" s="196"/>
      <c r="T139" s="198"/>
      <c r="U139" s="1244"/>
      <c r="V139" s="1245"/>
      <c r="W139" s="436"/>
    </row>
    <row r="140" spans="1:23" x14ac:dyDescent="0.25">
      <c r="A140" s="45"/>
      <c r="B140" s="181"/>
      <c r="C140" s="131"/>
      <c r="D140" s="46"/>
      <c r="E140" s="47"/>
      <c r="F140" s="173"/>
      <c r="G140" s="174"/>
      <c r="H140" s="185"/>
      <c r="I140" s="186"/>
      <c r="J140" s="805"/>
      <c r="K140" s="198"/>
      <c r="L140" s="194"/>
      <c r="M140" s="195"/>
      <c r="N140" s="195"/>
      <c r="O140" s="195"/>
      <c r="P140" s="196"/>
      <c r="Q140" s="197"/>
      <c r="R140" s="196"/>
      <c r="S140" s="196"/>
      <c r="T140" s="198"/>
      <c r="U140" s="1244"/>
      <c r="V140" s="1245"/>
      <c r="W140" s="436"/>
    </row>
    <row r="141" spans="1:23" x14ac:dyDescent="0.25">
      <c r="A141" s="45"/>
      <c r="B141" s="181"/>
      <c r="C141" s="131"/>
      <c r="D141" s="46"/>
      <c r="E141" s="47"/>
      <c r="F141" s="173"/>
      <c r="G141" s="174"/>
      <c r="H141" s="185"/>
      <c r="I141" s="186"/>
      <c r="J141" s="805"/>
      <c r="K141" s="198"/>
      <c r="L141" s="194"/>
      <c r="M141" s="195"/>
      <c r="N141" s="195"/>
      <c r="O141" s="195"/>
      <c r="P141" s="196"/>
      <c r="Q141" s="197"/>
      <c r="R141" s="196"/>
      <c r="S141" s="196"/>
      <c r="T141" s="198"/>
      <c r="U141" s="1244"/>
      <c r="V141" s="1245"/>
      <c r="W141" s="436"/>
    </row>
    <row r="142" spans="1:23" x14ac:dyDescent="0.25">
      <c r="A142" s="45"/>
      <c r="B142" s="181"/>
      <c r="C142" s="131"/>
      <c r="D142" s="46"/>
      <c r="E142" s="47"/>
      <c r="F142" s="173"/>
      <c r="G142" s="174"/>
      <c r="H142" s="185"/>
      <c r="I142" s="186"/>
      <c r="J142" s="805"/>
      <c r="K142" s="198"/>
      <c r="L142" s="194"/>
      <c r="M142" s="195"/>
      <c r="N142" s="195"/>
      <c r="O142" s="195"/>
      <c r="P142" s="196"/>
      <c r="Q142" s="197"/>
      <c r="R142" s="196"/>
      <c r="S142" s="196"/>
      <c r="T142" s="198"/>
      <c r="U142" s="1244"/>
      <c r="V142" s="1245"/>
      <c r="W142" s="436"/>
    </row>
    <row r="143" spans="1:23" x14ac:dyDescent="0.25">
      <c r="A143" s="45"/>
      <c r="B143" s="181"/>
      <c r="C143" s="131"/>
      <c r="D143" s="46"/>
      <c r="E143" s="47"/>
      <c r="F143" s="173"/>
      <c r="G143" s="174"/>
      <c r="H143" s="185"/>
      <c r="I143" s="186"/>
      <c r="J143" s="805"/>
      <c r="K143" s="198"/>
      <c r="L143" s="194"/>
      <c r="M143" s="195"/>
      <c r="N143" s="195"/>
      <c r="O143" s="195"/>
      <c r="P143" s="196"/>
      <c r="Q143" s="197"/>
      <c r="R143" s="196"/>
      <c r="S143" s="196"/>
      <c r="T143" s="198"/>
      <c r="U143" s="1244"/>
      <c r="V143" s="1245"/>
      <c r="W143" s="436"/>
    </row>
    <row r="144" spans="1:23" x14ac:dyDescent="0.25">
      <c r="A144" s="45"/>
      <c r="B144" s="181"/>
      <c r="C144" s="131"/>
      <c r="D144" s="46"/>
      <c r="E144" s="47"/>
      <c r="F144" s="173"/>
      <c r="G144" s="174"/>
      <c r="H144" s="185"/>
      <c r="I144" s="186"/>
      <c r="J144" s="805"/>
      <c r="K144" s="198"/>
      <c r="L144" s="194"/>
      <c r="M144" s="195"/>
      <c r="N144" s="195"/>
      <c r="O144" s="195"/>
      <c r="P144" s="196"/>
      <c r="Q144" s="197"/>
      <c r="R144" s="196"/>
      <c r="S144" s="196"/>
      <c r="T144" s="198"/>
      <c r="U144" s="1244"/>
      <c r="V144" s="1245"/>
      <c r="W144" s="436"/>
    </row>
    <row r="145" spans="1:23" x14ac:dyDescent="0.25">
      <c r="A145" s="45"/>
      <c r="B145" s="181"/>
      <c r="C145" s="131"/>
      <c r="D145" s="46"/>
      <c r="E145" s="47"/>
      <c r="F145" s="173"/>
      <c r="G145" s="174"/>
      <c r="H145" s="185"/>
      <c r="I145" s="186"/>
      <c r="J145" s="805"/>
      <c r="K145" s="198"/>
      <c r="L145" s="194"/>
      <c r="M145" s="195"/>
      <c r="N145" s="195"/>
      <c r="O145" s="195"/>
      <c r="P145" s="196"/>
      <c r="Q145" s="197"/>
      <c r="R145" s="196"/>
      <c r="S145" s="196"/>
      <c r="T145" s="198"/>
      <c r="U145" s="1244"/>
      <c r="V145" s="1245"/>
      <c r="W145" s="436"/>
    </row>
    <row r="146" spans="1:23" x14ac:dyDescent="0.25">
      <c r="A146" s="45"/>
      <c r="B146" s="181"/>
      <c r="C146" s="131"/>
      <c r="D146" s="46"/>
      <c r="E146" s="47"/>
      <c r="F146" s="173"/>
      <c r="G146" s="174"/>
      <c r="H146" s="185"/>
      <c r="I146" s="186"/>
      <c r="J146" s="805"/>
      <c r="K146" s="198"/>
      <c r="L146" s="194"/>
      <c r="M146" s="195"/>
      <c r="N146" s="195"/>
      <c r="O146" s="195"/>
      <c r="P146" s="196"/>
      <c r="Q146" s="197"/>
      <c r="R146" s="196"/>
      <c r="S146" s="196"/>
      <c r="T146" s="198"/>
      <c r="U146" s="1244"/>
      <c r="V146" s="1245"/>
      <c r="W146" s="436"/>
    </row>
    <row r="147" spans="1:23" x14ac:dyDescent="0.25">
      <c r="A147" s="45"/>
      <c r="B147" s="181"/>
      <c r="C147" s="131"/>
      <c r="D147" s="46"/>
      <c r="E147" s="47"/>
      <c r="F147" s="173"/>
      <c r="G147" s="174"/>
      <c r="H147" s="185"/>
      <c r="I147" s="186"/>
      <c r="J147" s="805"/>
      <c r="K147" s="198"/>
      <c r="L147" s="194"/>
      <c r="M147" s="195"/>
      <c r="N147" s="195"/>
      <c r="O147" s="195"/>
      <c r="P147" s="196"/>
      <c r="Q147" s="197"/>
      <c r="R147" s="196"/>
      <c r="S147" s="196"/>
      <c r="T147" s="198"/>
      <c r="U147" s="1244"/>
      <c r="V147" s="1245"/>
      <c r="W147" s="436"/>
    </row>
    <row r="148" spans="1:23" x14ac:dyDescent="0.25">
      <c r="A148" s="45"/>
      <c r="B148" s="181"/>
      <c r="C148" s="131"/>
      <c r="D148" s="46"/>
      <c r="E148" s="47"/>
      <c r="F148" s="173"/>
      <c r="G148" s="174"/>
      <c r="H148" s="185"/>
      <c r="I148" s="186"/>
      <c r="J148" s="805"/>
      <c r="K148" s="198"/>
      <c r="L148" s="194"/>
      <c r="M148" s="195"/>
      <c r="N148" s="195"/>
      <c r="O148" s="195"/>
      <c r="P148" s="196"/>
      <c r="Q148" s="197"/>
      <c r="R148" s="196"/>
      <c r="S148" s="196"/>
      <c r="T148" s="198"/>
      <c r="U148" s="1244"/>
      <c r="V148" s="1245"/>
      <c r="W148" s="436"/>
    </row>
    <row r="149" spans="1:23" x14ac:dyDescent="0.25">
      <c r="A149" s="45"/>
      <c r="B149" s="181"/>
      <c r="C149" s="131"/>
      <c r="D149" s="46"/>
      <c r="E149" s="47"/>
      <c r="F149" s="173"/>
      <c r="G149" s="174"/>
      <c r="H149" s="185"/>
      <c r="I149" s="186"/>
      <c r="J149" s="805"/>
      <c r="K149" s="198"/>
      <c r="L149" s="194"/>
      <c r="M149" s="195"/>
      <c r="N149" s="195"/>
      <c r="O149" s="195"/>
      <c r="P149" s="196"/>
      <c r="Q149" s="197"/>
      <c r="R149" s="196"/>
      <c r="S149" s="196"/>
      <c r="T149" s="198"/>
      <c r="U149" s="1244"/>
      <c r="V149" s="1245"/>
      <c r="W149" s="436"/>
    </row>
    <row r="150" spans="1:23" x14ac:dyDescent="0.25">
      <c r="A150" s="45"/>
      <c r="B150" s="181"/>
      <c r="C150" s="131"/>
      <c r="D150" s="46"/>
      <c r="E150" s="47"/>
      <c r="F150" s="173"/>
      <c r="G150" s="174"/>
      <c r="H150" s="185"/>
      <c r="I150" s="186"/>
      <c r="J150" s="805"/>
      <c r="K150" s="198"/>
      <c r="L150" s="194"/>
      <c r="M150" s="195"/>
      <c r="N150" s="195"/>
      <c r="O150" s="195"/>
      <c r="P150" s="196"/>
      <c r="Q150" s="197"/>
      <c r="R150" s="196"/>
      <c r="S150" s="196"/>
      <c r="T150" s="198"/>
      <c r="U150" s="1244"/>
      <c r="V150" s="1245"/>
      <c r="W150" s="436"/>
    </row>
    <row r="151" spans="1:23" x14ac:dyDescent="0.25">
      <c r="A151" s="45"/>
      <c r="B151" s="181"/>
      <c r="C151" s="131"/>
      <c r="D151" s="46"/>
      <c r="E151" s="47"/>
      <c r="F151" s="173"/>
      <c r="G151" s="174"/>
      <c r="H151" s="185"/>
      <c r="I151" s="186"/>
      <c r="J151" s="805"/>
      <c r="K151" s="198"/>
      <c r="L151" s="194"/>
      <c r="M151" s="195"/>
      <c r="N151" s="195"/>
      <c r="O151" s="195"/>
      <c r="P151" s="196"/>
      <c r="Q151" s="197"/>
      <c r="R151" s="196"/>
      <c r="S151" s="196"/>
      <c r="T151" s="198"/>
      <c r="U151" s="1244"/>
      <c r="V151" s="1245"/>
      <c r="W151" s="436"/>
    </row>
    <row r="152" spans="1:23" x14ac:dyDescent="0.25">
      <c r="A152" s="45"/>
      <c r="B152" s="181"/>
      <c r="C152" s="131"/>
      <c r="D152" s="46"/>
      <c r="E152" s="47"/>
      <c r="F152" s="173"/>
      <c r="G152" s="174"/>
      <c r="H152" s="185"/>
      <c r="I152" s="186"/>
      <c r="J152" s="805"/>
      <c r="K152" s="198"/>
      <c r="L152" s="194"/>
      <c r="M152" s="195"/>
      <c r="N152" s="195"/>
      <c r="O152" s="195"/>
      <c r="P152" s="196"/>
      <c r="Q152" s="197"/>
      <c r="R152" s="196"/>
      <c r="S152" s="196"/>
      <c r="T152" s="198"/>
      <c r="U152" s="1244"/>
      <c r="V152" s="1245"/>
      <c r="W152" s="436"/>
    </row>
    <row r="153" spans="1:23" x14ac:dyDescent="0.25">
      <c r="A153" s="45"/>
      <c r="B153" s="181"/>
      <c r="C153" s="131"/>
      <c r="D153" s="46"/>
      <c r="E153" s="47"/>
      <c r="F153" s="173"/>
      <c r="G153" s="174"/>
      <c r="H153" s="185"/>
      <c r="I153" s="186"/>
      <c r="J153" s="805"/>
      <c r="K153" s="198"/>
      <c r="L153" s="194"/>
      <c r="M153" s="195"/>
      <c r="N153" s="195"/>
      <c r="O153" s="195"/>
      <c r="P153" s="196"/>
      <c r="Q153" s="197"/>
      <c r="R153" s="196"/>
      <c r="S153" s="196"/>
      <c r="T153" s="198"/>
      <c r="U153" s="1244"/>
      <c r="V153" s="1245"/>
      <c r="W153" s="436"/>
    </row>
    <row r="154" spans="1:23" x14ac:dyDescent="0.25">
      <c r="A154" s="45"/>
      <c r="B154" s="181"/>
      <c r="C154" s="131"/>
      <c r="D154" s="46"/>
      <c r="E154" s="47"/>
      <c r="F154" s="173"/>
      <c r="G154" s="174"/>
      <c r="H154" s="185"/>
      <c r="I154" s="186"/>
      <c r="J154" s="805"/>
      <c r="K154" s="198"/>
      <c r="L154" s="194"/>
      <c r="M154" s="195"/>
      <c r="N154" s="195"/>
      <c r="O154" s="195"/>
      <c r="P154" s="196"/>
      <c r="Q154" s="197"/>
      <c r="R154" s="196"/>
      <c r="S154" s="196"/>
      <c r="T154" s="198"/>
      <c r="U154" s="1246"/>
      <c r="V154" s="1247"/>
      <c r="W154" s="436"/>
    </row>
    <row r="155" spans="1:23" x14ac:dyDescent="0.25">
      <c r="A155" s="45"/>
      <c r="B155" s="181"/>
      <c r="C155" s="131"/>
      <c r="D155" s="46"/>
      <c r="E155" s="47"/>
      <c r="F155" s="173"/>
      <c r="G155" s="174"/>
      <c r="H155" s="185"/>
      <c r="I155" s="186"/>
      <c r="J155" s="805"/>
      <c r="K155" s="198"/>
      <c r="L155" s="194"/>
      <c r="M155" s="195"/>
      <c r="N155" s="195"/>
      <c r="O155" s="195"/>
      <c r="P155" s="196"/>
      <c r="Q155" s="197"/>
      <c r="R155" s="196"/>
      <c r="S155" s="196"/>
      <c r="T155" s="198"/>
      <c r="U155" s="1246"/>
      <c r="V155" s="1247"/>
      <c r="W155" s="436"/>
    </row>
    <row r="156" spans="1:23" x14ac:dyDescent="0.25">
      <c r="A156" s="45"/>
      <c r="B156" s="181"/>
      <c r="C156" s="131"/>
      <c r="D156" s="46"/>
      <c r="E156" s="47"/>
      <c r="F156" s="173"/>
      <c r="G156" s="174"/>
      <c r="H156" s="185"/>
      <c r="I156" s="186"/>
      <c r="J156" s="805"/>
      <c r="K156" s="198"/>
      <c r="L156" s="194"/>
      <c r="M156" s="195"/>
      <c r="N156" s="195"/>
      <c r="O156" s="195"/>
      <c r="P156" s="196"/>
      <c r="Q156" s="197"/>
      <c r="R156" s="196"/>
      <c r="S156" s="196"/>
      <c r="T156" s="198"/>
      <c r="U156" s="1246"/>
      <c r="V156" s="1247"/>
      <c r="W156" s="436"/>
    </row>
    <row r="157" spans="1:23" x14ac:dyDescent="0.25">
      <c r="A157" s="45"/>
      <c r="B157" s="181"/>
      <c r="C157" s="131"/>
      <c r="D157" s="46"/>
      <c r="E157" s="47"/>
      <c r="F157" s="173"/>
      <c r="G157" s="174"/>
      <c r="H157" s="185"/>
      <c r="I157" s="186"/>
      <c r="J157" s="805"/>
      <c r="K157" s="198"/>
      <c r="L157" s="194"/>
      <c r="M157" s="195"/>
      <c r="N157" s="195"/>
      <c r="O157" s="195"/>
      <c r="P157" s="196"/>
      <c r="Q157" s="197"/>
      <c r="R157" s="196"/>
      <c r="S157" s="196"/>
      <c r="T157" s="198"/>
      <c r="U157" s="1246"/>
      <c r="V157" s="1247"/>
      <c r="W157" s="436"/>
    </row>
    <row r="158" spans="1:23" x14ac:dyDescent="0.25">
      <c r="A158" s="45"/>
      <c r="B158" s="181"/>
      <c r="C158" s="131"/>
      <c r="D158" s="46"/>
      <c r="E158" s="47"/>
      <c r="F158" s="173"/>
      <c r="G158" s="174"/>
      <c r="H158" s="185"/>
      <c r="I158" s="186"/>
      <c r="J158" s="805"/>
      <c r="K158" s="198"/>
      <c r="L158" s="194"/>
      <c r="M158" s="195"/>
      <c r="N158" s="195"/>
      <c r="O158" s="195"/>
      <c r="P158" s="196"/>
      <c r="Q158" s="197"/>
      <c r="R158" s="196"/>
      <c r="S158" s="196"/>
      <c r="T158" s="198"/>
      <c r="U158" s="1246"/>
      <c r="V158" s="1247"/>
      <c r="W158" s="436"/>
    </row>
    <row r="159" spans="1:23" x14ac:dyDescent="0.25">
      <c r="A159" s="45"/>
      <c r="B159" s="181"/>
      <c r="C159" s="131"/>
      <c r="D159" s="46"/>
      <c r="E159" s="47"/>
      <c r="F159" s="173"/>
      <c r="G159" s="174"/>
      <c r="H159" s="185"/>
      <c r="I159" s="186"/>
      <c r="J159" s="805"/>
      <c r="K159" s="198"/>
      <c r="L159" s="194"/>
      <c r="M159" s="195"/>
      <c r="N159" s="195"/>
      <c r="O159" s="195"/>
      <c r="P159" s="196"/>
      <c r="Q159" s="197"/>
      <c r="R159" s="196"/>
      <c r="S159" s="196"/>
      <c r="T159" s="198"/>
      <c r="U159" s="1246"/>
      <c r="V159" s="1247"/>
      <c r="W159" s="436"/>
    </row>
    <row r="160" spans="1:23" x14ac:dyDescent="0.25">
      <c r="A160" s="45"/>
      <c r="B160" s="181"/>
      <c r="C160" s="131"/>
      <c r="D160" s="46"/>
      <c r="E160" s="47"/>
      <c r="F160" s="173"/>
      <c r="G160" s="174"/>
      <c r="H160" s="185"/>
      <c r="I160" s="186"/>
      <c r="J160" s="805"/>
      <c r="K160" s="198"/>
      <c r="L160" s="194"/>
      <c r="M160" s="195"/>
      <c r="N160" s="195"/>
      <c r="O160" s="195"/>
      <c r="P160" s="196"/>
      <c r="Q160" s="197"/>
      <c r="R160" s="196"/>
      <c r="S160" s="196"/>
      <c r="T160" s="198"/>
      <c r="U160" s="1246"/>
      <c r="V160" s="1247"/>
      <c r="W160" s="436"/>
    </row>
    <row r="161" spans="1:23" x14ac:dyDescent="0.25">
      <c r="A161" s="45"/>
      <c r="B161" s="181"/>
      <c r="C161" s="131"/>
      <c r="D161" s="46"/>
      <c r="E161" s="47"/>
      <c r="F161" s="173"/>
      <c r="G161" s="174"/>
      <c r="H161" s="185"/>
      <c r="I161" s="186"/>
      <c r="J161" s="805"/>
      <c r="K161" s="198"/>
      <c r="L161" s="194"/>
      <c r="M161" s="195"/>
      <c r="N161" s="195"/>
      <c r="O161" s="195"/>
      <c r="P161" s="196"/>
      <c r="Q161" s="197"/>
      <c r="R161" s="196"/>
      <c r="S161" s="196"/>
      <c r="T161" s="198"/>
      <c r="U161" s="1246"/>
      <c r="V161" s="1247"/>
      <c r="W161" s="436"/>
    </row>
    <row r="162" spans="1:23" x14ac:dyDescent="0.25">
      <c r="A162" s="45"/>
      <c r="B162" s="181"/>
      <c r="C162" s="131"/>
      <c r="D162" s="46"/>
      <c r="E162" s="47"/>
      <c r="F162" s="173"/>
      <c r="G162" s="174"/>
      <c r="H162" s="185"/>
      <c r="I162" s="186"/>
      <c r="J162" s="805"/>
      <c r="K162" s="198"/>
      <c r="L162" s="194"/>
      <c r="M162" s="195"/>
      <c r="N162" s="195"/>
      <c r="O162" s="195"/>
      <c r="P162" s="196"/>
      <c r="Q162" s="197"/>
      <c r="R162" s="196"/>
      <c r="S162" s="196"/>
      <c r="T162" s="198"/>
      <c r="U162" s="1246"/>
      <c r="V162" s="1247"/>
      <c r="W162" s="436"/>
    </row>
    <row r="163" spans="1:23" x14ac:dyDescent="0.25">
      <c r="A163" s="45"/>
      <c r="B163" s="181"/>
      <c r="C163" s="131"/>
      <c r="D163" s="46"/>
      <c r="E163" s="47"/>
      <c r="F163" s="173"/>
      <c r="G163" s="174"/>
      <c r="H163" s="185"/>
      <c r="I163" s="186"/>
      <c r="J163" s="805"/>
      <c r="K163" s="198"/>
      <c r="L163" s="194"/>
      <c r="M163" s="195"/>
      <c r="N163" s="195"/>
      <c r="O163" s="195"/>
      <c r="P163" s="196"/>
      <c r="Q163" s="197"/>
      <c r="R163" s="196"/>
      <c r="S163" s="196"/>
      <c r="T163" s="198"/>
      <c r="U163" s="1246"/>
      <c r="V163" s="1247"/>
      <c r="W163" s="436"/>
    </row>
    <row r="164" spans="1:23" x14ac:dyDescent="0.25">
      <c r="A164" s="45"/>
      <c r="B164" s="181"/>
      <c r="C164" s="131"/>
      <c r="D164" s="46"/>
      <c r="E164" s="47"/>
      <c r="F164" s="173"/>
      <c r="G164" s="174"/>
      <c r="H164" s="185"/>
      <c r="I164" s="186"/>
      <c r="J164" s="805"/>
      <c r="K164" s="198"/>
      <c r="L164" s="194"/>
      <c r="M164" s="195"/>
      <c r="N164" s="195"/>
      <c r="O164" s="195"/>
      <c r="P164" s="196"/>
      <c r="Q164" s="197"/>
      <c r="R164" s="196"/>
      <c r="S164" s="196"/>
      <c r="T164" s="198"/>
      <c r="U164" s="1246"/>
      <c r="V164" s="1247"/>
      <c r="W164" s="436"/>
    </row>
    <row r="165" spans="1:23" x14ac:dyDescent="0.25">
      <c r="A165" s="45"/>
      <c r="B165" s="181"/>
      <c r="C165" s="131"/>
      <c r="D165" s="46"/>
      <c r="E165" s="47"/>
      <c r="F165" s="173"/>
      <c r="G165" s="174"/>
      <c r="H165" s="185"/>
      <c r="I165" s="186"/>
      <c r="J165" s="805"/>
      <c r="K165" s="198"/>
      <c r="L165" s="194"/>
      <c r="M165" s="195"/>
      <c r="N165" s="195"/>
      <c r="O165" s="195"/>
      <c r="P165" s="196"/>
      <c r="Q165" s="197"/>
      <c r="R165" s="196"/>
      <c r="S165" s="196"/>
      <c r="T165" s="198"/>
      <c r="U165" s="1246"/>
      <c r="V165" s="1247"/>
      <c r="W165" s="436"/>
    </row>
    <row r="166" spans="1:23" x14ac:dyDescent="0.25">
      <c r="A166" s="45"/>
      <c r="B166" s="181"/>
      <c r="C166" s="131"/>
      <c r="D166" s="46"/>
      <c r="E166" s="47"/>
      <c r="F166" s="173"/>
      <c r="G166" s="174"/>
      <c r="H166" s="185"/>
      <c r="I166" s="186"/>
      <c r="J166" s="805"/>
      <c r="K166" s="198"/>
      <c r="L166" s="194"/>
      <c r="M166" s="195"/>
      <c r="N166" s="195"/>
      <c r="O166" s="195"/>
      <c r="P166" s="196"/>
      <c r="Q166" s="197"/>
      <c r="R166" s="196"/>
      <c r="S166" s="196"/>
      <c r="T166" s="198"/>
      <c r="U166" s="1246"/>
      <c r="V166" s="1247"/>
      <c r="W166" s="436"/>
    </row>
    <row r="167" spans="1:23" x14ac:dyDescent="0.25">
      <c r="A167" s="45"/>
      <c r="B167" s="181"/>
      <c r="C167" s="131"/>
      <c r="D167" s="46"/>
      <c r="E167" s="47"/>
      <c r="F167" s="173"/>
      <c r="G167" s="174"/>
      <c r="H167" s="185"/>
      <c r="I167" s="186"/>
      <c r="J167" s="805"/>
      <c r="K167" s="198"/>
      <c r="L167" s="194"/>
      <c r="M167" s="195"/>
      <c r="N167" s="195"/>
      <c r="O167" s="195"/>
      <c r="P167" s="196"/>
      <c r="Q167" s="197"/>
      <c r="R167" s="196"/>
      <c r="S167" s="196"/>
      <c r="T167" s="198"/>
      <c r="U167" s="1246"/>
      <c r="V167" s="1247"/>
      <c r="W167" s="436"/>
    </row>
    <row r="168" spans="1:23" x14ac:dyDescent="0.25">
      <c r="A168" s="45"/>
      <c r="B168" s="181"/>
      <c r="C168" s="131"/>
      <c r="D168" s="46"/>
      <c r="E168" s="47"/>
      <c r="F168" s="173"/>
      <c r="G168" s="174"/>
      <c r="H168" s="185"/>
      <c r="I168" s="186"/>
      <c r="J168" s="805"/>
      <c r="K168" s="198"/>
      <c r="L168" s="194"/>
      <c r="M168" s="195"/>
      <c r="N168" s="195"/>
      <c r="O168" s="195"/>
      <c r="P168" s="196"/>
      <c r="Q168" s="197"/>
      <c r="R168" s="196"/>
      <c r="S168" s="196"/>
      <c r="T168" s="198"/>
      <c r="U168" s="1246"/>
      <c r="V168" s="1247"/>
      <c r="W168" s="436"/>
    </row>
    <row r="169" spans="1:23" x14ac:dyDescent="0.25">
      <c r="A169" s="45"/>
      <c r="B169" s="181"/>
      <c r="C169" s="131"/>
      <c r="D169" s="46"/>
      <c r="E169" s="47"/>
      <c r="F169" s="173"/>
      <c r="G169" s="174"/>
      <c r="H169" s="185"/>
      <c r="I169" s="186"/>
      <c r="J169" s="805"/>
      <c r="K169" s="198"/>
      <c r="L169" s="194"/>
      <c r="M169" s="195"/>
      <c r="N169" s="195"/>
      <c r="O169" s="195"/>
      <c r="P169" s="196"/>
      <c r="Q169" s="197"/>
      <c r="R169" s="196"/>
      <c r="S169" s="196"/>
      <c r="T169" s="198"/>
      <c r="U169" s="1246"/>
      <c r="V169" s="1247"/>
      <c r="W169" s="436"/>
    </row>
    <row r="170" spans="1:23" x14ac:dyDescent="0.25">
      <c r="A170" s="45"/>
      <c r="B170" s="181"/>
      <c r="C170" s="131"/>
      <c r="D170" s="46"/>
      <c r="E170" s="47"/>
      <c r="F170" s="173"/>
      <c r="G170" s="174"/>
      <c r="H170" s="185"/>
      <c r="I170" s="186"/>
      <c r="J170" s="805"/>
      <c r="K170" s="198"/>
      <c r="L170" s="194"/>
      <c r="M170" s="195"/>
      <c r="N170" s="195"/>
      <c r="O170" s="195"/>
      <c r="P170" s="196"/>
      <c r="Q170" s="197"/>
      <c r="R170" s="196"/>
      <c r="S170" s="196"/>
      <c r="T170" s="198"/>
      <c r="U170" s="1246"/>
      <c r="V170" s="1247"/>
      <c r="W170" s="436"/>
    </row>
    <row r="171" spans="1:23" x14ac:dyDescent="0.25">
      <c r="A171" s="45"/>
      <c r="B171" s="181"/>
      <c r="C171" s="131"/>
      <c r="D171" s="46"/>
      <c r="E171" s="47"/>
      <c r="F171" s="173"/>
      <c r="G171" s="174"/>
      <c r="H171" s="185"/>
      <c r="I171" s="186"/>
      <c r="J171" s="805"/>
      <c r="K171" s="198"/>
      <c r="L171" s="194"/>
      <c r="M171" s="195"/>
      <c r="N171" s="195"/>
      <c r="O171" s="195"/>
      <c r="P171" s="196"/>
      <c r="Q171" s="197"/>
      <c r="R171" s="196"/>
      <c r="S171" s="196"/>
      <c r="T171" s="198"/>
      <c r="U171" s="1246"/>
      <c r="V171" s="1247"/>
      <c r="W171" s="436"/>
    </row>
    <row r="172" spans="1:23" x14ac:dyDescent="0.25">
      <c r="A172" s="45"/>
      <c r="B172" s="181"/>
      <c r="C172" s="131"/>
      <c r="D172" s="46"/>
      <c r="E172" s="47"/>
      <c r="F172" s="173"/>
      <c r="G172" s="174"/>
      <c r="H172" s="185"/>
      <c r="I172" s="186"/>
      <c r="J172" s="805"/>
      <c r="K172" s="198"/>
      <c r="L172" s="194"/>
      <c r="M172" s="195"/>
      <c r="N172" s="195"/>
      <c r="O172" s="195"/>
      <c r="P172" s="196"/>
      <c r="Q172" s="197"/>
      <c r="R172" s="196"/>
      <c r="S172" s="196"/>
      <c r="T172" s="198"/>
      <c r="U172" s="1246"/>
      <c r="V172" s="1247"/>
      <c r="W172" s="436"/>
    </row>
    <row r="173" spans="1:23" x14ac:dyDescent="0.25">
      <c r="A173" s="45"/>
      <c r="B173" s="181"/>
      <c r="C173" s="131"/>
      <c r="D173" s="46"/>
      <c r="E173" s="47"/>
      <c r="F173" s="173"/>
      <c r="G173" s="174"/>
      <c r="H173" s="185"/>
      <c r="I173" s="186"/>
      <c r="J173" s="805"/>
      <c r="K173" s="198"/>
      <c r="L173" s="194"/>
      <c r="M173" s="195"/>
      <c r="N173" s="195"/>
      <c r="O173" s="195"/>
      <c r="P173" s="196"/>
      <c r="Q173" s="197"/>
      <c r="R173" s="196"/>
      <c r="S173" s="196"/>
      <c r="T173" s="198"/>
      <c r="U173" s="1246"/>
      <c r="V173" s="1247"/>
      <c r="W173" s="436"/>
    </row>
    <row r="174" spans="1:23" x14ac:dyDescent="0.25">
      <c r="A174" s="45"/>
      <c r="B174" s="181"/>
      <c r="C174" s="131"/>
      <c r="D174" s="46"/>
      <c r="E174" s="47"/>
      <c r="F174" s="173"/>
      <c r="G174" s="174"/>
      <c r="H174" s="185"/>
      <c r="I174" s="186"/>
      <c r="J174" s="805"/>
      <c r="K174" s="198"/>
      <c r="L174" s="194"/>
      <c r="M174" s="195"/>
      <c r="N174" s="195"/>
      <c r="O174" s="195"/>
      <c r="P174" s="196"/>
      <c r="Q174" s="197"/>
      <c r="R174" s="196"/>
      <c r="S174" s="196"/>
      <c r="T174" s="198"/>
      <c r="U174" s="1246"/>
      <c r="V174" s="1247"/>
      <c r="W174" s="436"/>
    </row>
    <row r="175" spans="1:23" x14ac:dyDescent="0.25">
      <c r="A175" s="45"/>
      <c r="B175" s="181"/>
      <c r="C175" s="131"/>
      <c r="D175" s="46"/>
      <c r="E175" s="47"/>
      <c r="F175" s="173"/>
      <c r="G175" s="174"/>
      <c r="H175" s="185"/>
      <c r="I175" s="186"/>
      <c r="J175" s="805"/>
      <c r="K175" s="198"/>
      <c r="L175" s="194"/>
      <c r="M175" s="195"/>
      <c r="N175" s="195"/>
      <c r="O175" s="195"/>
      <c r="P175" s="196"/>
      <c r="Q175" s="197"/>
      <c r="R175" s="196"/>
      <c r="S175" s="196"/>
      <c r="T175" s="198"/>
      <c r="U175" s="1246"/>
      <c r="V175" s="1247"/>
      <c r="W175" s="436"/>
    </row>
    <row r="176" spans="1:23" x14ac:dyDescent="0.25">
      <c r="A176" s="45"/>
      <c r="B176" s="181"/>
      <c r="C176" s="131"/>
      <c r="D176" s="46"/>
      <c r="E176" s="47"/>
      <c r="F176" s="173"/>
      <c r="G176" s="174"/>
      <c r="H176" s="185"/>
      <c r="I176" s="186"/>
      <c r="J176" s="805"/>
      <c r="K176" s="198"/>
      <c r="L176" s="194"/>
      <c r="M176" s="195"/>
      <c r="N176" s="195"/>
      <c r="O176" s="195"/>
      <c r="P176" s="196"/>
      <c r="Q176" s="197"/>
      <c r="R176" s="196"/>
      <c r="S176" s="196"/>
      <c r="T176" s="198"/>
      <c r="U176" s="1246"/>
      <c r="V176" s="1247"/>
      <c r="W176" s="436"/>
    </row>
    <row r="177" spans="1:23" x14ac:dyDescent="0.25">
      <c r="A177" s="45"/>
      <c r="B177" s="181"/>
      <c r="C177" s="131"/>
      <c r="D177" s="46"/>
      <c r="E177" s="47"/>
      <c r="F177" s="173"/>
      <c r="G177" s="174"/>
      <c r="H177" s="185"/>
      <c r="I177" s="186"/>
      <c r="J177" s="805"/>
      <c r="K177" s="198"/>
      <c r="L177" s="194"/>
      <c r="M177" s="195"/>
      <c r="N177" s="195"/>
      <c r="O177" s="195"/>
      <c r="P177" s="196"/>
      <c r="Q177" s="197"/>
      <c r="R177" s="196"/>
      <c r="S177" s="196"/>
      <c r="T177" s="198"/>
      <c r="U177" s="1246"/>
      <c r="V177" s="1247"/>
      <c r="W177" s="436"/>
    </row>
    <row r="178" spans="1:23" x14ac:dyDescent="0.25">
      <c r="A178" s="45"/>
      <c r="B178" s="181"/>
      <c r="C178" s="131"/>
      <c r="D178" s="46"/>
      <c r="E178" s="47"/>
      <c r="F178" s="173"/>
      <c r="G178" s="174"/>
      <c r="H178" s="185"/>
      <c r="I178" s="186"/>
      <c r="J178" s="805"/>
      <c r="K178" s="198"/>
      <c r="L178" s="194"/>
      <c r="M178" s="195"/>
      <c r="N178" s="195"/>
      <c r="O178" s="195"/>
      <c r="P178" s="196"/>
      <c r="Q178" s="197"/>
      <c r="R178" s="196"/>
      <c r="S178" s="196"/>
      <c r="T178" s="198"/>
      <c r="U178" s="1246"/>
      <c r="V178" s="1247"/>
      <c r="W178" s="436"/>
    </row>
    <row r="179" spans="1:23" x14ac:dyDescent="0.25">
      <c r="A179" s="45"/>
      <c r="B179" s="181"/>
      <c r="C179" s="131"/>
      <c r="D179" s="46"/>
      <c r="E179" s="47"/>
      <c r="F179" s="173"/>
      <c r="G179" s="174"/>
      <c r="H179" s="185"/>
      <c r="I179" s="186"/>
      <c r="J179" s="805"/>
      <c r="K179" s="198"/>
      <c r="L179" s="194"/>
      <c r="M179" s="195"/>
      <c r="N179" s="195"/>
      <c r="O179" s="195"/>
      <c r="P179" s="196"/>
      <c r="Q179" s="197"/>
      <c r="R179" s="196"/>
      <c r="S179" s="196"/>
      <c r="T179" s="198"/>
      <c r="U179" s="1246"/>
      <c r="V179" s="1247"/>
      <c r="W179" s="436"/>
    </row>
    <row r="180" spans="1:23" x14ac:dyDescent="0.25">
      <c r="A180" s="45"/>
      <c r="B180" s="181"/>
      <c r="C180" s="131"/>
      <c r="D180" s="46"/>
      <c r="E180" s="47"/>
      <c r="F180" s="173"/>
      <c r="G180" s="174"/>
      <c r="H180" s="185"/>
      <c r="I180" s="186"/>
      <c r="J180" s="805"/>
      <c r="K180" s="198"/>
      <c r="L180" s="194"/>
      <c r="M180" s="195"/>
      <c r="N180" s="195"/>
      <c r="O180" s="195"/>
      <c r="P180" s="196"/>
      <c r="Q180" s="197"/>
      <c r="R180" s="196"/>
      <c r="S180" s="196"/>
      <c r="T180" s="198"/>
      <c r="U180" s="1246"/>
      <c r="V180" s="1247"/>
      <c r="W180" s="436"/>
    </row>
    <row r="181" spans="1:23" x14ac:dyDescent="0.25">
      <c r="A181" s="45"/>
      <c r="B181" s="181"/>
      <c r="C181" s="131"/>
      <c r="D181" s="46"/>
      <c r="E181" s="47"/>
      <c r="F181" s="173"/>
      <c r="G181" s="174"/>
      <c r="H181" s="185"/>
      <c r="I181" s="186"/>
      <c r="J181" s="805"/>
      <c r="K181" s="198"/>
      <c r="L181" s="194"/>
      <c r="M181" s="195"/>
      <c r="N181" s="195"/>
      <c r="O181" s="195"/>
      <c r="P181" s="196"/>
      <c r="Q181" s="197"/>
      <c r="R181" s="196"/>
      <c r="S181" s="196"/>
      <c r="T181" s="198"/>
      <c r="U181" s="1246"/>
      <c r="V181" s="1247"/>
      <c r="W181" s="436"/>
    </row>
    <row r="182" spans="1:23" x14ac:dyDescent="0.25">
      <c r="A182" s="45"/>
      <c r="B182" s="181"/>
      <c r="C182" s="131"/>
      <c r="D182" s="46"/>
      <c r="E182" s="47"/>
      <c r="F182" s="173"/>
      <c r="G182" s="174"/>
      <c r="H182" s="185"/>
      <c r="I182" s="186"/>
      <c r="J182" s="805"/>
      <c r="K182" s="198"/>
      <c r="L182" s="194"/>
      <c r="M182" s="195"/>
      <c r="N182" s="195"/>
      <c r="O182" s="195"/>
      <c r="P182" s="196"/>
      <c r="Q182" s="197"/>
      <c r="R182" s="196"/>
      <c r="S182" s="196"/>
      <c r="T182" s="198"/>
      <c r="U182" s="1246"/>
      <c r="V182" s="1247"/>
      <c r="W182" s="436"/>
    </row>
    <row r="183" spans="1:23" x14ac:dyDescent="0.25">
      <c r="A183" s="45"/>
      <c r="B183" s="181"/>
      <c r="C183" s="131"/>
      <c r="D183" s="46"/>
      <c r="E183" s="47"/>
      <c r="F183" s="173"/>
      <c r="G183" s="174"/>
      <c r="H183" s="185"/>
      <c r="I183" s="186"/>
      <c r="J183" s="805"/>
      <c r="K183" s="198"/>
      <c r="L183" s="194"/>
      <c r="M183" s="195"/>
      <c r="N183" s="195"/>
      <c r="O183" s="195"/>
      <c r="P183" s="196"/>
      <c r="Q183" s="197"/>
      <c r="R183" s="196"/>
      <c r="S183" s="196"/>
      <c r="T183" s="198"/>
      <c r="U183" s="1246"/>
      <c r="V183" s="1247"/>
      <c r="W183" s="436"/>
    </row>
    <row r="184" spans="1:23" x14ac:dyDescent="0.25">
      <c r="A184" s="45"/>
      <c r="B184" s="181"/>
      <c r="C184" s="131"/>
      <c r="D184" s="46"/>
      <c r="E184" s="47"/>
      <c r="F184" s="173"/>
      <c r="G184" s="174"/>
      <c r="H184" s="185"/>
      <c r="I184" s="186"/>
      <c r="J184" s="805"/>
      <c r="K184" s="198"/>
      <c r="L184" s="194"/>
      <c r="M184" s="195"/>
      <c r="N184" s="195"/>
      <c r="O184" s="195"/>
      <c r="P184" s="196"/>
      <c r="Q184" s="197"/>
      <c r="R184" s="196"/>
      <c r="S184" s="196"/>
      <c r="T184" s="198"/>
      <c r="U184" s="1246"/>
      <c r="V184" s="1247"/>
      <c r="W184" s="436"/>
    </row>
    <row r="185" spans="1:23" x14ac:dyDescent="0.25">
      <c r="A185" s="45"/>
      <c r="B185" s="181"/>
      <c r="C185" s="131"/>
      <c r="D185" s="46"/>
      <c r="E185" s="47"/>
      <c r="F185" s="173"/>
      <c r="G185" s="174"/>
      <c r="H185" s="185"/>
      <c r="I185" s="186"/>
      <c r="J185" s="805"/>
      <c r="K185" s="198"/>
      <c r="L185" s="194"/>
      <c r="M185" s="195"/>
      <c r="N185" s="195"/>
      <c r="O185" s="195"/>
      <c r="P185" s="196"/>
      <c r="Q185" s="197"/>
      <c r="R185" s="196"/>
      <c r="S185" s="196"/>
      <c r="T185" s="198"/>
      <c r="U185" s="1246"/>
      <c r="V185" s="1247"/>
      <c r="W185" s="436"/>
    </row>
    <row r="186" spans="1:23" x14ac:dyDescent="0.25">
      <c r="A186" s="45"/>
      <c r="B186" s="181"/>
      <c r="C186" s="131"/>
      <c r="D186" s="46"/>
      <c r="E186" s="47"/>
      <c r="F186" s="173"/>
      <c r="G186" s="174"/>
      <c r="H186" s="185"/>
      <c r="I186" s="186"/>
      <c r="J186" s="805"/>
      <c r="K186" s="198"/>
      <c r="L186" s="194"/>
      <c r="M186" s="195"/>
      <c r="N186" s="195"/>
      <c r="O186" s="195"/>
      <c r="P186" s="196"/>
      <c r="Q186" s="197"/>
      <c r="R186" s="196"/>
      <c r="S186" s="196"/>
      <c r="T186" s="198"/>
      <c r="U186" s="1246"/>
      <c r="V186" s="1247"/>
      <c r="W186" s="436"/>
    </row>
    <row r="187" spans="1:23" x14ac:dyDescent="0.25">
      <c r="A187" s="45"/>
      <c r="B187" s="181"/>
      <c r="C187" s="131"/>
      <c r="D187" s="46"/>
      <c r="E187" s="47"/>
      <c r="F187" s="173"/>
      <c r="G187" s="174"/>
      <c r="H187" s="185"/>
      <c r="I187" s="186"/>
      <c r="J187" s="805"/>
      <c r="K187" s="198"/>
      <c r="L187" s="194"/>
      <c r="M187" s="195"/>
      <c r="N187" s="195"/>
      <c r="O187" s="195"/>
      <c r="P187" s="196"/>
      <c r="Q187" s="197"/>
      <c r="R187" s="196"/>
      <c r="S187" s="196"/>
      <c r="T187" s="198"/>
      <c r="U187" s="1246"/>
      <c r="V187" s="1247"/>
      <c r="W187" s="436"/>
    </row>
    <row r="188" spans="1:23" x14ac:dyDescent="0.25">
      <c r="A188" s="45"/>
      <c r="B188" s="181"/>
      <c r="C188" s="131"/>
      <c r="D188" s="46"/>
      <c r="E188" s="47"/>
      <c r="F188" s="173"/>
      <c r="G188" s="174"/>
      <c r="H188" s="185"/>
      <c r="I188" s="186"/>
      <c r="J188" s="805"/>
      <c r="K188" s="198"/>
      <c r="L188" s="194"/>
      <c r="M188" s="195"/>
      <c r="N188" s="195"/>
      <c r="O188" s="195"/>
      <c r="P188" s="196"/>
      <c r="Q188" s="197"/>
      <c r="R188" s="196"/>
      <c r="S188" s="196"/>
      <c r="T188" s="198"/>
      <c r="U188" s="1246"/>
      <c r="V188" s="1247"/>
      <c r="W188" s="436"/>
    </row>
    <row r="189" spans="1:23" x14ac:dyDescent="0.25">
      <c r="A189" s="45"/>
      <c r="B189" s="181"/>
      <c r="C189" s="131"/>
      <c r="D189" s="46"/>
      <c r="E189" s="47"/>
      <c r="F189" s="173"/>
      <c r="G189" s="174"/>
      <c r="H189" s="185"/>
      <c r="I189" s="186"/>
      <c r="J189" s="805"/>
      <c r="K189" s="198"/>
      <c r="L189" s="194"/>
      <c r="M189" s="195"/>
      <c r="N189" s="195"/>
      <c r="O189" s="195"/>
      <c r="P189" s="196"/>
      <c r="Q189" s="197"/>
      <c r="R189" s="196"/>
      <c r="S189" s="196"/>
      <c r="T189" s="198"/>
      <c r="U189" s="1246"/>
      <c r="V189" s="1247"/>
      <c r="W189" s="436"/>
    </row>
    <row r="190" spans="1:23" x14ac:dyDescent="0.25">
      <c r="A190" s="45"/>
      <c r="B190" s="181"/>
      <c r="C190" s="131"/>
      <c r="D190" s="46"/>
      <c r="E190" s="47"/>
      <c r="F190" s="173"/>
      <c r="G190" s="174"/>
      <c r="H190" s="185"/>
      <c r="I190" s="186"/>
      <c r="J190" s="805"/>
      <c r="K190" s="198"/>
      <c r="L190" s="194"/>
      <c r="M190" s="195"/>
      <c r="N190" s="195"/>
      <c r="O190" s="195"/>
      <c r="P190" s="196"/>
      <c r="Q190" s="197"/>
      <c r="R190" s="196"/>
      <c r="S190" s="196"/>
      <c r="T190" s="198"/>
      <c r="U190" s="1246"/>
      <c r="V190" s="1247"/>
      <c r="W190" s="436"/>
    </row>
    <row r="191" spans="1:23" x14ac:dyDescent="0.25">
      <c r="A191" s="45"/>
      <c r="B191" s="181"/>
      <c r="C191" s="131"/>
      <c r="D191" s="46"/>
      <c r="E191" s="47"/>
      <c r="F191" s="173"/>
      <c r="G191" s="174"/>
      <c r="H191" s="185"/>
      <c r="I191" s="186"/>
      <c r="J191" s="805"/>
      <c r="K191" s="198"/>
      <c r="L191" s="194"/>
      <c r="M191" s="195"/>
      <c r="N191" s="195"/>
      <c r="O191" s="195"/>
      <c r="P191" s="196"/>
      <c r="Q191" s="197"/>
      <c r="R191" s="196"/>
      <c r="S191" s="196"/>
      <c r="T191" s="198"/>
      <c r="U191" s="1246"/>
      <c r="V191" s="1247"/>
      <c r="W191" s="436"/>
    </row>
    <row r="192" spans="1:23" x14ac:dyDescent="0.25">
      <c r="A192" s="45"/>
      <c r="B192" s="181"/>
      <c r="C192" s="131"/>
      <c r="D192" s="46"/>
      <c r="E192" s="47"/>
      <c r="F192" s="173"/>
      <c r="G192" s="174"/>
      <c r="H192" s="185"/>
      <c r="I192" s="186"/>
      <c r="J192" s="805"/>
      <c r="K192" s="198"/>
      <c r="L192" s="194"/>
      <c r="M192" s="195"/>
      <c r="N192" s="195"/>
      <c r="O192" s="195"/>
      <c r="P192" s="196"/>
      <c r="Q192" s="197"/>
      <c r="R192" s="196"/>
      <c r="S192" s="196"/>
      <c r="T192" s="198"/>
      <c r="U192" s="1246"/>
      <c r="V192" s="1247"/>
      <c r="W192" s="436"/>
    </row>
    <row r="193" spans="1:23" x14ac:dyDescent="0.25">
      <c r="A193" s="45"/>
      <c r="B193" s="181"/>
      <c r="C193" s="131"/>
      <c r="D193" s="46"/>
      <c r="E193" s="47"/>
      <c r="F193" s="173"/>
      <c r="G193" s="174"/>
      <c r="H193" s="185"/>
      <c r="I193" s="186"/>
      <c r="J193" s="805"/>
      <c r="K193" s="198"/>
      <c r="L193" s="194"/>
      <c r="M193" s="195"/>
      <c r="N193" s="195"/>
      <c r="O193" s="195"/>
      <c r="P193" s="196"/>
      <c r="Q193" s="197"/>
      <c r="R193" s="196"/>
      <c r="S193" s="196"/>
      <c r="T193" s="198"/>
      <c r="U193" s="1246"/>
      <c r="V193" s="1247"/>
      <c r="W193" s="436"/>
    </row>
    <row r="194" spans="1:23" x14ac:dyDescent="0.25">
      <c r="A194" s="45"/>
      <c r="B194" s="181"/>
      <c r="C194" s="131"/>
      <c r="D194" s="46"/>
      <c r="E194" s="47"/>
      <c r="F194" s="173"/>
      <c r="G194" s="174"/>
      <c r="H194" s="185"/>
      <c r="I194" s="186"/>
      <c r="J194" s="805"/>
      <c r="K194" s="198"/>
      <c r="L194" s="194"/>
      <c r="M194" s="195"/>
      <c r="N194" s="195"/>
      <c r="O194" s="195"/>
      <c r="P194" s="196"/>
      <c r="Q194" s="197"/>
      <c r="R194" s="196"/>
      <c r="S194" s="196"/>
      <c r="T194" s="198"/>
      <c r="U194" s="1246"/>
      <c r="V194" s="1247"/>
      <c r="W194" s="436"/>
    </row>
    <row r="195" spans="1:23" x14ac:dyDescent="0.25">
      <c r="A195" s="45"/>
      <c r="B195" s="181"/>
      <c r="C195" s="131"/>
      <c r="D195" s="46"/>
      <c r="E195" s="47"/>
      <c r="F195" s="173"/>
      <c r="G195" s="174"/>
      <c r="H195" s="185"/>
      <c r="I195" s="186"/>
      <c r="J195" s="805"/>
      <c r="K195" s="198"/>
      <c r="L195" s="194"/>
      <c r="M195" s="195"/>
      <c r="N195" s="195"/>
      <c r="O195" s="195"/>
      <c r="P195" s="196"/>
      <c r="Q195" s="197"/>
      <c r="R195" s="196"/>
      <c r="S195" s="196"/>
      <c r="T195" s="198"/>
      <c r="U195" s="1246"/>
      <c r="V195" s="1247"/>
      <c r="W195" s="436"/>
    </row>
    <row r="196" spans="1:23" x14ac:dyDescent="0.25">
      <c r="A196" s="45"/>
      <c r="B196" s="181"/>
      <c r="C196" s="131"/>
      <c r="D196" s="46"/>
      <c r="E196" s="47"/>
      <c r="F196" s="173"/>
      <c r="G196" s="174"/>
      <c r="H196" s="185"/>
      <c r="I196" s="186"/>
      <c r="J196" s="805"/>
      <c r="K196" s="198"/>
      <c r="L196" s="194"/>
      <c r="M196" s="195"/>
      <c r="N196" s="195"/>
      <c r="O196" s="195"/>
      <c r="P196" s="196"/>
      <c r="Q196" s="197"/>
      <c r="R196" s="196"/>
      <c r="S196" s="196"/>
      <c r="T196" s="198"/>
      <c r="U196" s="1246"/>
      <c r="V196" s="1247"/>
      <c r="W196" s="436"/>
    </row>
    <row r="197" spans="1:23" x14ac:dyDescent="0.25">
      <c r="A197" s="45"/>
      <c r="B197" s="181"/>
      <c r="C197" s="131"/>
      <c r="D197" s="46"/>
      <c r="E197" s="47"/>
      <c r="F197" s="173"/>
      <c r="G197" s="174"/>
      <c r="H197" s="185"/>
      <c r="I197" s="186"/>
      <c r="J197" s="805"/>
      <c r="K197" s="198"/>
      <c r="L197" s="194"/>
      <c r="M197" s="195"/>
      <c r="N197" s="195"/>
      <c r="O197" s="195"/>
      <c r="P197" s="196"/>
      <c r="Q197" s="197"/>
      <c r="R197" s="196"/>
      <c r="S197" s="196"/>
      <c r="T197" s="198"/>
      <c r="U197" s="1246"/>
      <c r="V197" s="1247"/>
      <c r="W197" s="436"/>
    </row>
    <row r="198" spans="1:23" x14ac:dyDescent="0.25">
      <c r="A198" s="45"/>
      <c r="B198" s="181"/>
      <c r="C198" s="131"/>
      <c r="D198" s="46"/>
      <c r="E198" s="47"/>
      <c r="F198" s="173"/>
      <c r="G198" s="174"/>
      <c r="H198" s="185"/>
      <c r="I198" s="186"/>
      <c r="J198" s="805"/>
      <c r="K198" s="198"/>
      <c r="L198" s="194"/>
      <c r="M198" s="195"/>
      <c r="N198" s="195"/>
      <c r="O198" s="195"/>
      <c r="P198" s="196"/>
      <c r="Q198" s="197"/>
      <c r="R198" s="196"/>
      <c r="S198" s="196"/>
      <c r="T198" s="198"/>
      <c r="U198" s="1246"/>
      <c r="V198" s="1247"/>
      <c r="W198" s="436"/>
    </row>
    <row r="199" spans="1:23" x14ac:dyDescent="0.25">
      <c r="A199" s="45"/>
      <c r="B199" s="181"/>
      <c r="C199" s="131"/>
      <c r="D199" s="46"/>
      <c r="E199" s="47"/>
      <c r="F199" s="173"/>
      <c r="G199" s="174"/>
      <c r="H199" s="185"/>
      <c r="I199" s="186"/>
      <c r="J199" s="805"/>
      <c r="K199" s="198"/>
      <c r="L199" s="194"/>
      <c r="M199" s="195"/>
      <c r="N199" s="195"/>
      <c r="O199" s="195"/>
      <c r="P199" s="196"/>
      <c r="Q199" s="197"/>
      <c r="R199" s="196"/>
      <c r="S199" s="196"/>
      <c r="T199" s="198"/>
      <c r="U199" s="1246"/>
      <c r="V199" s="1247"/>
      <c r="W199" s="436"/>
    </row>
    <row r="200" spans="1:23" x14ac:dyDescent="0.25">
      <c r="A200" s="45"/>
      <c r="B200" s="181"/>
      <c r="C200" s="131"/>
      <c r="D200" s="46"/>
      <c r="E200" s="47"/>
      <c r="F200" s="173"/>
      <c r="G200" s="174"/>
      <c r="H200" s="185"/>
      <c r="I200" s="186"/>
      <c r="J200" s="805"/>
      <c r="K200" s="198"/>
      <c r="L200" s="194"/>
      <c r="M200" s="195"/>
      <c r="N200" s="195"/>
      <c r="O200" s="195"/>
      <c r="P200" s="196"/>
      <c r="Q200" s="197"/>
      <c r="R200" s="196"/>
      <c r="S200" s="196"/>
      <c r="T200" s="198"/>
      <c r="U200" s="1246"/>
      <c r="V200" s="1247"/>
      <c r="W200" s="436"/>
    </row>
    <row r="201" spans="1:23" x14ac:dyDescent="0.25">
      <c r="A201" s="45"/>
      <c r="B201" s="181"/>
      <c r="C201" s="131"/>
      <c r="D201" s="46"/>
      <c r="E201" s="47"/>
      <c r="F201" s="173"/>
      <c r="G201" s="174"/>
      <c r="H201" s="185"/>
      <c r="I201" s="186"/>
      <c r="J201" s="805"/>
      <c r="K201" s="198"/>
      <c r="L201" s="194"/>
      <c r="M201" s="195"/>
      <c r="N201" s="195"/>
      <c r="O201" s="195"/>
      <c r="P201" s="196"/>
      <c r="Q201" s="197"/>
      <c r="R201" s="196"/>
      <c r="S201" s="196"/>
      <c r="T201" s="198"/>
      <c r="U201" s="1246"/>
      <c r="V201" s="1247"/>
      <c r="W201" s="436"/>
    </row>
    <row r="202" spans="1:23" x14ac:dyDescent="0.25">
      <c r="A202" s="45"/>
      <c r="B202" s="181"/>
      <c r="C202" s="131"/>
      <c r="D202" s="46"/>
      <c r="E202" s="47"/>
      <c r="F202" s="173"/>
      <c r="G202" s="174"/>
      <c r="H202" s="185"/>
      <c r="I202" s="186"/>
      <c r="J202" s="805"/>
      <c r="K202" s="198"/>
      <c r="L202" s="194"/>
      <c r="M202" s="195"/>
      <c r="N202" s="195"/>
      <c r="O202" s="195"/>
      <c r="P202" s="196"/>
      <c r="Q202" s="197"/>
      <c r="R202" s="196"/>
      <c r="S202" s="196"/>
      <c r="T202" s="198"/>
      <c r="U202" s="1246"/>
      <c r="V202" s="1247"/>
      <c r="W202" s="436"/>
    </row>
    <row r="203" spans="1:23" x14ac:dyDescent="0.25">
      <c r="A203" s="45"/>
      <c r="B203" s="181"/>
      <c r="C203" s="131"/>
      <c r="D203" s="46"/>
      <c r="E203" s="47"/>
      <c r="F203" s="173"/>
      <c r="G203" s="174"/>
      <c r="H203" s="185"/>
      <c r="I203" s="186"/>
      <c r="J203" s="805"/>
      <c r="K203" s="198"/>
      <c r="L203" s="194"/>
      <c r="M203" s="195"/>
      <c r="N203" s="195"/>
      <c r="O203" s="195"/>
      <c r="P203" s="196"/>
      <c r="Q203" s="197"/>
      <c r="R203" s="196"/>
      <c r="S203" s="196"/>
      <c r="T203" s="198"/>
      <c r="U203" s="1246"/>
      <c r="V203" s="1247"/>
      <c r="W203" s="436"/>
    </row>
    <row r="204" spans="1:23" x14ac:dyDescent="0.25">
      <c r="A204" s="45"/>
      <c r="B204" s="181"/>
      <c r="C204" s="131"/>
      <c r="D204" s="46"/>
      <c r="E204" s="47"/>
      <c r="F204" s="173"/>
      <c r="G204" s="174"/>
      <c r="H204" s="185"/>
      <c r="I204" s="186"/>
      <c r="J204" s="805"/>
      <c r="K204" s="198"/>
      <c r="L204" s="194"/>
      <c r="M204" s="195"/>
      <c r="N204" s="195"/>
      <c r="O204" s="195"/>
      <c r="P204" s="196"/>
      <c r="Q204" s="197"/>
      <c r="R204" s="196"/>
      <c r="S204" s="196"/>
      <c r="T204" s="198"/>
      <c r="U204" s="1246"/>
      <c r="V204" s="1247"/>
      <c r="W204" s="436"/>
    </row>
    <row r="205" spans="1:23" x14ac:dyDescent="0.25">
      <c r="A205" s="45"/>
      <c r="B205" s="181"/>
      <c r="C205" s="131"/>
      <c r="D205" s="46"/>
      <c r="E205" s="47"/>
      <c r="F205" s="173"/>
      <c r="G205" s="174"/>
      <c r="H205" s="185"/>
      <c r="I205" s="186"/>
      <c r="J205" s="805"/>
      <c r="K205" s="198"/>
      <c r="L205" s="194"/>
      <c r="M205" s="195"/>
      <c r="N205" s="195"/>
      <c r="O205" s="195"/>
      <c r="P205" s="196"/>
      <c r="Q205" s="197"/>
      <c r="R205" s="196"/>
      <c r="S205" s="196"/>
      <c r="T205" s="198"/>
      <c r="U205" s="1246"/>
      <c r="V205" s="1247"/>
      <c r="W205" s="436"/>
    </row>
    <row r="206" spans="1:23" x14ac:dyDescent="0.25">
      <c r="A206" s="45"/>
      <c r="B206" s="181"/>
      <c r="C206" s="131"/>
      <c r="D206" s="46"/>
      <c r="E206" s="47"/>
      <c r="F206" s="173"/>
      <c r="G206" s="174"/>
      <c r="H206" s="185"/>
      <c r="I206" s="186"/>
      <c r="J206" s="805"/>
      <c r="K206" s="198"/>
      <c r="L206" s="194"/>
      <c r="M206" s="195"/>
      <c r="N206" s="195"/>
      <c r="O206" s="195"/>
      <c r="P206" s="196"/>
      <c r="Q206" s="197"/>
      <c r="R206" s="196"/>
      <c r="S206" s="196"/>
      <c r="T206" s="198"/>
      <c r="U206" s="1246"/>
      <c r="V206" s="1247"/>
      <c r="W206" s="436"/>
    </row>
    <row r="207" spans="1:23" x14ac:dyDescent="0.25">
      <c r="A207" s="45"/>
      <c r="B207" s="181"/>
      <c r="C207" s="131"/>
      <c r="D207" s="46"/>
      <c r="E207" s="47"/>
      <c r="F207" s="173"/>
      <c r="G207" s="174"/>
      <c r="H207" s="185"/>
      <c r="I207" s="186"/>
      <c r="J207" s="805"/>
      <c r="K207" s="198"/>
      <c r="L207" s="194"/>
      <c r="M207" s="195"/>
      <c r="N207" s="195"/>
      <c r="O207" s="195"/>
      <c r="P207" s="196"/>
      <c r="Q207" s="197"/>
      <c r="R207" s="196"/>
      <c r="S207" s="196"/>
      <c r="T207" s="198"/>
      <c r="U207" s="1246"/>
      <c r="V207" s="1247"/>
      <c r="W207" s="436"/>
    </row>
    <row r="208" spans="1:23" x14ac:dyDescent="0.25">
      <c r="A208" s="45"/>
      <c r="B208" s="181"/>
      <c r="C208" s="131"/>
      <c r="D208" s="46"/>
      <c r="E208" s="47"/>
      <c r="F208" s="173"/>
      <c r="G208" s="174"/>
      <c r="H208" s="185"/>
      <c r="I208" s="186"/>
      <c r="J208" s="805"/>
      <c r="K208" s="198"/>
      <c r="L208" s="194"/>
      <c r="M208" s="195"/>
      <c r="N208" s="195"/>
      <c r="O208" s="195"/>
      <c r="P208" s="196"/>
      <c r="Q208" s="197"/>
      <c r="R208" s="196"/>
      <c r="S208" s="196"/>
      <c r="T208" s="198"/>
      <c r="U208" s="1246"/>
      <c r="V208" s="1247"/>
      <c r="W208" s="436"/>
    </row>
    <row r="209" spans="1:23" x14ac:dyDescent="0.25">
      <c r="A209" s="45"/>
      <c r="B209" s="181"/>
      <c r="C209" s="131"/>
      <c r="D209" s="46"/>
      <c r="E209" s="47"/>
      <c r="F209" s="173"/>
      <c r="G209" s="174"/>
      <c r="H209" s="185"/>
      <c r="I209" s="186"/>
      <c r="J209" s="805"/>
      <c r="K209" s="198"/>
      <c r="L209" s="194"/>
      <c r="M209" s="195"/>
      <c r="N209" s="195"/>
      <c r="O209" s="195"/>
      <c r="P209" s="196"/>
      <c r="Q209" s="197"/>
      <c r="R209" s="196"/>
      <c r="S209" s="196"/>
      <c r="T209" s="198"/>
      <c r="U209" s="1246"/>
      <c r="V209" s="1247"/>
      <c r="W209" s="436"/>
    </row>
    <row r="210" spans="1:23" x14ac:dyDescent="0.25">
      <c r="A210" s="45"/>
      <c r="B210" s="181"/>
      <c r="C210" s="131"/>
      <c r="D210" s="46"/>
      <c r="E210" s="47"/>
      <c r="F210" s="173"/>
      <c r="G210" s="174"/>
      <c r="H210" s="185"/>
      <c r="I210" s="186"/>
      <c r="J210" s="805"/>
      <c r="K210" s="198"/>
      <c r="L210" s="194"/>
      <c r="M210" s="195"/>
      <c r="N210" s="195"/>
      <c r="O210" s="195"/>
      <c r="P210" s="196"/>
      <c r="Q210" s="197"/>
      <c r="R210" s="196"/>
      <c r="S210" s="196"/>
      <c r="T210" s="198"/>
      <c r="U210" s="1246"/>
      <c r="V210" s="1247"/>
      <c r="W210" s="436"/>
    </row>
    <row r="211" spans="1:23" x14ac:dyDescent="0.25">
      <c r="A211" s="45"/>
      <c r="B211" s="181"/>
      <c r="C211" s="131"/>
      <c r="D211" s="46"/>
      <c r="E211" s="47"/>
      <c r="F211" s="173"/>
      <c r="G211" s="174"/>
      <c r="H211" s="185"/>
      <c r="I211" s="186"/>
      <c r="J211" s="805"/>
      <c r="K211" s="198"/>
      <c r="L211" s="194"/>
      <c r="M211" s="195"/>
      <c r="N211" s="195"/>
      <c r="O211" s="195"/>
      <c r="P211" s="196"/>
      <c r="Q211" s="197"/>
      <c r="R211" s="196"/>
      <c r="S211" s="196"/>
      <c r="T211" s="198"/>
      <c r="U211" s="1246"/>
      <c r="V211" s="1247"/>
      <c r="W211" s="436"/>
    </row>
    <row r="212" spans="1:23" x14ac:dyDescent="0.25">
      <c r="A212" s="45"/>
      <c r="B212" s="181"/>
      <c r="C212" s="131"/>
      <c r="D212" s="46"/>
      <c r="E212" s="47"/>
      <c r="F212" s="173"/>
      <c r="G212" s="174"/>
      <c r="H212" s="185"/>
      <c r="I212" s="186"/>
      <c r="J212" s="805"/>
      <c r="K212" s="198"/>
      <c r="L212" s="194"/>
      <c r="M212" s="195"/>
      <c r="N212" s="195"/>
      <c r="O212" s="195"/>
      <c r="P212" s="196"/>
      <c r="Q212" s="197"/>
      <c r="R212" s="196"/>
      <c r="S212" s="196"/>
      <c r="T212" s="198"/>
      <c r="U212" s="1246"/>
      <c r="V212" s="1247"/>
      <c r="W212" s="436"/>
    </row>
    <row r="213" spans="1:23" x14ac:dyDescent="0.25">
      <c r="A213" s="45"/>
      <c r="B213" s="181"/>
      <c r="C213" s="131"/>
      <c r="D213" s="46"/>
      <c r="E213" s="47"/>
      <c r="F213" s="173"/>
      <c r="G213" s="174"/>
      <c r="H213" s="185"/>
      <c r="I213" s="186"/>
      <c r="J213" s="805"/>
      <c r="K213" s="198"/>
      <c r="L213" s="194"/>
      <c r="M213" s="195"/>
      <c r="N213" s="195"/>
      <c r="O213" s="195"/>
      <c r="P213" s="196"/>
      <c r="Q213" s="197"/>
      <c r="R213" s="196"/>
      <c r="S213" s="196"/>
      <c r="T213" s="198"/>
      <c r="U213" s="1246"/>
      <c r="V213" s="1247"/>
      <c r="W213" s="436"/>
    </row>
    <row r="214" spans="1:23" x14ac:dyDescent="0.25">
      <c r="A214" s="45"/>
      <c r="B214" s="181"/>
      <c r="C214" s="131"/>
      <c r="D214" s="46"/>
      <c r="E214" s="47"/>
      <c r="F214" s="173"/>
      <c r="G214" s="174"/>
      <c r="H214" s="185"/>
      <c r="I214" s="186"/>
      <c r="J214" s="805"/>
      <c r="K214" s="198"/>
      <c r="L214" s="194"/>
      <c r="M214" s="195"/>
      <c r="N214" s="195"/>
      <c r="O214" s="195"/>
      <c r="P214" s="196"/>
      <c r="Q214" s="197"/>
      <c r="R214" s="196"/>
      <c r="S214" s="196"/>
      <c r="T214" s="198"/>
      <c r="U214" s="1246"/>
      <c r="V214" s="1247"/>
      <c r="W214" s="436"/>
    </row>
    <row r="215" spans="1:23" x14ac:dyDescent="0.25">
      <c r="A215" s="45"/>
      <c r="B215" s="181"/>
      <c r="C215" s="131"/>
      <c r="D215" s="46"/>
      <c r="E215" s="47"/>
      <c r="F215" s="173"/>
      <c r="G215" s="174"/>
      <c r="H215" s="185"/>
      <c r="I215" s="186"/>
      <c r="J215" s="805"/>
      <c r="K215" s="198"/>
      <c r="L215" s="194"/>
      <c r="M215" s="195"/>
      <c r="N215" s="195"/>
      <c r="O215" s="195"/>
      <c r="P215" s="196"/>
      <c r="Q215" s="197"/>
      <c r="R215" s="196"/>
      <c r="S215" s="196"/>
      <c r="T215" s="198"/>
      <c r="U215" s="1246"/>
      <c r="V215" s="1247"/>
      <c r="W215" s="436"/>
    </row>
    <row r="216" spans="1:23" x14ac:dyDescent="0.25">
      <c r="A216" s="45"/>
      <c r="B216" s="181"/>
      <c r="C216" s="131"/>
      <c r="D216" s="46"/>
      <c r="E216" s="47"/>
      <c r="F216" s="173"/>
      <c r="G216" s="174"/>
      <c r="H216" s="185"/>
      <c r="I216" s="186"/>
      <c r="J216" s="805"/>
      <c r="K216" s="198"/>
      <c r="L216" s="194"/>
      <c r="M216" s="195"/>
      <c r="N216" s="195"/>
      <c r="O216" s="195"/>
      <c r="P216" s="196"/>
      <c r="Q216" s="197"/>
      <c r="R216" s="196"/>
      <c r="S216" s="196"/>
      <c r="T216" s="198"/>
      <c r="U216" s="1246"/>
      <c r="V216" s="1247"/>
      <c r="W216" s="436"/>
    </row>
    <row r="217" spans="1:23" x14ac:dyDescent="0.25">
      <c r="A217" s="45"/>
      <c r="B217" s="181"/>
      <c r="C217" s="131"/>
      <c r="D217" s="46"/>
      <c r="E217" s="47"/>
      <c r="F217" s="173"/>
      <c r="G217" s="174"/>
      <c r="H217" s="185"/>
      <c r="I217" s="186"/>
      <c r="J217" s="805"/>
      <c r="K217" s="198"/>
      <c r="L217" s="194"/>
      <c r="M217" s="195"/>
      <c r="N217" s="195"/>
      <c r="O217" s="195"/>
      <c r="P217" s="196"/>
      <c r="Q217" s="197"/>
      <c r="R217" s="196"/>
      <c r="S217" s="196"/>
      <c r="T217" s="198"/>
      <c r="U217" s="1246"/>
      <c r="V217" s="1247"/>
      <c r="W217" s="436"/>
    </row>
    <row r="218" spans="1:23" x14ac:dyDescent="0.25">
      <c r="A218" s="45"/>
      <c r="B218" s="181"/>
      <c r="C218" s="131"/>
      <c r="D218" s="46"/>
      <c r="E218" s="47"/>
      <c r="F218" s="173"/>
      <c r="G218" s="174"/>
      <c r="H218" s="185"/>
      <c r="I218" s="186"/>
      <c r="J218" s="805"/>
      <c r="K218" s="198"/>
      <c r="L218" s="194"/>
      <c r="M218" s="195"/>
      <c r="N218" s="195"/>
      <c r="O218" s="195"/>
      <c r="P218" s="196"/>
      <c r="Q218" s="197"/>
      <c r="R218" s="196"/>
      <c r="S218" s="196"/>
      <c r="T218" s="198"/>
      <c r="U218" s="1246"/>
      <c r="V218" s="1247"/>
      <c r="W218" s="436"/>
    </row>
    <row r="219" spans="1:23" x14ac:dyDescent="0.25">
      <c r="A219" s="45"/>
      <c r="B219" s="181"/>
      <c r="C219" s="131"/>
      <c r="D219" s="46"/>
      <c r="E219" s="47"/>
      <c r="F219" s="173"/>
      <c r="G219" s="174"/>
      <c r="H219" s="185"/>
      <c r="I219" s="186"/>
      <c r="J219" s="805"/>
      <c r="K219" s="198"/>
      <c r="L219" s="194"/>
      <c r="M219" s="195"/>
      <c r="N219" s="195"/>
      <c r="O219" s="195"/>
      <c r="P219" s="196"/>
      <c r="Q219" s="197"/>
      <c r="R219" s="196"/>
      <c r="S219" s="196"/>
      <c r="T219" s="198"/>
      <c r="U219" s="1246"/>
      <c r="V219" s="1247"/>
      <c r="W219" s="436"/>
    </row>
    <row r="220" spans="1:23" x14ac:dyDescent="0.25">
      <c r="A220" s="45"/>
      <c r="B220" s="181"/>
      <c r="C220" s="131"/>
      <c r="D220" s="46"/>
      <c r="E220" s="47"/>
      <c r="F220" s="173"/>
      <c r="G220" s="174"/>
      <c r="H220" s="185"/>
      <c r="I220" s="186"/>
      <c r="J220" s="805"/>
      <c r="K220" s="198"/>
      <c r="L220" s="194"/>
      <c r="M220" s="195"/>
      <c r="N220" s="195"/>
      <c r="O220" s="195"/>
      <c r="P220" s="196"/>
      <c r="Q220" s="197"/>
      <c r="R220" s="196"/>
      <c r="S220" s="196"/>
      <c r="T220" s="198"/>
      <c r="U220" s="1246"/>
      <c r="V220" s="1247"/>
      <c r="W220" s="436"/>
    </row>
    <row r="221" spans="1:23" x14ac:dyDescent="0.25">
      <c r="A221" s="45"/>
      <c r="B221" s="181"/>
      <c r="C221" s="131"/>
      <c r="D221" s="46"/>
      <c r="E221" s="47"/>
      <c r="F221" s="173"/>
      <c r="G221" s="174"/>
      <c r="H221" s="185"/>
      <c r="I221" s="186"/>
      <c r="J221" s="805"/>
      <c r="K221" s="198"/>
      <c r="L221" s="194"/>
      <c r="M221" s="195"/>
      <c r="N221" s="195"/>
      <c r="O221" s="195"/>
      <c r="P221" s="196"/>
      <c r="Q221" s="197"/>
      <c r="R221" s="196"/>
      <c r="S221" s="196"/>
      <c r="T221" s="198"/>
      <c r="U221" s="1246"/>
      <c r="V221" s="1247"/>
      <c r="W221" s="436"/>
    </row>
    <row r="222" spans="1:23" x14ac:dyDescent="0.25">
      <c r="A222" s="45"/>
      <c r="B222" s="181"/>
      <c r="C222" s="131"/>
      <c r="D222" s="46"/>
      <c r="E222" s="47"/>
      <c r="F222" s="173"/>
      <c r="G222" s="174"/>
      <c r="H222" s="185"/>
      <c r="I222" s="186"/>
      <c r="J222" s="805"/>
      <c r="K222" s="198"/>
      <c r="L222" s="194"/>
      <c r="M222" s="195"/>
      <c r="N222" s="195"/>
      <c r="O222" s="195"/>
      <c r="P222" s="196"/>
      <c r="Q222" s="197"/>
      <c r="R222" s="196"/>
      <c r="S222" s="196"/>
      <c r="T222" s="198"/>
      <c r="U222" s="1246"/>
      <c r="V222" s="1247"/>
      <c r="W222" s="436"/>
    </row>
    <row r="223" spans="1:23" x14ac:dyDescent="0.25">
      <c r="A223" s="45"/>
      <c r="B223" s="181"/>
      <c r="C223" s="131"/>
      <c r="D223" s="46"/>
      <c r="E223" s="47"/>
      <c r="F223" s="173"/>
      <c r="G223" s="174"/>
      <c r="H223" s="185"/>
      <c r="I223" s="186"/>
      <c r="J223" s="805"/>
      <c r="K223" s="198"/>
      <c r="L223" s="194"/>
      <c r="M223" s="195"/>
      <c r="N223" s="195"/>
      <c r="O223" s="195"/>
      <c r="P223" s="196"/>
      <c r="Q223" s="197"/>
      <c r="R223" s="196"/>
      <c r="S223" s="196"/>
      <c r="T223" s="198"/>
      <c r="U223" s="1246"/>
      <c r="V223" s="1247"/>
      <c r="W223" s="436"/>
    </row>
    <row r="224" spans="1:23" x14ac:dyDescent="0.25">
      <c r="A224" s="45"/>
      <c r="B224" s="181"/>
      <c r="C224" s="131"/>
      <c r="D224" s="46"/>
      <c r="E224" s="47"/>
      <c r="F224" s="173"/>
      <c r="G224" s="174"/>
      <c r="H224" s="185"/>
      <c r="I224" s="186"/>
      <c r="J224" s="805"/>
      <c r="K224" s="198"/>
      <c r="L224" s="194"/>
      <c r="M224" s="195"/>
      <c r="N224" s="195"/>
      <c r="O224" s="195"/>
      <c r="P224" s="196"/>
      <c r="Q224" s="197"/>
      <c r="R224" s="196"/>
      <c r="S224" s="196"/>
      <c r="T224" s="198"/>
      <c r="U224" s="1246"/>
      <c r="V224" s="1247"/>
      <c r="W224" s="436"/>
    </row>
    <row r="225" spans="1:23" x14ac:dyDescent="0.25">
      <c r="A225" s="45"/>
      <c r="B225" s="181"/>
      <c r="C225" s="131"/>
      <c r="D225" s="46"/>
      <c r="E225" s="47"/>
      <c r="F225" s="173"/>
      <c r="G225" s="174"/>
      <c r="H225" s="185"/>
      <c r="I225" s="186"/>
      <c r="J225" s="805"/>
      <c r="K225" s="198"/>
      <c r="L225" s="194"/>
      <c r="M225" s="195"/>
      <c r="N225" s="195"/>
      <c r="O225" s="195"/>
      <c r="P225" s="196"/>
      <c r="Q225" s="197"/>
      <c r="R225" s="196"/>
      <c r="S225" s="196"/>
      <c r="T225" s="198"/>
      <c r="U225" s="1246"/>
      <c r="V225" s="1247"/>
      <c r="W225" s="436"/>
    </row>
    <row r="226" spans="1:23" x14ac:dyDescent="0.25">
      <c r="A226" s="45"/>
      <c r="B226" s="181"/>
      <c r="C226" s="131"/>
      <c r="D226" s="46"/>
      <c r="E226" s="47"/>
      <c r="F226" s="173"/>
      <c r="G226" s="174"/>
      <c r="H226" s="185"/>
      <c r="I226" s="186"/>
      <c r="J226" s="805"/>
      <c r="K226" s="198"/>
      <c r="L226" s="194"/>
      <c r="M226" s="195"/>
      <c r="N226" s="195"/>
      <c r="O226" s="195"/>
      <c r="P226" s="196"/>
      <c r="Q226" s="197"/>
      <c r="R226" s="196"/>
      <c r="S226" s="196"/>
      <c r="T226" s="198"/>
      <c r="U226" s="1246"/>
      <c r="V226" s="1247"/>
      <c r="W226" s="436"/>
    </row>
    <row r="227" spans="1:23" x14ac:dyDescent="0.25">
      <c r="A227" s="45"/>
      <c r="B227" s="181"/>
      <c r="C227" s="131"/>
      <c r="D227" s="46"/>
      <c r="E227" s="47"/>
      <c r="F227" s="173"/>
      <c r="G227" s="174"/>
      <c r="H227" s="185"/>
      <c r="I227" s="186"/>
      <c r="J227" s="805"/>
      <c r="K227" s="198"/>
      <c r="L227" s="194"/>
      <c r="M227" s="195"/>
      <c r="N227" s="195"/>
      <c r="O227" s="195"/>
      <c r="P227" s="196"/>
      <c r="Q227" s="197"/>
      <c r="R227" s="196"/>
      <c r="S227" s="196"/>
      <c r="T227" s="198"/>
      <c r="U227" s="1246"/>
      <c r="V227" s="1247"/>
      <c r="W227" s="436"/>
    </row>
    <row r="228" spans="1:23" x14ac:dyDescent="0.25">
      <c r="A228" s="45"/>
      <c r="B228" s="181"/>
      <c r="C228" s="131"/>
      <c r="D228" s="46"/>
      <c r="E228" s="47"/>
      <c r="F228" s="173"/>
      <c r="G228" s="174"/>
      <c r="H228" s="185"/>
      <c r="I228" s="186"/>
      <c r="J228" s="805"/>
      <c r="K228" s="198"/>
      <c r="L228" s="194"/>
      <c r="M228" s="195"/>
      <c r="N228" s="195"/>
      <c r="O228" s="195"/>
      <c r="P228" s="196"/>
      <c r="Q228" s="197"/>
      <c r="R228" s="196"/>
      <c r="S228" s="196"/>
      <c r="T228" s="198"/>
      <c r="U228" s="1246"/>
      <c r="V228" s="1247"/>
      <c r="W228" s="436"/>
    </row>
    <row r="229" spans="1:23" x14ac:dyDescent="0.25">
      <c r="A229" s="45"/>
      <c r="B229" s="181"/>
      <c r="C229" s="131"/>
      <c r="D229" s="46"/>
      <c r="E229" s="47"/>
      <c r="F229" s="173"/>
      <c r="G229" s="174"/>
      <c r="H229" s="185"/>
      <c r="I229" s="186"/>
      <c r="J229" s="805"/>
      <c r="K229" s="198"/>
      <c r="L229" s="194"/>
      <c r="M229" s="195"/>
      <c r="N229" s="195"/>
      <c r="O229" s="195"/>
      <c r="P229" s="196"/>
      <c r="Q229" s="197"/>
      <c r="R229" s="196"/>
      <c r="S229" s="196"/>
      <c r="T229" s="198"/>
      <c r="U229" s="1246"/>
      <c r="V229" s="1247"/>
      <c r="W229" s="436"/>
    </row>
    <row r="230" spans="1:23" x14ac:dyDescent="0.25">
      <c r="A230" s="45"/>
      <c r="B230" s="181"/>
      <c r="C230" s="131"/>
      <c r="D230" s="46"/>
      <c r="E230" s="47"/>
      <c r="F230" s="173"/>
      <c r="G230" s="174"/>
      <c r="H230" s="185"/>
      <c r="I230" s="186"/>
      <c r="J230" s="805"/>
      <c r="K230" s="198"/>
      <c r="L230" s="194"/>
      <c r="M230" s="195"/>
      <c r="N230" s="195"/>
      <c r="O230" s="195"/>
      <c r="P230" s="196"/>
      <c r="Q230" s="197"/>
      <c r="R230" s="196"/>
      <c r="S230" s="196"/>
      <c r="T230" s="198"/>
      <c r="U230" s="1246"/>
      <c r="V230" s="1247"/>
      <c r="W230" s="436"/>
    </row>
    <row r="231" spans="1:23" x14ac:dyDescent="0.25">
      <c r="A231" s="45"/>
      <c r="B231" s="181"/>
      <c r="C231" s="131"/>
      <c r="D231" s="46"/>
      <c r="E231" s="47"/>
      <c r="F231" s="173"/>
      <c r="G231" s="174"/>
      <c r="H231" s="185"/>
      <c r="I231" s="186"/>
      <c r="J231" s="805"/>
      <c r="K231" s="198"/>
      <c r="L231" s="194"/>
      <c r="M231" s="195"/>
      <c r="N231" s="195"/>
      <c r="O231" s="195"/>
      <c r="P231" s="196"/>
      <c r="Q231" s="197"/>
      <c r="R231" s="196"/>
      <c r="S231" s="196"/>
      <c r="T231" s="198"/>
      <c r="U231" s="1246"/>
      <c r="V231" s="1247"/>
      <c r="W231" s="436"/>
    </row>
    <row r="232" spans="1:23" x14ac:dyDescent="0.25">
      <c r="A232" s="45"/>
      <c r="B232" s="181"/>
      <c r="C232" s="131"/>
      <c r="D232" s="46"/>
      <c r="E232" s="47"/>
      <c r="F232" s="173"/>
      <c r="G232" s="174"/>
      <c r="H232" s="185"/>
      <c r="I232" s="186"/>
      <c r="J232" s="805"/>
      <c r="K232" s="198"/>
      <c r="L232" s="194"/>
      <c r="M232" s="195"/>
      <c r="N232" s="195"/>
      <c r="O232" s="195"/>
      <c r="P232" s="196"/>
      <c r="Q232" s="197"/>
      <c r="R232" s="196"/>
      <c r="S232" s="196"/>
      <c r="T232" s="198"/>
      <c r="U232" s="1246"/>
      <c r="V232" s="1247"/>
      <c r="W232" s="436"/>
    </row>
    <row r="233" spans="1:23" x14ac:dyDescent="0.25">
      <c r="A233" s="45"/>
      <c r="B233" s="181"/>
      <c r="C233" s="131"/>
      <c r="D233" s="46"/>
      <c r="E233" s="47"/>
      <c r="F233" s="173"/>
      <c r="G233" s="174"/>
      <c r="H233" s="185"/>
      <c r="I233" s="186"/>
      <c r="J233" s="805"/>
      <c r="K233" s="198"/>
      <c r="L233" s="194"/>
      <c r="M233" s="195"/>
      <c r="N233" s="195"/>
      <c r="O233" s="195"/>
      <c r="P233" s="196"/>
      <c r="Q233" s="197"/>
      <c r="R233" s="196"/>
      <c r="S233" s="196"/>
      <c r="T233" s="198"/>
      <c r="U233" s="1246"/>
      <c r="V233" s="1247"/>
      <c r="W233" s="436"/>
    </row>
    <row r="234" spans="1:23" x14ac:dyDescent="0.25">
      <c r="A234" s="45"/>
      <c r="B234" s="181"/>
      <c r="C234" s="131"/>
      <c r="D234" s="46"/>
      <c r="E234" s="47"/>
      <c r="F234" s="173"/>
      <c r="G234" s="174"/>
      <c r="H234" s="185"/>
      <c r="I234" s="186"/>
      <c r="J234" s="805"/>
      <c r="K234" s="198"/>
      <c r="L234" s="194"/>
      <c r="M234" s="195"/>
      <c r="N234" s="195"/>
      <c r="O234" s="195"/>
      <c r="P234" s="196"/>
      <c r="Q234" s="197"/>
      <c r="R234" s="196"/>
      <c r="S234" s="196"/>
      <c r="T234" s="198"/>
      <c r="U234" s="1246"/>
      <c r="V234" s="1247"/>
      <c r="W234" s="436"/>
    </row>
    <row r="235" spans="1:23" x14ac:dyDescent="0.25">
      <c r="A235" s="45"/>
      <c r="B235" s="181"/>
      <c r="C235" s="131"/>
      <c r="D235" s="46"/>
      <c r="E235" s="47"/>
      <c r="F235" s="173"/>
      <c r="G235" s="174"/>
      <c r="H235" s="185"/>
      <c r="I235" s="186"/>
      <c r="J235" s="805"/>
      <c r="K235" s="198"/>
      <c r="L235" s="194"/>
      <c r="M235" s="195"/>
      <c r="N235" s="195"/>
      <c r="O235" s="195"/>
      <c r="P235" s="196"/>
      <c r="Q235" s="197"/>
      <c r="R235" s="196"/>
      <c r="S235" s="196"/>
      <c r="T235" s="198"/>
      <c r="U235" s="1246"/>
      <c r="V235" s="1247"/>
      <c r="W235" s="436"/>
    </row>
    <row r="236" spans="1:23" x14ac:dyDescent="0.25">
      <c r="A236" s="45"/>
      <c r="B236" s="181"/>
      <c r="C236" s="131"/>
      <c r="D236" s="46"/>
      <c r="E236" s="47"/>
      <c r="F236" s="173"/>
      <c r="G236" s="174"/>
      <c r="H236" s="185"/>
      <c r="I236" s="186"/>
      <c r="J236" s="805"/>
      <c r="K236" s="198"/>
      <c r="L236" s="194"/>
      <c r="M236" s="195"/>
      <c r="N236" s="195"/>
      <c r="O236" s="195"/>
      <c r="P236" s="196"/>
      <c r="Q236" s="197"/>
      <c r="R236" s="196"/>
      <c r="S236" s="196"/>
      <c r="T236" s="198"/>
      <c r="U236" s="1246"/>
      <c r="V236" s="1247"/>
      <c r="W236" s="436"/>
    </row>
    <row r="237" spans="1:23" x14ac:dyDescent="0.25">
      <c r="A237" s="45"/>
      <c r="B237" s="181"/>
      <c r="C237" s="131"/>
      <c r="D237" s="46"/>
      <c r="E237" s="47"/>
      <c r="F237" s="173"/>
      <c r="G237" s="174"/>
      <c r="H237" s="185"/>
      <c r="I237" s="186"/>
      <c r="J237" s="805"/>
      <c r="K237" s="198"/>
      <c r="L237" s="194"/>
      <c r="M237" s="195"/>
      <c r="N237" s="195"/>
      <c r="O237" s="195"/>
      <c r="P237" s="196"/>
      <c r="Q237" s="197"/>
      <c r="R237" s="196"/>
      <c r="S237" s="196"/>
      <c r="T237" s="198"/>
      <c r="U237" s="1246"/>
      <c r="V237" s="1247"/>
      <c r="W237" s="436"/>
    </row>
    <row r="238" spans="1:23" x14ac:dyDescent="0.25">
      <c r="A238" s="45"/>
      <c r="B238" s="181"/>
      <c r="C238" s="131"/>
      <c r="D238" s="46"/>
      <c r="E238" s="47"/>
      <c r="F238" s="173"/>
      <c r="G238" s="174"/>
      <c r="H238" s="185"/>
      <c r="I238" s="186"/>
      <c r="J238" s="805"/>
      <c r="K238" s="198"/>
      <c r="L238" s="194"/>
      <c r="M238" s="195"/>
      <c r="N238" s="195"/>
      <c r="O238" s="195"/>
      <c r="P238" s="196"/>
      <c r="Q238" s="197"/>
      <c r="R238" s="196"/>
      <c r="S238" s="196"/>
      <c r="T238" s="198"/>
      <c r="U238" s="1246"/>
      <c r="V238" s="1247"/>
      <c r="W238" s="436"/>
    </row>
    <row r="239" spans="1:23" x14ac:dyDescent="0.25">
      <c r="A239" s="45"/>
      <c r="B239" s="181"/>
      <c r="C239" s="131"/>
      <c r="D239" s="46"/>
      <c r="E239" s="47"/>
      <c r="F239" s="173"/>
      <c r="G239" s="174"/>
      <c r="H239" s="185"/>
      <c r="I239" s="186"/>
      <c r="J239" s="805"/>
      <c r="K239" s="198"/>
      <c r="L239" s="194"/>
      <c r="M239" s="195"/>
      <c r="N239" s="195"/>
      <c r="O239" s="195"/>
      <c r="P239" s="196"/>
      <c r="Q239" s="197"/>
      <c r="R239" s="196"/>
      <c r="S239" s="196"/>
      <c r="T239" s="198"/>
      <c r="U239" s="1246"/>
      <c r="V239" s="1247"/>
      <c r="W239" s="436"/>
    </row>
    <row r="240" spans="1:23" x14ac:dyDescent="0.25">
      <c r="A240" s="45"/>
      <c r="B240" s="181"/>
      <c r="C240" s="131"/>
      <c r="D240" s="46"/>
      <c r="E240" s="47"/>
      <c r="F240" s="173"/>
      <c r="G240" s="174"/>
      <c r="H240" s="185"/>
      <c r="I240" s="186"/>
      <c r="J240" s="805"/>
      <c r="K240" s="198"/>
      <c r="L240" s="194"/>
      <c r="M240" s="195"/>
      <c r="N240" s="195"/>
      <c r="O240" s="195"/>
      <c r="P240" s="196"/>
      <c r="Q240" s="197"/>
      <c r="R240" s="196"/>
      <c r="S240" s="196"/>
      <c r="T240" s="198"/>
      <c r="U240" s="1246"/>
      <c r="V240" s="1247"/>
      <c r="W240" s="436"/>
    </row>
    <row r="241" spans="1:23" x14ac:dyDescent="0.25">
      <c r="A241" s="45"/>
      <c r="B241" s="181"/>
      <c r="C241" s="131"/>
      <c r="D241" s="46"/>
      <c r="E241" s="47"/>
      <c r="F241" s="173"/>
      <c r="G241" s="174"/>
      <c r="H241" s="185"/>
      <c r="I241" s="186"/>
      <c r="J241" s="805"/>
      <c r="K241" s="198"/>
      <c r="L241" s="194"/>
      <c r="M241" s="195"/>
      <c r="N241" s="195"/>
      <c r="O241" s="195"/>
      <c r="P241" s="196"/>
      <c r="Q241" s="197"/>
      <c r="R241" s="196"/>
      <c r="S241" s="196"/>
      <c r="T241" s="198"/>
      <c r="U241" s="1246"/>
      <c r="V241" s="1247"/>
      <c r="W241" s="436"/>
    </row>
    <row r="242" spans="1:23" x14ac:dyDescent="0.25">
      <c r="A242" s="45"/>
      <c r="B242" s="181"/>
      <c r="C242" s="131"/>
      <c r="D242" s="46"/>
      <c r="E242" s="47"/>
      <c r="F242" s="173"/>
      <c r="G242" s="174"/>
      <c r="H242" s="185"/>
      <c r="I242" s="186"/>
      <c r="J242" s="805"/>
      <c r="K242" s="198"/>
      <c r="L242" s="194"/>
      <c r="M242" s="195"/>
      <c r="N242" s="195"/>
      <c r="O242" s="195"/>
      <c r="P242" s="196"/>
      <c r="Q242" s="197"/>
      <c r="R242" s="196"/>
      <c r="S242" s="196"/>
      <c r="T242" s="198"/>
      <c r="U242" s="1246"/>
      <c r="V242" s="1247"/>
      <c r="W242" s="436"/>
    </row>
    <row r="243" spans="1:23" x14ac:dyDescent="0.25">
      <c r="A243" s="45"/>
      <c r="B243" s="181"/>
      <c r="C243" s="131"/>
      <c r="D243" s="46"/>
      <c r="E243" s="47"/>
      <c r="F243" s="173"/>
      <c r="G243" s="174"/>
      <c r="H243" s="185"/>
      <c r="I243" s="186"/>
      <c r="J243" s="805"/>
      <c r="K243" s="198"/>
      <c r="L243" s="194"/>
      <c r="M243" s="195"/>
      <c r="N243" s="195"/>
      <c r="O243" s="195"/>
      <c r="P243" s="196"/>
      <c r="Q243" s="197"/>
      <c r="R243" s="196"/>
      <c r="S243" s="196"/>
      <c r="T243" s="198"/>
      <c r="U243" s="1246"/>
      <c r="V243" s="1247"/>
      <c r="W243" s="436"/>
    </row>
    <row r="244" spans="1:23" x14ac:dyDescent="0.25">
      <c r="A244" s="45"/>
      <c r="B244" s="181"/>
      <c r="C244" s="131"/>
      <c r="D244" s="46"/>
      <c r="E244" s="47"/>
      <c r="F244" s="173"/>
      <c r="G244" s="174"/>
      <c r="H244" s="185"/>
      <c r="I244" s="186"/>
      <c r="J244" s="805"/>
      <c r="K244" s="198"/>
      <c r="L244" s="194"/>
      <c r="M244" s="195"/>
      <c r="N244" s="195"/>
      <c r="O244" s="195"/>
      <c r="P244" s="196"/>
      <c r="Q244" s="197"/>
      <c r="R244" s="196"/>
      <c r="S244" s="196"/>
      <c r="T244" s="198"/>
      <c r="U244" s="1246"/>
      <c r="V244" s="1247"/>
      <c r="W244" s="436"/>
    </row>
    <row r="245" spans="1:23" x14ac:dyDescent="0.25">
      <c r="A245" s="45"/>
      <c r="B245" s="181"/>
      <c r="C245" s="131"/>
      <c r="D245" s="46"/>
      <c r="E245" s="47"/>
      <c r="F245" s="173"/>
      <c r="G245" s="174"/>
      <c r="H245" s="185"/>
      <c r="I245" s="186"/>
      <c r="J245" s="805"/>
      <c r="K245" s="198"/>
      <c r="L245" s="194"/>
      <c r="M245" s="195"/>
      <c r="N245" s="195"/>
      <c r="O245" s="195"/>
      <c r="P245" s="196"/>
      <c r="Q245" s="197"/>
      <c r="R245" s="196"/>
      <c r="S245" s="196"/>
      <c r="T245" s="198"/>
      <c r="U245" s="1246"/>
      <c r="V245" s="1247"/>
      <c r="W245" s="436"/>
    </row>
    <row r="246" spans="1:23" x14ac:dyDescent="0.25">
      <c r="A246" s="45"/>
      <c r="B246" s="181"/>
      <c r="C246" s="131"/>
      <c r="D246" s="46"/>
      <c r="E246" s="47"/>
      <c r="F246" s="173"/>
      <c r="G246" s="174"/>
      <c r="H246" s="185"/>
      <c r="I246" s="186"/>
      <c r="J246" s="805"/>
      <c r="K246" s="198"/>
      <c r="L246" s="194"/>
      <c r="M246" s="195"/>
      <c r="N246" s="195"/>
      <c r="O246" s="195"/>
      <c r="P246" s="196"/>
      <c r="Q246" s="197"/>
      <c r="R246" s="196"/>
      <c r="S246" s="196"/>
      <c r="T246" s="198"/>
      <c r="U246" s="1246"/>
      <c r="V246" s="1247"/>
      <c r="W246" s="436"/>
    </row>
    <row r="247" spans="1:23" x14ac:dyDescent="0.25">
      <c r="A247" s="45"/>
      <c r="B247" s="181"/>
      <c r="C247" s="131"/>
      <c r="D247" s="46"/>
      <c r="E247" s="47"/>
      <c r="F247" s="173"/>
      <c r="G247" s="174"/>
      <c r="H247" s="185"/>
      <c r="I247" s="186"/>
      <c r="J247" s="805"/>
      <c r="K247" s="198"/>
      <c r="L247" s="194"/>
      <c r="M247" s="195"/>
      <c r="N247" s="195"/>
      <c r="O247" s="195"/>
      <c r="P247" s="196"/>
      <c r="Q247" s="197"/>
      <c r="R247" s="196"/>
      <c r="S247" s="196"/>
      <c r="T247" s="198"/>
      <c r="U247" s="1246"/>
      <c r="V247" s="1247"/>
      <c r="W247" s="436"/>
    </row>
    <row r="248" spans="1:23" x14ac:dyDescent="0.25">
      <c r="A248" s="45"/>
      <c r="B248" s="181"/>
      <c r="C248" s="131"/>
      <c r="D248" s="46"/>
      <c r="E248" s="47"/>
      <c r="F248" s="173"/>
      <c r="G248" s="174"/>
      <c r="H248" s="185"/>
      <c r="I248" s="186"/>
      <c r="J248" s="805"/>
      <c r="K248" s="198"/>
      <c r="L248" s="194"/>
      <c r="M248" s="195"/>
      <c r="N248" s="195"/>
      <c r="O248" s="195"/>
      <c r="P248" s="196"/>
      <c r="Q248" s="197"/>
      <c r="R248" s="196"/>
      <c r="S248" s="196"/>
      <c r="T248" s="198"/>
      <c r="U248" s="1246"/>
      <c r="V248" s="1247"/>
      <c r="W248" s="436"/>
    </row>
    <row r="249" spans="1:23" x14ac:dyDescent="0.25">
      <c r="A249" s="45"/>
      <c r="B249" s="181"/>
      <c r="C249" s="131"/>
      <c r="D249" s="46"/>
      <c r="E249" s="47"/>
      <c r="F249" s="173"/>
      <c r="G249" s="174"/>
      <c r="H249" s="185"/>
      <c r="I249" s="186"/>
      <c r="J249" s="805"/>
      <c r="K249" s="198"/>
      <c r="L249" s="194"/>
      <c r="M249" s="195"/>
      <c r="N249" s="195"/>
      <c r="O249" s="195"/>
      <c r="P249" s="196"/>
      <c r="Q249" s="197"/>
      <c r="R249" s="196"/>
      <c r="S249" s="196"/>
      <c r="T249" s="198"/>
      <c r="U249" s="1246"/>
      <c r="V249" s="1247"/>
      <c r="W249" s="436"/>
    </row>
    <row r="250" spans="1:23" x14ac:dyDescent="0.25">
      <c r="A250" s="45"/>
      <c r="B250" s="181"/>
      <c r="C250" s="131"/>
      <c r="D250" s="46"/>
      <c r="E250" s="47"/>
      <c r="F250" s="173"/>
      <c r="G250" s="174"/>
      <c r="H250" s="185"/>
      <c r="I250" s="186"/>
      <c r="J250" s="805"/>
      <c r="K250" s="198"/>
      <c r="L250" s="194"/>
      <c r="M250" s="195"/>
      <c r="N250" s="195"/>
      <c r="O250" s="195"/>
      <c r="P250" s="196"/>
      <c r="Q250" s="197"/>
      <c r="R250" s="196"/>
      <c r="S250" s="196"/>
      <c r="T250" s="198"/>
      <c r="U250" s="1246"/>
      <c r="V250" s="1247"/>
      <c r="W250" s="436"/>
    </row>
    <row r="251" spans="1:23" x14ac:dyDescent="0.25">
      <c r="A251" s="45"/>
      <c r="B251" s="181"/>
      <c r="C251" s="131"/>
      <c r="D251" s="46"/>
      <c r="E251" s="47"/>
      <c r="F251" s="173"/>
      <c r="G251" s="174"/>
      <c r="H251" s="185"/>
      <c r="I251" s="186"/>
      <c r="J251" s="805"/>
      <c r="K251" s="198"/>
      <c r="L251" s="194"/>
      <c r="M251" s="195"/>
      <c r="N251" s="195"/>
      <c r="O251" s="195"/>
      <c r="P251" s="196"/>
      <c r="Q251" s="197"/>
      <c r="R251" s="196"/>
      <c r="S251" s="196"/>
      <c r="T251" s="198"/>
      <c r="U251" s="1246"/>
      <c r="V251" s="1247"/>
      <c r="W251" s="436"/>
    </row>
    <row r="252" spans="1:23" x14ac:dyDescent="0.25">
      <c r="A252" s="45"/>
      <c r="B252" s="181"/>
      <c r="C252" s="131"/>
      <c r="D252" s="46"/>
      <c r="E252" s="47"/>
      <c r="F252" s="173"/>
      <c r="G252" s="174"/>
      <c r="H252" s="185"/>
      <c r="I252" s="186"/>
      <c r="J252" s="805"/>
      <c r="K252" s="198"/>
      <c r="L252" s="194"/>
      <c r="M252" s="195"/>
      <c r="N252" s="195"/>
      <c r="O252" s="195"/>
      <c r="P252" s="196"/>
      <c r="Q252" s="197"/>
      <c r="R252" s="196"/>
      <c r="S252" s="196"/>
      <c r="T252" s="198"/>
      <c r="U252" s="1246"/>
      <c r="V252" s="1247"/>
      <c r="W252" s="436"/>
    </row>
    <row r="253" spans="1:23" x14ac:dyDescent="0.25">
      <c r="A253" s="45"/>
      <c r="B253" s="181"/>
      <c r="C253" s="131"/>
      <c r="D253" s="46"/>
      <c r="E253" s="47"/>
      <c r="F253" s="173"/>
      <c r="G253" s="174"/>
      <c r="H253" s="185"/>
      <c r="I253" s="186"/>
      <c r="J253" s="805"/>
      <c r="K253" s="198"/>
      <c r="L253" s="194"/>
      <c r="M253" s="195"/>
      <c r="N253" s="195"/>
      <c r="O253" s="195"/>
      <c r="P253" s="196"/>
      <c r="Q253" s="197"/>
      <c r="R253" s="196"/>
      <c r="S253" s="196"/>
      <c r="T253" s="198"/>
      <c r="U253" s="1246"/>
      <c r="V253" s="1247"/>
      <c r="W253" s="436"/>
    </row>
    <row r="254" spans="1:23" x14ac:dyDescent="0.25">
      <c r="A254" s="45"/>
      <c r="B254" s="181"/>
      <c r="C254" s="131"/>
      <c r="D254" s="46"/>
      <c r="E254" s="47"/>
      <c r="F254" s="173"/>
      <c r="G254" s="174"/>
      <c r="H254" s="185"/>
      <c r="I254" s="186"/>
      <c r="J254" s="805"/>
      <c r="K254" s="198"/>
      <c r="L254" s="194"/>
      <c r="M254" s="195"/>
      <c r="N254" s="195"/>
      <c r="O254" s="195"/>
      <c r="P254" s="196"/>
      <c r="Q254" s="197"/>
      <c r="R254" s="196"/>
      <c r="S254" s="196"/>
      <c r="T254" s="198"/>
      <c r="U254" s="1246"/>
      <c r="V254" s="1247"/>
      <c r="W254" s="436"/>
    </row>
    <row r="255" spans="1:23" x14ac:dyDescent="0.25">
      <c r="A255" s="45"/>
      <c r="B255" s="181"/>
      <c r="C255" s="131"/>
      <c r="D255" s="46"/>
      <c r="E255" s="47"/>
      <c r="F255" s="173"/>
      <c r="G255" s="174"/>
      <c r="H255" s="185"/>
      <c r="I255" s="186"/>
      <c r="J255" s="805"/>
      <c r="K255" s="198"/>
      <c r="L255" s="194"/>
      <c r="M255" s="195"/>
      <c r="N255" s="195"/>
      <c r="O255" s="195"/>
      <c r="P255" s="196"/>
      <c r="Q255" s="197"/>
      <c r="R255" s="196"/>
      <c r="S255" s="196"/>
      <c r="T255" s="198"/>
      <c r="U255" s="1246"/>
      <c r="V255" s="1247"/>
      <c r="W255" s="436"/>
    </row>
    <row r="256" spans="1:23" x14ac:dyDescent="0.25">
      <c r="A256" s="45"/>
      <c r="B256" s="181"/>
      <c r="C256" s="131"/>
      <c r="D256" s="46"/>
      <c r="E256" s="47"/>
      <c r="F256" s="173"/>
      <c r="G256" s="174"/>
      <c r="H256" s="185"/>
      <c r="I256" s="186"/>
      <c r="J256" s="805"/>
      <c r="K256" s="198"/>
      <c r="L256" s="194"/>
      <c r="M256" s="195"/>
      <c r="N256" s="195"/>
      <c r="O256" s="195"/>
      <c r="P256" s="196"/>
      <c r="Q256" s="197"/>
      <c r="R256" s="196"/>
      <c r="S256" s="196"/>
      <c r="T256" s="198"/>
      <c r="U256" s="1246"/>
      <c r="V256" s="1247"/>
      <c r="W256" s="436"/>
    </row>
    <row r="257" spans="1:23" x14ac:dyDescent="0.25">
      <c r="A257" s="45"/>
      <c r="B257" s="181"/>
      <c r="C257" s="131"/>
      <c r="D257" s="46"/>
      <c r="E257" s="47"/>
      <c r="F257" s="173"/>
      <c r="G257" s="174"/>
      <c r="H257" s="185"/>
      <c r="I257" s="186"/>
      <c r="J257" s="805"/>
      <c r="K257" s="198"/>
      <c r="L257" s="194"/>
      <c r="M257" s="195"/>
      <c r="N257" s="195"/>
      <c r="O257" s="195"/>
      <c r="P257" s="196"/>
      <c r="Q257" s="197"/>
      <c r="R257" s="196"/>
      <c r="S257" s="196"/>
      <c r="T257" s="198"/>
      <c r="U257" s="1246"/>
      <c r="V257" s="1247"/>
      <c r="W257" s="436"/>
    </row>
    <row r="258" spans="1:23" x14ac:dyDescent="0.25">
      <c r="A258" s="45"/>
      <c r="B258" s="181"/>
      <c r="C258" s="131"/>
      <c r="D258" s="46"/>
      <c r="E258" s="47"/>
      <c r="F258" s="173"/>
      <c r="G258" s="174"/>
      <c r="H258" s="185"/>
      <c r="I258" s="186"/>
      <c r="J258" s="805"/>
      <c r="K258" s="198"/>
      <c r="L258" s="194"/>
      <c r="M258" s="195"/>
      <c r="N258" s="195"/>
      <c r="O258" s="195"/>
      <c r="P258" s="196"/>
      <c r="Q258" s="197"/>
      <c r="R258" s="196"/>
      <c r="S258" s="196"/>
      <c r="T258" s="198"/>
      <c r="U258" s="1246"/>
      <c r="V258" s="1247"/>
      <c r="W258" s="436"/>
    </row>
    <row r="259" spans="1:23" x14ac:dyDescent="0.25">
      <c r="A259" s="45"/>
      <c r="B259" s="181"/>
      <c r="C259" s="131"/>
      <c r="D259" s="46"/>
      <c r="E259" s="47"/>
      <c r="F259" s="173"/>
      <c r="G259" s="174"/>
      <c r="H259" s="185"/>
      <c r="I259" s="186"/>
      <c r="J259" s="805"/>
      <c r="K259" s="198"/>
      <c r="L259" s="194"/>
      <c r="M259" s="195"/>
      <c r="N259" s="195"/>
      <c r="O259" s="195"/>
      <c r="P259" s="196"/>
      <c r="Q259" s="197"/>
      <c r="R259" s="196"/>
      <c r="S259" s="196"/>
      <c r="T259" s="198"/>
      <c r="U259" s="1246"/>
      <c r="V259" s="1247"/>
      <c r="W259" s="436"/>
    </row>
    <row r="260" spans="1:23" x14ac:dyDescent="0.25">
      <c r="A260" s="45"/>
      <c r="B260" s="181"/>
      <c r="C260" s="131"/>
      <c r="D260" s="46"/>
      <c r="E260" s="47"/>
      <c r="F260" s="173"/>
      <c r="G260" s="174"/>
      <c r="H260" s="185"/>
      <c r="I260" s="186"/>
      <c r="J260" s="805"/>
      <c r="K260" s="198"/>
      <c r="L260" s="194"/>
      <c r="M260" s="195"/>
      <c r="N260" s="195"/>
      <c r="O260" s="195"/>
      <c r="P260" s="196"/>
      <c r="Q260" s="197"/>
      <c r="R260" s="196"/>
      <c r="S260" s="196"/>
      <c r="T260" s="198"/>
      <c r="U260" s="1246"/>
      <c r="V260" s="1247"/>
      <c r="W260" s="436"/>
    </row>
    <row r="261" spans="1:23" x14ac:dyDescent="0.25">
      <c r="A261" s="45"/>
      <c r="B261" s="181"/>
      <c r="C261" s="131"/>
      <c r="D261" s="46"/>
      <c r="E261" s="47"/>
      <c r="F261" s="173"/>
      <c r="G261" s="174"/>
      <c r="H261" s="185"/>
      <c r="I261" s="186"/>
      <c r="J261" s="805"/>
      <c r="K261" s="198"/>
      <c r="L261" s="194"/>
      <c r="M261" s="195"/>
      <c r="N261" s="195"/>
      <c r="O261" s="195"/>
      <c r="P261" s="196"/>
      <c r="Q261" s="197"/>
      <c r="R261" s="196"/>
      <c r="S261" s="196"/>
      <c r="T261" s="198"/>
      <c r="U261" s="1246"/>
      <c r="V261" s="1247"/>
      <c r="W261" s="436"/>
    </row>
    <row r="262" spans="1:23" x14ac:dyDescent="0.25">
      <c r="A262" s="45"/>
      <c r="B262" s="181"/>
      <c r="C262" s="131"/>
      <c r="D262" s="46"/>
      <c r="E262" s="47"/>
      <c r="F262" s="173"/>
      <c r="G262" s="174"/>
      <c r="H262" s="185"/>
      <c r="I262" s="186"/>
      <c r="J262" s="805"/>
      <c r="K262" s="198"/>
      <c r="L262" s="194"/>
      <c r="M262" s="195"/>
      <c r="N262" s="195"/>
      <c r="O262" s="195"/>
      <c r="P262" s="196"/>
      <c r="Q262" s="197"/>
      <c r="R262" s="196"/>
      <c r="S262" s="196"/>
      <c r="T262" s="198"/>
      <c r="U262" s="1246"/>
      <c r="V262" s="1247"/>
      <c r="W262" s="436"/>
    </row>
    <row r="263" spans="1:23" x14ac:dyDescent="0.25">
      <c r="A263" s="45"/>
      <c r="B263" s="181"/>
      <c r="C263" s="131"/>
      <c r="D263" s="46"/>
      <c r="E263" s="47"/>
      <c r="F263" s="173"/>
      <c r="G263" s="174"/>
      <c r="H263" s="185"/>
      <c r="I263" s="186"/>
      <c r="J263" s="805"/>
      <c r="K263" s="198"/>
      <c r="L263" s="194"/>
      <c r="M263" s="195"/>
      <c r="N263" s="195"/>
      <c r="O263" s="195"/>
      <c r="P263" s="196"/>
      <c r="Q263" s="197"/>
      <c r="R263" s="196"/>
      <c r="S263" s="196"/>
      <c r="T263" s="198"/>
      <c r="U263" s="1246"/>
      <c r="V263" s="1247"/>
      <c r="W263" s="436"/>
    </row>
    <row r="264" spans="1:23" x14ac:dyDescent="0.25">
      <c r="A264" s="45"/>
      <c r="B264" s="181"/>
      <c r="C264" s="131"/>
      <c r="D264" s="46"/>
      <c r="E264" s="47"/>
      <c r="F264" s="173"/>
      <c r="G264" s="174"/>
      <c r="H264" s="185"/>
      <c r="I264" s="186"/>
      <c r="J264" s="805"/>
      <c r="K264" s="198"/>
      <c r="L264" s="194"/>
      <c r="M264" s="195"/>
      <c r="N264" s="195"/>
      <c r="O264" s="195"/>
      <c r="P264" s="196"/>
      <c r="Q264" s="197"/>
      <c r="R264" s="196"/>
      <c r="S264" s="196"/>
      <c r="T264" s="198"/>
      <c r="U264" s="1246"/>
      <c r="V264" s="1247"/>
      <c r="W264" s="436"/>
    </row>
    <row r="265" spans="1:23" x14ac:dyDescent="0.25">
      <c r="A265" s="45"/>
      <c r="B265" s="181"/>
      <c r="C265" s="131"/>
      <c r="D265" s="46"/>
      <c r="E265" s="47"/>
      <c r="F265" s="173"/>
      <c r="G265" s="174"/>
      <c r="H265" s="185"/>
      <c r="I265" s="186"/>
      <c r="J265" s="805"/>
      <c r="K265" s="198"/>
      <c r="L265" s="194"/>
      <c r="M265" s="195"/>
      <c r="N265" s="195"/>
      <c r="O265" s="195"/>
      <c r="P265" s="196"/>
      <c r="Q265" s="197"/>
      <c r="R265" s="196"/>
      <c r="S265" s="196"/>
      <c r="T265" s="198"/>
      <c r="U265" s="1246"/>
      <c r="V265" s="1247"/>
      <c r="W265" s="436"/>
    </row>
    <row r="266" spans="1:23" x14ac:dyDescent="0.25">
      <c r="A266" s="45"/>
      <c r="B266" s="181"/>
      <c r="C266" s="131"/>
      <c r="D266" s="46"/>
      <c r="E266" s="47"/>
      <c r="F266" s="173"/>
      <c r="G266" s="174"/>
      <c r="H266" s="185"/>
      <c r="I266" s="186"/>
      <c r="J266" s="805"/>
      <c r="K266" s="198"/>
      <c r="L266" s="194"/>
      <c r="M266" s="195"/>
      <c r="N266" s="195"/>
      <c r="O266" s="195"/>
      <c r="P266" s="196"/>
      <c r="Q266" s="197"/>
      <c r="R266" s="196"/>
      <c r="S266" s="196"/>
      <c r="T266" s="198"/>
      <c r="U266" s="1246"/>
      <c r="V266" s="1247"/>
      <c r="W266" s="436"/>
    </row>
    <row r="267" spans="1:23" x14ac:dyDescent="0.25">
      <c r="A267" s="45"/>
      <c r="B267" s="181"/>
      <c r="C267" s="131"/>
      <c r="D267" s="46"/>
      <c r="E267" s="47"/>
      <c r="F267" s="173"/>
      <c r="G267" s="174"/>
      <c r="H267" s="185"/>
      <c r="I267" s="186"/>
      <c r="J267" s="805"/>
      <c r="K267" s="198"/>
      <c r="L267" s="194"/>
      <c r="M267" s="195"/>
      <c r="N267" s="195"/>
      <c r="O267" s="195"/>
      <c r="P267" s="196"/>
      <c r="Q267" s="197"/>
      <c r="R267" s="196"/>
      <c r="S267" s="196"/>
      <c r="T267" s="198"/>
      <c r="U267" s="1246"/>
      <c r="V267" s="1247"/>
      <c r="W267" s="436"/>
    </row>
    <row r="268" spans="1:23" x14ac:dyDescent="0.25">
      <c r="A268" s="45"/>
      <c r="B268" s="181"/>
      <c r="C268" s="131"/>
      <c r="D268" s="46"/>
      <c r="E268" s="47"/>
      <c r="F268" s="173"/>
      <c r="G268" s="174"/>
      <c r="H268" s="185"/>
      <c r="I268" s="186"/>
      <c r="J268" s="805"/>
      <c r="K268" s="198"/>
      <c r="L268" s="194"/>
      <c r="M268" s="195"/>
      <c r="N268" s="195"/>
      <c r="O268" s="195"/>
      <c r="P268" s="196"/>
      <c r="Q268" s="197"/>
      <c r="R268" s="196"/>
      <c r="S268" s="196"/>
      <c r="T268" s="198"/>
      <c r="U268" s="1246"/>
      <c r="V268" s="1247"/>
      <c r="W268" s="436"/>
    </row>
    <row r="269" spans="1:23" x14ac:dyDescent="0.25">
      <c r="A269" s="45"/>
      <c r="B269" s="181"/>
      <c r="C269" s="131"/>
      <c r="D269" s="46"/>
      <c r="E269" s="47"/>
      <c r="F269" s="173"/>
      <c r="G269" s="174"/>
      <c r="H269" s="185"/>
      <c r="I269" s="186"/>
      <c r="J269" s="805"/>
      <c r="K269" s="198"/>
      <c r="L269" s="194"/>
      <c r="M269" s="195"/>
      <c r="N269" s="195"/>
      <c r="O269" s="195"/>
      <c r="P269" s="196"/>
      <c r="Q269" s="197"/>
      <c r="R269" s="196"/>
      <c r="S269" s="196"/>
      <c r="T269" s="198"/>
      <c r="U269" s="1246"/>
      <c r="V269" s="1247"/>
      <c r="W269" s="436"/>
    </row>
    <row r="270" spans="1:23" x14ac:dyDescent="0.25">
      <c r="A270" s="45"/>
      <c r="B270" s="181"/>
      <c r="C270" s="131"/>
      <c r="D270" s="46"/>
      <c r="E270" s="47"/>
      <c r="F270" s="173"/>
      <c r="G270" s="174"/>
      <c r="H270" s="185"/>
      <c r="I270" s="186"/>
      <c r="J270" s="805"/>
      <c r="K270" s="198"/>
      <c r="L270" s="194"/>
      <c r="M270" s="195"/>
      <c r="N270" s="195"/>
      <c r="O270" s="195"/>
      <c r="P270" s="196"/>
      <c r="Q270" s="197"/>
      <c r="R270" s="196"/>
      <c r="S270" s="196"/>
      <c r="T270" s="198"/>
      <c r="U270" s="1246"/>
      <c r="V270" s="1247"/>
      <c r="W270" s="436"/>
    </row>
    <row r="271" spans="1:23" x14ac:dyDescent="0.25">
      <c r="A271" s="45"/>
      <c r="B271" s="181"/>
      <c r="C271" s="131"/>
      <c r="D271" s="46"/>
      <c r="E271" s="47"/>
      <c r="F271" s="173"/>
      <c r="G271" s="174"/>
      <c r="H271" s="185"/>
      <c r="I271" s="186"/>
      <c r="J271" s="805"/>
      <c r="K271" s="198"/>
      <c r="L271" s="194"/>
      <c r="M271" s="195"/>
      <c r="N271" s="195"/>
      <c r="O271" s="195"/>
      <c r="P271" s="196"/>
      <c r="Q271" s="197"/>
      <c r="R271" s="196"/>
      <c r="S271" s="196"/>
      <c r="T271" s="198"/>
      <c r="U271" s="1246"/>
      <c r="V271" s="1247"/>
      <c r="W271" s="436"/>
    </row>
    <row r="272" spans="1:23" x14ac:dyDescent="0.25">
      <c r="A272" s="45"/>
      <c r="B272" s="181"/>
      <c r="C272" s="131"/>
      <c r="D272" s="46"/>
      <c r="E272" s="47"/>
      <c r="F272" s="173"/>
      <c r="G272" s="174"/>
      <c r="H272" s="185"/>
      <c r="I272" s="186"/>
      <c r="J272" s="805"/>
      <c r="K272" s="198"/>
      <c r="L272" s="194"/>
      <c r="M272" s="195"/>
      <c r="N272" s="195"/>
      <c r="O272" s="195"/>
      <c r="P272" s="196"/>
      <c r="Q272" s="197"/>
      <c r="R272" s="196"/>
      <c r="S272" s="196"/>
      <c r="T272" s="198"/>
      <c r="U272" s="1246"/>
      <c r="V272" s="1247"/>
      <c r="W272" s="436"/>
    </row>
    <row r="273" spans="1:23" x14ac:dyDescent="0.25">
      <c r="A273" s="45"/>
      <c r="B273" s="181"/>
      <c r="C273" s="131"/>
      <c r="D273" s="46"/>
      <c r="E273" s="47"/>
      <c r="F273" s="173"/>
      <c r="G273" s="174"/>
      <c r="H273" s="185"/>
      <c r="I273" s="186"/>
      <c r="J273" s="805"/>
      <c r="K273" s="198"/>
      <c r="L273" s="194"/>
      <c r="M273" s="195"/>
      <c r="N273" s="195"/>
      <c r="O273" s="195"/>
      <c r="P273" s="196"/>
      <c r="Q273" s="197"/>
      <c r="R273" s="196"/>
      <c r="S273" s="196"/>
      <c r="T273" s="198"/>
      <c r="U273" s="1246"/>
      <c r="V273" s="1247"/>
      <c r="W273" s="436"/>
    </row>
    <row r="274" spans="1:23" x14ac:dyDescent="0.25">
      <c r="A274" s="45"/>
      <c r="B274" s="181"/>
      <c r="C274" s="131"/>
      <c r="D274" s="46"/>
      <c r="E274" s="47"/>
      <c r="F274" s="173"/>
      <c r="G274" s="174"/>
      <c r="H274" s="185"/>
      <c r="I274" s="186"/>
      <c r="J274" s="805"/>
      <c r="K274" s="198"/>
      <c r="L274" s="194"/>
      <c r="M274" s="195"/>
      <c r="N274" s="195"/>
      <c r="O274" s="195"/>
      <c r="P274" s="196"/>
      <c r="Q274" s="197"/>
      <c r="R274" s="196"/>
      <c r="S274" s="196"/>
      <c r="T274" s="198"/>
      <c r="U274" s="1246"/>
      <c r="V274" s="1247"/>
      <c r="W274" s="436"/>
    </row>
    <row r="275" spans="1:23" x14ac:dyDescent="0.25">
      <c r="A275" s="45"/>
      <c r="B275" s="181"/>
      <c r="C275" s="131"/>
      <c r="D275" s="46"/>
      <c r="E275" s="47"/>
      <c r="F275" s="173"/>
      <c r="G275" s="174"/>
      <c r="H275" s="185"/>
      <c r="I275" s="186"/>
      <c r="J275" s="805"/>
      <c r="K275" s="198"/>
      <c r="L275" s="194"/>
      <c r="M275" s="195"/>
      <c r="N275" s="195"/>
      <c r="O275" s="195"/>
      <c r="P275" s="196"/>
      <c r="Q275" s="197"/>
      <c r="R275" s="196"/>
      <c r="S275" s="196"/>
      <c r="T275" s="198"/>
      <c r="U275" s="1246"/>
      <c r="V275" s="1247"/>
      <c r="W275" s="436"/>
    </row>
    <row r="276" spans="1:23" x14ac:dyDescent="0.25">
      <c r="A276" s="45"/>
      <c r="B276" s="181"/>
      <c r="C276" s="131"/>
      <c r="D276" s="46"/>
      <c r="E276" s="47"/>
      <c r="F276" s="173"/>
      <c r="G276" s="174"/>
      <c r="H276" s="185"/>
      <c r="I276" s="186"/>
      <c r="J276" s="805"/>
      <c r="K276" s="198"/>
      <c r="L276" s="194"/>
      <c r="M276" s="195"/>
      <c r="N276" s="195"/>
      <c r="O276" s="195"/>
      <c r="P276" s="196"/>
      <c r="Q276" s="197"/>
      <c r="R276" s="196"/>
      <c r="S276" s="196"/>
      <c r="T276" s="198"/>
      <c r="U276" s="1246"/>
      <c r="V276" s="1247"/>
      <c r="W276" s="436"/>
    </row>
    <row r="277" spans="1:23" x14ac:dyDescent="0.25">
      <c r="A277" s="45"/>
      <c r="B277" s="181"/>
      <c r="C277" s="131"/>
      <c r="D277" s="46"/>
      <c r="E277" s="47"/>
      <c r="F277" s="173"/>
      <c r="G277" s="174"/>
      <c r="H277" s="185"/>
      <c r="I277" s="186"/>
      <c r="J277" s="805"/>
      <c r="K277" s="198"/>
      <c r="L277" s="194"/>
      <c r="M277" s="195"/>
      <c r="N277" s="195"/>
      <c r="O277" s="195"/>
      <c r="P277" s="196"/>
      <c r="Q277" s="197"/>
      <c r="R277" s="196"/>
      <c r="S277" s="196"/>
      <c r="T277" s="198"/>
      <c r="U277" s="1246"/>
      <c r="V277" s="1247"/>
      <c r="W277" s="436"/>
    </row>
    <row r="278" spans="1:23" x14ac:dyDescent="0.25">
      <c r="A278" s="45"/>
      <c r="B278" s="181"/>
      <c r="C278" s="131"/>
      <c r="D278" s="46"/>
      <c r="E278" s="47"/>
      <c r="F278" s="173"/>
      <c r="G278" s="174"/>
      <c r="H278" s="185"/>
      <c r="I278" s="186"/>
      <c r="J278" s="805"/>
      <c r="K278" s="198"/>
      <c r="L278" s="194"/>
      <c r="M278" s="195"/>
      <c r="N278" s="195"/>
      <c r="O278" s="195"/>
      <c r="P278" s="196"/>
      <c r="Q278" s="197"/>
      <c r="R278" s="196"/>
      <c r="S278" s="196"/>
      <c r="T278" s="198"/>
      <c r="U278" s="1246"/>
      <c r="V278" s="1247"/>
      <c r="W278" s="436"/>
    </row>
    <row r="279" spans="1:23" x14ac:dyDescent="0.25">
      <c r="A279" s="45"/>
      <c r="B279" s="181"/>
      <c r="C279" s="131"/>
      <c r="D279" s="46"/>
      <c r="E279" s="47"/>
      <c r="F279" s="173"/>
      <c r="G279" s="174"/>
      <c r="H279" s="185"/>
      <c r="I279" s="186"/>
      <c r="J279" s="805"/>
      <c r="K279" s="198"/>
      <c r="L279" s="194"/>
      <c r="M279" s="195"/>
      <c r="N279" s="195"/>
      <c r="O279" s="195"/>
      <c r="P279" s="196"/>
      <c r="Q279" s="197"/>
      <c r="R279" s="196"/>
      <c r="S279" s="196"/>
      <c r="T279" s="198"/>
      <c r="U279" s="1246"/>
      <c r="V279" s="1247"/>
      <c r="W279" s="436"/>
    </row>
    <row r="280" spans="1:23" x14ac:dyDescent="0.25">
      <c r="A280" s="45"/>
      <c r="B280" s="181"/>
      <c r="C280" s="131"/>
      <c r="D280" s="46"/>
      <c r="E280" s="47"/>
      <c r="F280" s="173"/>
      <c r="G280" s="174"/>
      <c r="H280" s="185"/>
      <c r="I280" s="186"/>
      <c r="J280" s="805"/>
      <c r="K280" s="198"/>
      <c r="L280" s="194"/>
      <c r="M280" s="195"/>
      <c r="N280" s="195"/>
      <c r="O280" s="195"/>
      <c r="P280" s="196"/>
      <c r="Q280" s="197"/>
      <c r="R280" s="196"/>
      <c r="S280" s="196"/>
      <c r="T280" s="198"/>
      <c r="U280" s="1246"/>
      <c r="V280" s="1247"/>
      <c r="W280" s="436"/>
    </row>
    <row r="281" spans="1:23" x14ac:dyDescent="0.25">
      <c r="A281" s="45"/>
      <c r="B281" s="181"/>
      <c r="C281" s="131"/>
      <c r="D281" s="46"/>
      <c r="E281" s="47"/>
      <c r="F281" s="173"/>
      <c r="G281" s="174"/>
      <c r="H281" s="185"/>
      <c r="I281" s="186"/>
      <c r="J281" s="805"/>
      <c r="K281" s="198"/>
      <c r="L281" s="194"/>
      <c r="M281" s="195"/>
      <c r="N281" s="195"/>
      <c r="O281" s="195"/>
      <c r="P281" s="196"/>
      <c r="Q281" s="197"/>
      <c r="R281" s="196"/>
      <c r="S281" s="196"/>
      <c r="T281" s="198"/>
      <c r="U281" s="1246"/>
      <c r="V281" s="1247"/>
      <c r="W281" s="436"/>
    </row>
    <row r="282" spans="1:23" x14ac:dyDescent="0.25">
      <c r="A282" s="45"/>
      <c r="B282" s="181"/>
      <c r="C282" s="131"/>
      <c r="D282" s="46"/>
      <c r="E282" s="47"/>
      <c r="F282" s="173"/>
      <c r="G282" s="174"/>
      <c r="H282" s="185"/>
      <c r="I282" s="186"/>
      <c r="J282" s="805"/>
      <c r="K282" s="198"/>
      <c r="L282" s="194"/>
      <c r="M282" s="195"/>
      <c r="N282" s="195"/>
      <c r="O282" s="195"/>
      <c r="P282" s="196"/>
      <c r="Q282" s="197"/>
      <c r="R282" s="196"/>
      <c r="S282" s="196"/>
      <c r="T282" s="198"/>
      <c r="U282" s="1246"/>
      <c r="V282" s="1247"/>
      <c r="W282" s="436"/>
    </row>
    <row r="283" spans="1:23" x14ac:dyDescent="0.25">
      <c r="A283" s="45"/>
      <c r="B283" s="181"/>
      <c r="C283" s="131"/>
      <c r="D283" s="46"/>
      <c r="E283" s="47"/>
      <c r="F283" s="173"/>
      <c r="G283" s="174"/>
      <c r="H283" s="185"/>
      <c r="I283" s="186"/>
      <c r="J283" s="805"/>
      <c r="K283" s="198"/>
      <c r="L283" s="194"/>
      <c r="M283" s="195"/>
      <c r="N283" s="195"/>
      <c r="O283" s="195"/>
      <c r="P283" s="196"/>
      <c r="Q283" s="197"/>
      <c r="R283" s="196"/>
      <c r="S283" s="196"/>
      <c r="T283" s="198"/>
      <c r="U283" s="1246"/>
      <c r="V283" s="1247"/>
      <c r="W283" s="436"/>
    </row>
    <row r="284" spans="1:23" x14ac:dyDescent="0.25">
      <c r="A284" s="45"/>
      <c r="B284" s="181"/>
      <c r="C284" s="131"/>
      <c r="D284" s="46"/>
      <c r="E284" s="47"/>
      <c r="F284" s="173"/>
      <c r="G284" s="174"/>
      <c r="H284" s="185"/>
      <c r="I284" s="186"/>
      <c r="J284" s="805"/>
      <c r="K284" s="198"/>
      <c r="L284" s="194"/>
      <c r="M284" s="195"/>
      <c r="N284" s="195"/>
      <c r="O284" s="195"/>
      <c r="P284" s="196"/>
      <c r="Q284" s="197"/>
      <c r="R284" s="196"/>
      <c r="S284" s="196"/>
      <c r="T284" s="198"/>
      <c r="U284" s="1246"/>
      <c r="V284" s="1247"/>
      <c r="W284" s="436"/>
    </row>
    <row r="285" spans="1:23" x14ac:dyDescent="0.25">
      <c r="A285" s="45"/>
      <c r="B285" s="181"/>
      <c r="C285" s="131"/>
      <c r="D285" s="46"/>
      <c r="E285" s="47"/>
      <c r="F285" s="173"/>
      <c r="G285" s="174"/>
      <c r="H285" s="185"/>
      <c r="I285" s="186"/>
      <c r="J285" s="805"/>
      <c r="K285" s="198"/>
      <c r="L285" s="194"/>
      <c r="M285" s="195"/>
      <c r="N285" s="195"/>
      <c r="O285" s="195"/>
      <c r="P285" s="196"/>
      <c r="Q285" s="197"/>
      <c r="R285" s="196"/>
      <c r="S285" s="196"/>
      <c r="T285" s="198"/>
      <c r="U285" s="1246"/>
      <c r="V285" s="1247"/>
      <c r="W285" s="436"/>
    </row>
    <row r="286" spans="1:23" x14ac:dyDescent="0.25">
      <c r="A286" s="45"/>
      <c r="B286" s="181"/>
      <c r="C286" s="131"/>
      <c r="D286" s="46"/>
      <c r="E286" s="47"/>
      <c r="F286" s="173"/>
      <c r="G286" s="174"/>
      <c r="H286" s="185"/>
      <c r="I286" s="186"/>
      <c r="J286" s="805"/>
      <c r="K286" s="198"/>
      <c r="L286" s="194"/>
      <c r="M286" s="195"/>
      <c r="N286" s="195"/>
      <c r="O286" s="195"/>
      <c r="P286" s="196"/>
      <c r="Q286" s="197"/>
      <c r="R286" s="196"/>
      <c r="S286" s="196"/>
      <c r="T286" s="198"/>
      <c r="U286" s="1246"/>
      <c r="V286" s="1247"/>
      <c r="W286" s="436"/>
    </row>
    <row r="287" spans="1:23" x14ac:dyDescent="0.25">
      <c r="A287" s="45"/>
      <c r="B287" s="181"/>
      <c r="C287" s="131"/>
      <c r="D287" s="46"/>
      <c r="E287" s="47"/>
      <c r="F287" s="173"/>
      <c r="G287" s="174"/>
      <c r="H287" s="185"/>
      <c r="I287" s="186"/>
      <c r="J287" s="805"/>
      <c r="K287" s="198"/>
      <c r="L287" s="194"/>
      <c r="M287" s="195"/>
      <c r="N287" s="195"/>
      <c r="O287" s="195"/>
      <c r="P287" s="196"/>
      <c r="Q287" s="197"/>
      <c r="R287" s="196"/>
      <c r="S287" s="196"/>
      <c r="T287" s="198"/>
      <c r="U287" s="1246"/>
      <c r="V287" s="1247"/>
      <c r="W287" s="436"/>
    </row>
    <row r="288" spans="1:23" x14ac:dyDescent="0.25">
      <c r="A288" s="45"/>
      <c r="B288" s="181"/>
      <c r="C288" s="131"/>
      <c r="D288" s="46"/>
      <c r="E288" s="47"/>
      <c r="F288" s="173"/>
      <c r="G288" s="174"/>
      <c r="H288" s="185"/>
      <c r="I288" s="186"/>
      <c r="J288" s="805"/>
      <c r="K288" s="198"/>
      <c r="L288" s="194"/>
      <c r="M288" s="195"/>
      <c r="N288" s="195"/>
      <c r="O288" s="195"/>
      <c r="P288" s="196"/>
      <c r="Q288" s="197"/>
      <c r="R288" s="196"/>
      <c r="S288" s="196"/>
      <c r="T288" s="198"/>
      <c r="U288" s="1246"/>
      <c r="V288" s="1247"/>
      <c r="W288" s="436"/>
    </row>
    <row r="289" spans="1:23" x14ac:dyDescent="0.25">
      <c r="A289" s="45"/>
      <c r="B289" s="181"/>
      <c r="C289" s="131"/>
      <c r="D289" s="46"/>
      <c r="E289" s="47"/>
      <c r="F289" s="173"/>
      <c r="G289" s="174"/>
      <c r="H289" s="185"/>
      <c r="I289" s="186"/>
      <c r="J289" s="805"/>
      <c r="K289" s="198"/>
      <c r="L289" s="194"/>
      <c r="M289" s="195"/>
      <c r="N289" s="195"/>
      <c r="O289" s="195"/>
      <c r="P289" s="196"/>
      <c r="Q289" s="197"/>
      <c r="R289" s="196"/>
      <c r="S289" s="196"/>
      <c r="T289" s="198"/>
      <c r="U289" s="1246"/>
      <c r="V289" s="1247"/>
      <c r="W289" s="436"/>
    </row>
    <row r="290" spans="1:23" x14ac:dyDescent="0.25">
      <c r="A290" s="45"/>
      <c r="B290" s="181"/>
      <c r="C290" s="131"/>
      <c r="D290" s="46"/>
      <c r="E290" s="47"/>
      <c r="F290" s="173"/>
      <c r="G290" s="174"/>
      <c r="H290" s="185"/>
      <c r="I290" s="186"/>
      <c r="J290" s="805"/>
      <c r="K290" s="198"/>
      <c r="L290" s="194"/>
      <c r="M290" s="195"/>
      <c r="N290" s="195"/>
      <c r="O290" s="195"/>
      <c r="P290" s="196"/>
      <c r="Q290" s="197"/>
      <c r="R290" s="196"/>
      <c r="S290" s="196"/>
      <c r="T290" s="198"/>
      <c r="U290" s="1246"/>
      <c r="V290" s="1247"/>
      <c r="W290" s="436"/>
    </row>
    <row r="291" spans="1:23" x14ac:dyDescent="0.25">
      <c r="A291" s="45"/>
      <c r="B291" s="181"/>
      <c r="C291" s="131"/>
      <c r="D291" s="46"/>
      <c r="E291" s="47"/>
      <c r="F291" s="173"/>
      <c r="G291" s="174"/>
      <c r="H291" s="185"/>
      <c r="I291" s="186"/>
      <c r="J291" s="805"/>
      <c r="K291" s="198"/>
      <c r="L291" s="194"/>
      <c r="M291" s="195"/>
      <c r="N291" s="195"/>
      <c r="O291" s="195"/>
      <c r="P291" s="196"/>
      <c r="Q291" s="197"/>
      <c r="R291" s="196"/>
      <c r="S291" s="196"/>
      <c r="T291" s="198"/>
      <c r="U291" s="1246"/>
      <c r="V291" s="1247"/>
      <c r="W291" s="436"/>
    </row>
    <row r="292" spans="1:23" x14ac:dyDescent="0.25">
      <c r="A292" s="45"/>
      <c r="B292" s="181"/>
      <c r="C292" s="131"/>
      <c r="D292" s="46"/>
      <c r="E292" s="47"/>
      <c r="F292" s="173"/>
      <c r="G292" s="174"/>
      <c r="H292" s="185"/>
      <c r="I292" s="186"/>
      <c r="J292" s="805"/>
      <c r="K292" s="198"/>
      <c r="L292" s="194"/>
      <c r="M292" s="195"/>
      <c r="N292" s="195"/>
      <c r="O292" s="195"/>
      <c r="P292" s="196"/>
      <c r="Q292" s="197"/>
      <c r="R292" s="196"/>
      <c r="S292" s="196"/>
      <c r="T292" s="198"/>
      <c r="U292" s="1246"/>
      <c r="V292" s="1247"/>
      <c r="W292" s="436"/>
    </row>
    <row r="293" spans="1:23" x14ac:dyDescent="0.25">
      <c r="A293" s="45"/>
      <c r="B293" s="181"/>
      <c r="C293" s="131"/>
      <c r="D293" s="46"/>
      <c r="E293" s="47"/>
      <c r="F293" s="173"/>
      <c r="G293" s="174"/>
      <c r="H293" s="185"/>
      <c r="I293" s="186"/>
      <c r="J293" s="805"/>
      <c r="K293" s="198"/>
      <c r="L293" s="194"/>
      <c r="M293" s="195"/>
      <c r="N293" s="195"/>
      <c r="O293" s="195"/>
      <c r="P293" s="196"/>
      <c r="Q293" s="197"/>
      <c r="R293" s="196"/>
      <c r="S293" s="196"/>
      <c r="T293" s="198"/>
      <c r="U293" s="1246"/>
      <c r="V293" s="1247"/>
      <c r="W293" s="436"/>
    </row>
    <row r="294" spans="1:23" x14ac:dyDescent="0.25">
      <c r="A294" s="45"/>
      <c r="B294" s="181"/>
      <c r="C294" s="131"/>
      <c r="D294" s="46"/>
      <c r="E294" s="47"/>
      <c r="F294" s="173"/>
      <c r="G294" s="174"/>
      <c r="H294" s="185"/>
      <c r="I294" s="186"/>
      <c r="J294" s="805"/>
      <c r="K294" s="198"/>
      <c r="L294" s="194"/>
      <c r="M294" s="195"/>
      <c r="N294" s="195"/>
      <c r="O294" s="195"/>
      <c r="P294" s="196"/>
      <c r="Q294" s="197"/>
      <c r="R294" s="196"/>
      <c r="S294" s="196"/>
      <c r="T294" s="198"/>
      <c r="U294" s="1246"/>
      <c r="V294" s="1247"/>
      <c r="W294" s="436"/>
    </row>
    <row r="295" spans="1:23" x14ac:dyDescent="0.25">
      <c r="A295" s="45"/>
      <c r="B295" s="181"/>
      <c r="C295" s="131"/>
      <c r="D295" s="46"/>
      <c r="E295" s="47"/>
      <c r="F295" s="173"/>
      <c r="G295" s="174"/>
      <c r="H295" s="185"/>
      <c r="I295" s="186"/>
      <c r="J295" s="805"/>
      <c r="K295" s="198"/>
      <c r="L295" s="194"/>
      <c r="M295" s="195"/>
      <c r="N295" s="195"/>
      <c r="O295" s="195"/>
      <c r="P295" s="196"/>
      <c r="Q295" s="197"/>
      <c r="R295" s="196"/>
      <c r="S295" s="196"/>
      <c r="T295" s="198"/>
      <c r="U295" s="1246"/>
      <c r="V295" s="1247"/>
      <c r="W295" s="436"/>
    </row>
    <row r="296" spans="1:23" x14ac:dyDescent="0.25">
      <c r="A296" s="45"/>
      <c r="B296" s="181"/>
      <c r="C296" s="131"/>
      <c r="D296" s="46"/>
      <c r="E296" s="47"/>
      <c r="F296" s="173"/>
      <c r="G296" s="174"/>
      <c r="H296" s="185"/>
      <c r="I296" s="186"/>
      <c r="J296" s="805"/>
      <c r="K296" s="198"/>
      <c r="L296" s="194"/>
      <c r="M296" s="195"/>
      <c r="N296" s="195"/>
      <c r="O296" s="195"/>
      <c r="P296" s="196"/>
      <c r="Q296" s="197"/>
      <c r="R296" s="196"/>
      <c r="S296" s="196"/>
      <c r="T296" s="198"/>
      <c r="U296" s="1246"/>
      <c r="V296" s="1247"/>
      <c r="W296" s="436"/>
    </row>
    <row r="297" spans="1:23" x14ac:dyDescent="0.25">
      <c r="A297" s="45"/>
      <c r="B297" s="181"/>
      <c r="C297" s="131"/>
      <c r="D297" s="46"/>
      <c r="E297" s="47"/>
      <c r="F297" s="173"/>
      <c r="G297" s="174"/>
      <c r="H297" s="185"/>
      <c r="I297" s="186"/>
      <c r="J297" s="805"/>
      <c r="K297" s="198"/>
      <c r="L297" s="194"/>
      <c r="M297" s="195"/>
      <c r="N297" s="195"/>
      <c r="O297" s="195"/>
      <c r="P297" s="196"/>
      <c r="Q297" s="197"/>
      <c r="R297" s="196"/>
      <c r="S297" s="196"/>
      <c r="T297" s="198"/>
      <c r="U297" s="1246"/>
      <c r="V297" s="1247"/>
      <c r="W297" s="436"/>
    </row>
    <row r="298" spans="1:23" x14ac:dyDescent="0.25">
      <c r="A298" s="45"/>
      <c r="B298" s="181"/>
      <c r="C298" s="131"/>
      <c r="D298" s="46"/>
      <c r="E298" s="47"/>
      <c r="F298" s="173"/>
      <c r="G298" s="174"/>
      <c r="H298" s="185"/>
      <c r="I298" s="186"/>
      <c r="J298" s="805"/>
      <c r="K298" s="198"/>
      <c r="L298" s="194"/>
      <c r="M298" s="195"/>
      <c r="N298" s="195"/>
      <c r="O298" s="195"/>
      <c r="P298" s="196"/>
      <c r="Q298" s="197"/>
      <c r="R298" s="196"/>
      <c r="S298" s="196"/>
      <c r="T298" s="198"/>
      <c r="U298" s="1246"/>
      <c r="V298" s="1247"/>
      <c r="W298" s="436"/>
    </row>
    <row r="299" spans="1:23" x14ac:dyDescent="0.25">
      <c r="A299" s="45"/>
      <c r="B299" s="181"/>
      <c r="C299" s="131"/>
      <c r="D299" s="46"/>
      <c r="E299" s="47"/>
      <c r="F299" s="173"/>
      <c r="G299" s="174"/>
      <c r="H299" s="185"/>
      <c r="I299" s="186"/>
      <c r="J299" s="805"/>
      <c r="K299" s="198"/>
      <c r="L299" s="194"/>
      <c r="M299" s="195"/>
      <c r="N299" s="195"/>
      <c r="O299" s="195"/>
      <c r="P299" s="196"/>
      <c r="Q299" s="197"/>
      <c r="R299" s="196"/>
      <c r="S299" s="196"/>
      <c r="T299" s="198"/>
      <c r="U299" s="1246"/>
      <c r="V299" s="1247"/>
      <c r="W299" s="436"/>
    </row>
    <row r="300" spans="1:23" x14ac:dyDescent="0.25">
      <c r="A300" s="45"/>
      <c r="B300" s="181"/>
      <c r="C300" s="131"/>
      <c r="D300" s="46"/>
      <c r="E300" s="47"/>
      <c r="F300" s="173"/>
      <c r="G300" s="174"/>
      <c r="H300" s="185"/>
      <c r="I300" s="186"/>
      <c r="J300" s="805"/>
      <c r="K300" s="198"/>
      <c r="L300" s="194"/>
      <c r="M300" s="195"/>
      <c r="N300" s="195"/>
      <c r="O300" s="195"/>
      <c r="P300" s="196"/>
      <c r="Q300" s="197"/>
      <c r="R300" s="196"/>
      <c r="S300" s="196"/>
      <c r="T300" s="198"/>
      <c r="U300" s="1246"/>
      <c r="V300" s="1247"/>
      <c r="W300" s="436"/>
    </row>
    <row r="301" spans="1:23" x14ac:dyDescent="0.25">
      <c r="A301" s="45"/>
      <c r="B301" s="181"/>
      <c r="C301" s="131"/>
      <c r="D301" s="46"/>
      <c r="E301" s="47"/>
      <c r="F301" s="173"/>
      <c r="G301" s="174"/>
      <c r="H301" s="185"/>
      <c r="I301" s="186"/>
      <c r="J301" s="805"/>
      <c r="K301" s="198"/>
      <c r="L301" s="194"/>
      <c r="M301" s="195"/>
      <c r="N301" s="195"/>
      <c r="O301" s="195"/>
      <c r="P301" s="196"/>
      <c r="Q301" s="197"/>
      <c r="R301" s="196"/>
      <c r="S301" s="196"/>
      <c r="T301" s="198"/>
      <c r="U301" s="1246"/>
      <c r="V301" s="1247"/>
      <c r="W301" s="436"/>
    </row>
    <row r="302" spans="1:23" x14ac:dyDescent="0.25">
      <c r="A302" s="45"/>
      <c r="B302" s="181"/>
      <c r="C302" s="131"/>
      <c r="D302" s="46"/>
      <c r="E302" s="47"/>
      <c r="F302" s="173"/>
      <c r="G302" s="174"/>
      <c r="H302" s="185"/>
      <c r="I302" s="186"/>
      <c r="J302" s="805"/>
      <c r="K302" s="198"/>
      <c r="L302" s="194"/>
      <c r="M302" s="195"/>
      <c r="N302" s="195"/>
      <c r="O302" s="195"/>
      <c r="P302" s="196"/>
      <c r="Q302" s="197"/>
      <c r="R302" s="196"/>
      <c r="S302" s="196"/>
      <c r="T302" s="198"/>
      <c r="U302" s="1246"/>
      <c r="V302" s="1247"/>
      <c r="W302" s="436"/>
    </row>
    <row r="303" spans="1:23" x14ac:dyDescent="0.25">
      <c r="A303" s="45"/>
      <c r="B303" s="181"/>
      <c r="C303" s="131"/>
      <c r="D303" s="46"/>
      <c r="E303" s="47"/>
      <c r="F303" s="173"/>
      <c r="G303" s="174"/>
      <c r="H303" s="185"/>
      <c r="I303" s="186"/>
      <c r="J303" s="805"/>
      <c r="K303" s="198"/>
      <c r="L303" s="194"/>
      <c r="M303" s="195"/>
      <c r="N303" s="195"/>
      <c r="O303" s="195"/>
      <c r="P303" s="196"/>
      <c r="Q303" s="197"/>
      <c r="R303" s="196"/>
      <c r="S303" s="196"/>
      <c r="T303" s="198"/>
      <c r="U303" s="1246"/>
      <c r="V303" s="1247"/>
      <c r="W303" s="436"/>
    </row>
    <row r="304" spans="1:23" x14ac:dyDescent="0.25">
      <c r="A304" s="45"/>
      <c r="B304" s="181"/>
      <c r="C304" s="131"/>
      <c r="D304" s="46"/>
      <c r="E304" s="47"/>
      <c r="F304" s="173"/>
      <c r="G304" s="174"/>
      <c r="H304" s="185"/>
      <c r="I304" s="186"/>
      <c r="J304" s="805"/>
      <c r="K304" s="198"/>
      <c r="L304" s="194"/>
      <c r="M304" s="195"/>
      <c r="N304" s="195"/>
      <c r="O304" s="195"/>
      <c r="P304" s="196"/>
      <c r="Q304" s="197"/>
      <c r="R304" s="196"/>
      <c r="S304" s="196"/>
      <c r="T304" s="198"/>
      <c r="U304" s="1246"/>
      <c r="V304" s="1247"/>
      <c r="W304" s="436"/>
    </row>
    <row r="305" spans="1:23" x14ac:dyDescent="0.25">
      <c r="A305" s="45"/>
      <c r="B305" s="181"/>
      <c r="C305" s="131"/>
      <c r="D305" s="46"/>
      <c r="E305" s="47"/>
      <c r="F305" s="173"/>
      <c r="G305" s="174"/>
      <c r="H305" s="185"/>
      <c r="I305" s="186"/>
      <c r="J305" s="805"/>
      <c r="K305" s="198"/>
      <c r="L305" s="194"/>
      <c r="M305" s="195"/>
      <c r="N305" s="195"/>
      <c r="O305" s="195"/>
      <c r="P305" s="196"/>
      <c r="Q305" s="197"/>
      <c r="R305" s="196"/>
      <c r="S305" s="196"/>
      <c r="T305" s="198"/>
      <c r="U305" s="1246"/>
      <c r="V305" s="1247"/>
      <c r="W305" s="436"/>
    </row>
    <row r="306" spans="1:23" x14ac:dyDescent="0.25">
      <c r="A306" s="45"/>
      <c r="B306" s="181"/>
      <c r="C306" s="131"/>
      <c r="D306" s="46"/>
      <c r="E306" s="47"/>
      <c r="F306" s="173"/>
      <c r="G306" s="174"/>
      <c r="H306" s="185"/>
      <c r="I306" s="186"/>
      <c r="J306" s="805"/>
      <c r="K306" s="198"/>
      <c r="L306" s="194"/>
      <c r="M306" s="195"/>
      <c r="N306" s="195"/>
      <c r="O306" s="195"/>
      <c r="P306" s="196"/>
      <c r="Q306" s="197"/>
      <c r="R306" s="196"/>
      <c r="S306" s="196"/>
      <c r="T306" s="198"/>
      <c r="U306" s="1246"/>
      <c r="V306" s="1247"/>
      <c r="W306" s="436"/>
    </row>
    <row r="307" spans="1:23" x14ac:dyDescent="0.25">
      <c r="A307" s="45"/>
      <c r="B307" s="181"/>
      <c r="C307" s="131"/>
      <c r="D307" s="46"/>
      <c r="E307" s="47"/>
      <c r="F307" s="173"/>
      <c r="G307" s="174"/>
      <c r="H307" s="185"/>
      <c r="I307" s="186"/>
      <c r="J307" s="805"/>
      <c r="K307" s="198"/>
      <c r="L307" s="194"/>
      <c r="M307" s="195"/>
      <c r="N307" s="195"/>
      <c r="O307" s="195"/>
      <c r="P307" s="196"/>
      <c r="Q307" s="197"/>
      <c r="R307" s="196"/>
      <c r="S307" s="196"/>
      <c r="T307" s="198"/>
      <c r="U307" s="1246"/>
      <c r="V307" s="1247"/>
      <c r="W307" s="436"/>
    </row>
    <row r="308" spans="1:23" x14ac:dyDescent="0.25">
      <c r="A308" s="45"/>
      <c r="B308" s="181"/>
      <c r="C308" s="131"/>
      <c r="D308" s="46"/>
      <c r="E308" s="47"/>
      <c r="F308" s="173"/>
      <c r="G308" s="174"/>
      <c r="H308" s="185"/>
      <c r="I308" s="186"/>
      <c r="J308" s="805"/>
      <c r="K308" s="198"/>
      <c r="L308" s="194"/>
      <c r="M308" s="195"/>
      <c r="N308" s="195"/>
      <c r="O308" s="195"/>
      <c r="P308" s="196"/>
      <c r="Q308" s="197"/>
      <c r="R308" s="196"/>
      <c r="S308" s="196"/>
      <c r="T308" s="198"/>
      <c r="U308" s="1246"/>
      <c r="V308" s="1247"/>
      <c r="W308" s="436"/>
    </row>
    <row r="309" spans="1:23" x14ac:dyDescent="0.25">
      <c r="A309" s="45"/>
      <c r="B309" s="181"/>
      <c r="C309" s="131"/>
      <c r="D309" s="46"/>
      <c r="E309" s="47"/>
      <c r="F309" s="173"/>
      <c r="G309" s="174"/>
      <c r="H309" s="185"/>
      <c r="I309" s="186"/>
      <c r="J309" s="805"/>
      <c r="K309" s="198"/>
      <c r="L309" s="194"/>
      <c r="M309" s="195"/>
      <c r="N309" s="195"/>
      <c r="O309" s="195"/>
      <c r="P309" s="196"/>
      <c r="Q309" s="197"/>
      <c r="R309" s="196"/>
      <c r="S309" s="196"/>
      <c r="T309" s="198"/>
      <c r="U309" s="1246"/>
      <c r="V309" s="1247"/>
      <c r="W309" s="436"/>
    </row>
    <row r="310" spans="1:23" x14ac:dyDescent="0.25">
      <c r="A310" s="45"/>
      <c r="B310" s="181"/>
      <c r="C310" s="131"/>
      <c r="D310" s="46"/>
      <c r="E310" s="47"/>
      <c r="F310" s="173"/>
      <c r="G310" s="174"/>
      <c r="H310" s="185"/>
      <c r="I310" s="186"/>
      <c r="J310" s="805"/>
      <c r="K310" s="198"/>
      <c r="L310" s="194"/>
      <c r="M310" s="195"/>
      <c r="N310" s="195"/>
      <c r="O310" s="195"/>
      <c r="P310" s="196"/>
      <c r="Q310" s="197"/>
      <c r="R310" s="196"/>
      <c r="S310" s="196"/>
      <c r="T310" s="198"/>
      <c r="U310" s="1246"/>
      <c r="V310" s="1247"/>
      <c r="W310" s="436"/>
    </row>
    <row r="311" spans="1:23" x14ac:dyDescent="0.25">
      <c r="A311" s="45"/>
      <c r="B311" s="181"/>
      <c r="C311" s="131"/>
      <c r="D311" s="46"/>
      <c r="E311" s="47"/>
      <c r="F311" s="173"/>
      <c r="G311" s="174"/>
      <c r="H311" s="185"/>
      <c r="I311" s="186"/>
      <c r="J311" s="805"/>
      <c r="K311" s="198"/>
      <c r="L311" s="194"/>
      <c r="M311" s="195"/>
      <c r="N311" s="195"/>
      <c r="O311" s="195"/>
      <c r="P311" s="196"/>
      <c r="Q311" s="197"/>
      <c r="R311" s="196"/>
      <c r="S311" s="196"/>
      <c r="T311" s="198"/>
      <c r="U311" s="1246"/>
      <c r="V311" s="1247"/>
      <c r="W311" s="436"/>
    </row>
    <row r="312" spans="1:23" x14ac:dyDescent="0.25">
      <c r="A312" s="45"/>
      <c r="B312" s="181"/>
      <c r="C312" s="131"/>
      <c r="D312" s="46"/>
      <c r="E312" s="47"/>
      <c r="F312" s="173"/>
      <c r="G312" s="174"/>
      <c r="H312" s="185"/>
      <c r="I312" s="186"/>
      <c r="J312" s="805"/>
      <c r="K312" s="198"/>
      <c r="L312" s="194"/>
      <c r="M312" s="195"/>
      <c r="N312" s="195"/>
      <c r="O312" s="195"/>
      <c r="P312" s="196"/>
      <c r="Q312" s="197"/>
      <c r="R312" s="196"/>
      <c r="S312" s="196"/>
      <c r="T312" s="198"/>
      <c r="U312" s="1246"/>
      <c r="V312" s="1247"/>
      <c r="W312" s="436"/>
    </row>
    <row r="313" spans="1:23" x14ac:dyDescent="0.25">
      <c r="A313" s="45"/>
      <c r="B313" s="181"/>
      <c r="C313" s="131"/>
      <c r="D313" s="46"/>
      <c r="E313" s="47"/>
      <c r="F313" s="173"/>
      <c r="G313" s="174"/>
      <c r="H313" s="185"/>
      <c r="I313" s="186"/>
      <c r="J313" s="805"/>
      <c r="K313" s="198"/>
      <c r="L313" s="194"/>
      <c r="M313" s="195"/>
      <c r="N313" s="195"/>
      <c r="O313" s="195"/>
      <c r="P313" s="196"/>
      <c r="Q313" s="197"/>
      <c r="R313" s="196"/>
      <c r="S313" s="196"/>
      <c r="T313" s="198"/>
      <c r="U313" s="1246"/>
      <c r="V313" s="1247"/>
      <c r="W313" s="436"/>
    </row>
    <row r="314" spans="1:23" x14ac:dyDescent="0.25">
      <c r="A314" s="45"/>
      <c r="B314" s="181"/>
      <c r="C314" s="131"/>
      <c r="D314" s="46"/>
      <c r="E314" s="47"/>
      <c r="F314" s="173"/>
      <c r="G314" s="174"/>
      <c r="H314" s="185"/>
      <c r="I314" s="186"/>
      <c r="J314" s="805"/>
      <c r="K314" s="198"/>
      <c r="L314" s="194"/>
      <c r="M314" s="195"/>
      <c r="N314" s="195"/>
      <c r="O314" s="195"/>
      <c r="P314" s="196"/>
      <c r="Q314" s="197"/>
      <c r="R314" s="196"/>
      <c r="S314" s="196"/>
      <c r="T314" s="198"/>
      <c r="U314" s="1246"/>
      <c r="V314" s="1247"/>
      <c r="W314" s="436"/>
    </row>
    <row r="315" spans="1:23" x14ac:dyDescent="0.25">
      <c r="A315" s="45"/>
      <c r="B315" s="181"/>
      <c r="C315" s="131"/>
      <c r="D315" s="46"/>
      <c r="E315" s="47"/>
      <c r="F315" s="173"/>
      <c r="G315" s="174"/>
      <c r="H315" s="185"/>
      <c r="I315" s="186"/>
      <c r="J315" s="805"/>
      <c r="K315" s="198"/>
      <c r="L315" s="194"/>
      <c r="M315" s="195"/>
      <c r="N315" s="195"/>
      <c r="O315" s="195"/>
      <c r="P315" s="196"/>
      <c r="Q315" s="197"/>
      <c r="R315" s="196"/>
      <c r="S315" s="196"/>
      <c r="T315" s="198"/>
      <c r="U315" s="1246"/>
      <c r="V315" s="1247"/>
      <c r="W315" s="436"/>
    </row>
    <row r="316" spans="1:23" x14ac:dyDescent="0.25">
      <c r="A316" s="45"/>
      <c r="B316" s="181"/>
      <c r="C316" s="131"/>
      <c r="D316" s="46"/>
      <c r="E316" s="47"/>
      <c r="F316" s="173"/>
      <c r="G316" s="174"/>
      <c r="H316" s="185"/>
      <c r="I316" s="186"/>
      <c r="J316" s="805"/>
      <c r="K316" s="198"/>
      <c r="L316" s="194"/>
      <c r="M316" s="195"/>
      <c r="N316" s="195"/>
      <c r="O316" s="195"/>
      <c r="P316" s="196"/>
      <c r="Q316" s="197"/>
      <c r="R316" s="196"/>
      <c r="S316" s="196"/>
      <c r="T316" s="198"/>
      <c r="U316" s="1246"/>
      <c r="V316" s="1247"/>
      <c r="W316" s="436"/>
    </row>
    <row r="317" spans="1:23" x14ac:dyDescent="0.25">
      <c r="A317" s="45"/>
      <c r="B317" s="181"/>
      <c r="C317" s="131"/>
      <c r="D317" s="46"/>
      <c r="E317" s="47"/>
      <c r="F317" s="173"/>
      <c r="G317" s="174"/>
      <c r="H317" s="185"/>
      <c r="I317" s="186"/>
      <c r="J317" s="805"/>
      <c r="K317" s="198"/>
      <c r="L317" s="194"/>
      <c r="M317" s="195"/>
      <c r="N317" s="195"/>
      <c r="O317" s="195"/>
      <c r="P317" s="196"/>
      <c r="Q317" s="197"/>
      <c r="R317" s="196"/>
      <c r="S317" s="196"/>
      <c r="T317" s="198"/>
      <c r="U317" s="1246"/>
      <c r="V317" s="1247"/>
      <c r="W317" s="436"/>
    </row>
    <row r="318" spans="1:23" x14ac:dyDescent="0.25">
      <c r="A318" s="45"/>
      <c r="B318" s="181"/>
      <c r="C318" s="131"/>
      <c r="D318" s="46"/>
      <c r="E318" s="47"/>
      <c r="F318" s="173"/>
      <c r="G318" s="174"/>
      <c r="H318" s="185"/>
      <c r="I318" s="186"/>
      <c r="J318" s="805"/>
      <c r="K318" s="198"/>
      <c r="L318" s="194"/>
      <c r="M318" s="195"/>
      <c r="N318" s="195"/>
      <c r="O318" s="195"/>
      <c r="P318" s="196"/>
      <c r="Q318" s="197"/>
      <c r="R318" s="196"/>
      <c r="S318" s="196"/>
      <c r="T318" s="198"/>
      <c r="U318" s="1246"/>
      <c r="V318" s="1247"/>
      <c r="W318" s="436"/>
    </row>
    <row r="319" spans="1:23" x14ac:dyDescent="0.25">
      <c r="A319" s="45"/>
      <c r="B319" s="181"/>
      <c r="C319" s="131"/>
      <c r="D319" s="46"/>
      <c r="E319" s="47"/>
      <c r="F319" s="173"/>
      <c r="G319" s="174"/>
      <c r="H319" s="185"/>
      <c r="I319" s="186"/>
      <c r="J319" s="805"/>
      <c r="K319" s="198"/>
      <c r="L319" s="194"/>
      <c r="M319" s="195"/>
      <c r="N319" s="195"/>
      <c r="O319" s="195"/>
      <c r="P319" s="196"/>
      <c r="Q319" s="197"/>
      <c r="R319" s="196"/>
      <c r="S319" s="196"/>
      <c r="T319" s="198"/>
      <c r="U319" s="1246"/>
      <c r="V319" s="1247"/>
      <c r="W319" s="436"/>
    </row>
    <row r="320" spans="1:23" x14ac:dyDescent="0.25">
      <c r="A320" s="45"/>
      <c r="B320" s="181"/>
      <c r="C320" s="131"/>
      <c r="D320" s="46"/>
      <c r="E320" s="47"/>
      <c r="F320" s="173"/>
      <c r="G320" s="174"/>
      <c r="H320" s="185"/>
      <c r="I320" s="186"/>
      <c r="J320" s="805"/>
      <c r="K320" s="198"/>
      <c r="L320" s="194"/>
      <c r="M320" s="195"/>
      <c r="N320" s="195"/>
      <c r="O320" s="195"/>
      <c r="P320" s="196"/>
      <c r="Q320" s="197"/>
      <c r="R320" s="196"/>
      <c r="S320" s="196"/>
      <c r="T320" s="198"/>
      <c r="U320" s="1246"/>
      <c r="V320" s="1247"/>
      <c r="W320" s="436"/>
    </row>
    <row r="321" spans="1:23" x14ac:dyDescent="0.25">
      <c r="A321" s="45"/>
      <c r="B321" s="181"/>
      <c r="C321" s="131"/>
      <c r="D321" s="46"/>
      <c r="E321" s="47"/>
      <c r="F321" s="173"/>
      <c r="G321" s="174"/>
      <c r="H321" s="185"/>
      <c r="I321" s="186"/>
      <c r="J321" s="805"/>
      <c r="K321" s="198"/>
      <c r="L321" s="194"/>
      <c r="M321" s="195"/>
      <c r="N321" s="195"/>
      <c r="O321" s="195"/>
      <c r="P321" s="196"/>
      <c r="Q321" s="197"/>
      <c r="R321" s="196"/>
      <c r="S321" s="196"/>
      <c r="T321" s="198"/>
      <c r="U321" s="1246"/>
      <c r="V321" s="1247"/>
      <c r="W321" s="436"/>
    </row>
    <row r="322" spans="1:23" x14ac:dyDescent="0.25">
      <c r="A322" s="45"/>
      <c r="B322" s="181"/>
      <c r="C322" s="131"/>
      <c r="D322" s="46"/>
      <c r="E322" s="47"/>
      <c r="F322" s="173"/>
      <c r="G322" s="174"/>
      <c r="H322" s="185"/>
      <c r="I322" s="186"/>
      <c r="J322" s="805"/>
      <c r="K322" s="198"/>
      <c r="L322" s="194"/>
      <c r="M322" s="195"/>
      <c r="N322" s="195"/>
      <c r="O322" s="195"/>
      <c r="P322" s="196"/>
      <c r="Q322" s="197"/>
      <c r="R322" s="196"/>
      <c r="S322" s="196"/>
      <c r="T322" s="198"/>
      <c r="U322" s="1246"/>
      <c r="V322" s="1247"/>
      <c r="W322" s="436"/>
    </row>
    <row r="323" spans="1:23" x14ac:dyDescent="0.25">
      <c r="A323" s="45"/>
      <c r="B323" s="181"/>
      <c r="C323" s="131"/>
      <c r="D323" s="46"/>
      <c r="E323" s="47"/>
      <c r="F323" s="173"/>
      <c r="G323" s="174"/>
      <c r="H323" s="185"/>
      <c r="I323" s="186"/>
      <c r="J323" s="805"/>
      <c r="K323" s="198"/>
      <c r="L323" s="194"/>
      <c r="M323" s="195"/>
      <c r="N323" s="195"/>
      <c r="O323" s="195"/>
      <c r="P323" s="196"/>
      <c r="Q323" s="197"/>
      <c r="R323" s="196"/>
      <c r="S323" s="196"/>
      <c r="T323" s="198"/>
      <c r="U323" s="1246"/>
      <c r="V323" s="1247"/>
      <c r="W323" s="436"/>
    </row>
    <row r="324" spans="1:23" x14ac:dyDescent="0.25">
      <c r="A324" s="45"/>
      <c r="B324" s="181"/>
      <c r="C324" s="131"/>
      <c r="D324" s="46"/>
      <c r="E324" s="47"/>
      <c r="F324" s="173"/>
      <c r="G324" s="174"/>
      <c r="H324" s="185"/>
      <c r="I324" s="186"/>
      <c r="J324" s="805"/>
      <c r="K324" s="198"/>
      <c r="L324" s="194"/>
      <c r="M324" s="195"/>
      <c r="N324" s="195"/>
      <c r="O324" s="195"/>
      <c r="P324" s="196"/>
      <c r="Q324" s="197"/>
      <c r="R324" s="196"/>
      <c r="S324" s="196"/>
      <c r="T324" s="198"/>
      <c r="U324" s="1246"/>
      <c r="V324" s="1247"/>
      <c r="W324" s="436"/>
    </row>
    <row r="325" spans="1:23" x14ac:dyDescent="0.25">
      <c r="A325" s="45"/>
      <c r="B325" s="181"/>
      <c r="C325" s="131"/>
      <c r="D325" s="46"/>
      <c r="E325" s="47"/>
      <c r="F325" s="173"/>
      <c r="G325" s="174"/>
      <c r="H325" s="185"/>
      <c r="I325" s="186"/>
      <c r="J325" s="805"/>
      <c r="K325" s="198"/>
      <c r="L325" s="194"/>
      <c r="M325" s="195"/>
      <c r="N325" s="195"/>
      <c r="O325" s="195"/>
      <c r="P325" s="196"/>
      <c r="Q325" s="197"/>
      <c r="R325" s="196"/>
      <c r="S325" s="196"/>
      <c r="T325" s="198"/>
      <c r="U325" s="1246"/>
      <c r="V325" s="1247"/>
      <c r="W325" s="436"/>
    </row>
    <row r="326" spans="1:23" x14ac:dyDescent="0.25">
      <c r="A326" s="45"/>
      <c r="B326" s="181"/>
      <c r="C326" s="131"/>
      <c r="D326" s="46"/>
      <c r="E326" s="47"/>
      <c r="F326" s="173"/>
      <c r="G326" s="174"/>
      <c r="H326" s="185"/>
      <c r="I326" s="186"/>
      <c r="J326" s="805"/>
      <c r="K326" s="198"/>
      <c r="L326" s="194"/>
      <c r="M326" s="195"/>
      <c r="N326" s="195"/>
      <c r="O326" s="195"/>
      <c r="P326" s="196"/>
      <c r="Q326" s="197"/>
      <c r="R326" s="196"/>
      <c r="S326" s="196"/>
      <c r="T326" s="198"/>
      <c r="U326" s="1246"/>
      <c r="V326" s="1247"/>
      <c r="W326" s="436"/>
    </row>
    <row r="327" spans="1:23" x14ac:dyDescent="0.25">
      <c r="A327" s="45"/>
      <c r="B327" s="181"/>
      <c r="C327" s="131"/>
      <c r="D327" s="46"/>
      <c r="E327" s="47"/>
      <c r="F327" s="173"/>
      <c r="G327" s="174"/>
      <c r="H327" s="185"/>
      <c r="I327" s="186"/>
      <c r="J327" s="805"/>
      <c r="K327" s="198"/>
      <c r="L327" s="194"/>
      <c r="M327" s="195"/>
      <c r="N327" s="195"/>
      <c r="O327" s="195"/>
      <c r="P327" s="196"/>
      <c r="Q327" s="197"/>
      <c r="R327" s="196"/>
      <c r="S327" s="196"/>
      <c r="T327" s="198"/>
      <c r="U327" s="1246"/>
      <c r="V327" s="1247"/>
      <c r="W327" s="436"/>
    </row>
    <row r="328" spans="1:23" x14ac:dyDescent="0.25">
      <c r="A328" s="45"/>
      <c r="B328" s="181"/>
      <c r="C328" s="131"/>
      <c r="D328" s="46"/>
      <c r="E328" s="47"/>
      <c r="F328" s="173"/>
      <c r="G328" s="174"/>
      <c r="H328" s="185"/>
      <c r="I328" s="186"/>
      <c r="J328" s="805"/>
      <c r="K328" s="198"/>
      <c r="L328" s="194"/>
      <c r="M328" s="195"/>
      <c r="N328" s="195"/>
      <c r="O328" s="195"/>
      <c r="P328" s="196"/>
      <c r="Q328" s="197"/>
      <c r="R328" s="196"/>
      <c r="S328" s="196"/>
      <c r="T328" s="198"/>
      <c r="U328" s="1246"/>
      <c r="V328" s="1247"/>
      <c r="W328" s="436"/>
    </row>
    <row r="329" spans="1:23" x14ac:dyDescent="0.25">
      <c r="A329" s="45"/>
      <c r="B329" s="181"/>
      <c r="C329" s="131"/>
      <c r="D329" s="46"/>
      <c r="E329" s="47"/>
      <c r="F329" s="173"/>
      <c r="G329" s="174"/>
      <c r="H329" s="185"/>
      <c r="I329" s="186"/>
      <c r="J329" s="805"/>
      <c r="K329" s="198"/>
      <c r="L329" s="194"/>
      <c r="M329" s="195"/>
      <c r="N329" s="195"/>
      <c r="O329" s="195"/>
      <c r="P329" s="196"/>
      <c r="Q329" s="197"/>
      <c r="R329" s="196"/>
      <c r="S329" s="196"/>
      <c r="T329" s="198"/>
      <c r="U329" s="1246"/>
      <c r="V329" s="1247"/>
      <c r="W329" s="436"/>
    </row>
    <row r="330" spans="1:23" x14ac:dyDescent="0.25">
      <c r="A330" s="45"/>
      <c r="B330" s="181"/>
      <c r="C330" s="131"/>
      <c r="D330" s="46"/>
      <c r="E330" s="47"/>
      <c r="F330" s="173"/>
      <c r="G330" s="174"/>
      <c r="H330" s="185"/>
      <c r="I330" s="186"/>
      <c r="J330" s="805"/>
      <c r="K330" s="198"/>
      <c r="L330" s="194"/>
      <c r="M330" s="195"/>
      <c r="N330" s="195"/>
      <c r="O330" s="195"/>
      <c r="P330" s="196"/>
      <c r="Q330" s="197"/>
      <c r="R330" s="196"/>
      <c r="S330" s="196"/>
      <c r="T330" s="198"/>
      <c r="U330" s="1246"/>
      <c r="V330" s="1247"/>
      <c r="W330" s="436"/>
    </row>
    <row r="331" spans="1:23" x14ac:dyDescent="0.25">
      <c r="A331" s="45"/>
      <c r="B331" s="181"/>
      <c r="C331" s="131"/>
      <c r="D331" s="46"/>
      <c r="E331" s="47"/>
      <c r="F331" s="173"/>
      <c r="G331" s="174"/>
      <c r="H331" s="185"/>
      <c r="I331" s="186"/>
      <c r="J331" s="805"/>
      <c r="K331" s="198"/>
      <c r="L331" s="194"/>
      <c r="M331" s="195"/>
      <c r="N331" s="195"/>
      <c r="O331" s="195"/>
      <c r="P331" s="196"/>
      <c r="Q331" s="197"/>
      <c r="R331" s="196"/>
      <c r="S331" s="196"/>
      <c r="T331" s="198"/>
      <c r="U331" s="1246"/>
      <c r="V331" s="1247"/>
      <c r="W331" s="436"/>
    </row>
    <row r="332" spans="1:23" x14ac:dyDescent="0.25">
      <c r="A332" s="45"/>
      <c r="B332" s="181"/>
      <c r="C332" s="131"/>
      <c r="D332" s="46"/>
      <c r="E332" s="47"/>
      <c r="F332" s="173"/>
      <c r="G332" s="174"/>
      <c r="H332" s="185"/>
      <c r="I332" s="186"/>
      <c r="J332" s="805"/>
      <c r="K332" s="198"/>
      <c r="L332" s="194"/>
      <c r="M332" s="195"/>
      <c r="N332" s="195"/>
      <c r="O332" s="195"/>
      <c r="P332" s="196"/>
      <c r="Q332" s="197"/>
      <c r="R332" s="196"/>
      <c r="S332" s="196"/>
      <c r="T332" s="198"/>
      <c r="U332" s="1246"/>
      <c r="V332" s="1247"/>
      <c r="W332" s="436"/>
    </row>
    <row r="333" spans="1:23" x14ac:dyDescent="0.25">
      <c r="A333" s="45"/>
      <c r="B333" s="181"/>
      <c r="C333" s="131"/>
      <c r="D333" s="46"/>
      <c r="E333" s="47"/>
      <c r="F333" s="173"/>
      <c r="G333" s="174"/>
      <c r="H333" s="185"/>
      <c r="I333" s="186"/>
      <c r="J333" s="805"/>
      <c r="K333" s="198"/>
      <c r="L333" s="194"/>
      <c r="M333" s="195"/>
      <c r="N333" s="195"/>
      <c r="O333" s="195"/>
      <c r="P333" s="196"/>
      <c r="Q333" s="197"/>
      <c r="R333" s="196"/>
      <c r="S333" s="196"/>
      <c r="T333" s="198"/>
      <c r="U333" s="1246"/>
      <c r="V333" s="1247"/>
      <c r="W333" s="436"/>
    </row>
    <row r="334" spans="1:23" x14ac:dyDescent="0.25">
      <c r="A334" s="45"/>
      <c r="B334" s="181"/>
      <c r="C334" s="131"/>
      <c r="D334" s="46"/>
      <c r="E334" s="47"/>
      <c r="F334" s="173"/>
      <c r="G334" s="174"/>
      <c r="H334" s="185"/>
      <c r="I334" s="186"/>
      <c r="J334" s="805"/>
      <c r="K334" s="198"/>
      <c r="L334" s="194"/>
      <c r="M334" s="195"/>
      <c r="N334" s="195"/>
      <c r="O334" s="195"/>
      <c r="P334" s="196"/>
      <c r="Q334" s="197"/>
      <c r="R334" s="196"/>
      <c r="S334" s="196"/>
      <c r="T334" s="198"/>
      <c r="U334" s="1246"/>
      <c r="V334" s="1247"/>
      <c r="W334" s="436"/>
    </row>
    <row r="335" spans="1:23" x14ac:dyDescent="0.25">
      <c r="A335" s="45"/>
      <c r="B335" s="181"/>
      <c r="C335" s="131"/>
      <c r="D335" s="46"/>
      <c r="E335" s="47"/>
      <c r="F335" s="173"/>
      <c r="G335" s="174"/>
      <c r="H335" s="185"/>
      <c r="I335" s="186"/>
      <c r="J335" s="805"/>
      <c r="K335" s="198"/>
      <c r="L335" s="194"/>
      <c r="M335" s="195"/>
      <c r="N335" s="195"/>
      <c r="O335" s="195"/>
      <c r="P335" s="196"/>
      <c r="Q335" s="197"/>
      <c r="R335" s="196"/>
      <c r="S335" s="196"/>
      <c r="T335" s="198"/>
      <c r="U335" s="1246"/>
      <c r="V335" s="1247"/>
      <c r="W335" s="436"/>
    </row>
    <row r="336" spans="1:23" x14ac:dyDescent="0.25">
      <c r="A336" s="45"/>
      <c r="B336" s="181"/>
      <c r="C336" s="131"/>
      <c r="D336" s="46"/>
      <c r="E336" s="47"/>
      <c r="F336" s="173"/>
      <c r="G336" s="174"/>
      <c r="H336" s="185"/>
      <c r="I336" s="186"/>
      <c r="J336" s="805"/>
      <c r="K336" s="198"/>
      <c r="L336" s="194"/>
      <c r="M336" s="195"/>
      <c r="N336" s="195"/>
      <c r="O336" s="195"/>
      <c r="P336" s="196"/>
      <c r="Q336" s="197"/>
      <c r="R336" s="196"/>
      <c r="S336" s="196"/>
      <c r="T336" s="198"/>
      <c r="U336" s="1246"/>
      <c r="V336" s="1247"/>
      <c r="W336" s="436"/>
    </row>
    <row r="337" spans="1:23" x14ac:dyDescent="0.25">
      <c r="A337" s="45"/>
      <c r="B337" s="181"/>
      <c r="C337" s="131"/>
      <c r="D337" s="46"/>
      <c r="E337" s="47"/>
      <c r="F337" s="173"/>
      <c r="G337" s="174"/>
      <c r="H337" s="185"/>
      <c r="I337" s="186"/>
      <c r="J337" s="805"/>
      <c r="K337" s="198"/>
      <c r="L337" s="194"/>
      <c r="M337" s="195"/>
      <c r="N337" s="195"/>
      <c r="O337" s="195"/>
      <c r="P337" s="196"/>
      <c r="Q337" s="197"/>
      <c r="R337" s="196"/>
      <c r="S337" s="196"/>
      <c r="T337" s="198"/>
      <c r="U337" s="1246"/>
      <c r="V337" s="1247"/>
      <c r="W337" s="436"/>
    </row>
    <row r="338" spans="1:23" x14ac:dyDescent="0.25">
      <c r="A338" s="45"/>
      <c r="B338" s="181"/>
      <c r="C338" s="131"/>
      <c r="D338" s="46"/>
      <c r="E338" s="47"/>
      <c r="F338" s="173"/>
      <c r="G338" s="174"/>
      <c r="H338" s="185"/>
      <c r="I338" s="186"/>
      <c r="J338" s="805"/>
      <c r="K338" s="198"/>
      <c r="L338" s="194"/>
      <c r="M338" s="195"/>
      <c r="N338" s="195"/>
      <c r="O338" s="195"/>
      <c r="P338" s="196"/>
      <c r="Q338" s="197"/>
      <c r="R338" s="196"/>
      <c r="S338" s="196"/>
      <c r="T338" s="198"/>
      <c r="U338" s="1246"/>
      <c r="V338" s="1247"/>
      <c r="W338" s="436"/>
    </row>
    <row r="339" spans="1:23" x14ac:dyDescent="0.25">
      <c r="A339" s="45"/>
      <c r="B339" s="181"/>
      <c r="C339" s="131"/>
      <c r="D339" s="46"/>
      <c r="E339" s="47"/>
      <c r="F339" s="173"/>
      <c r="G339" s="174"/>
      <c r="H339" s="185"/>
      <c r="I339" s="186"/>
      <c r="J339" s="805"/>
      <c r="K339" s="198"/>
      <c r="L339" s="194"/>
      <c r="M339" s="195"/>
      <c r="N339" s="195"/>
      <c r="O339" s="195"/>
      <c r="P339" s="196"/>
      <c r="Q339" s="197"/>
      <c r="R339" s="196"/>
      <c r="S339" s="196"/>
      <c r="T339" s="198"/>
      <c r="U339" s="1246"/>
      <c r="V339" s="1247"/>
      <c r="W339" s="436"/>
    </row>
    <row r="340" spans="1:23" x14ac:dyDescent="0.25">
      <c r="A340" s="45"/>
      <c r="B340" s="181"/>
      <c r="C340" s="131"/>
      <c r="D340" s="46"/>
      <c r="E340" s="47"/>
      <c r="F340" s="173"/>
      <c r="G340" s="174"/>
      <c r="H340" s="185"/>
      <c r="I340" s="186"/>
      <c r="J340" s="805"/>
      <c r="K340" s="198"/>
      <c r="L340" s="194"/>
      <c r="M340" s="195"/>
      <c r="N340" s="195"/>
      <c r="O340" s="195"/>
      <c r="P340" s="196"/>
      <c r="Q340" s="197"/>
      <c r="R340" s="196"/>
      <c r="S340" s="196"/>
      <c r="T340" s="198"/>
      <c r="U340" s="1246"/>
      <c r="V340" s="1247"/>
      <c r="W340" s="436"/>
    </row>
    <row r="341" spans="1:23" x14ac:dyDescent="0.25">
      <c r="A341" s="45"/>
      <c r="B341" s="181"/>
      <c r="C341" s="131"/>
      <c r="D341" s="46"/>
      <c r="E341" s="47"/>
      <c r="F341" s="173"/>
      <c r="G341" s="174"/>
      <c r="H341" s="185"/>
      <c r="I341" s="186"/>
      <c r="J341" s="805"/>
      <c r="K341" s="198"/>
      <c r="L341" s="194"/>
      <c r="M341" s="195"/>
      <c r="N341" s="195"/>
      <c r="O341" s="195"/>
      <c r="P341" s="196"/>
      <c r="Q341" s="197"/>
      <c r="R341" s="196"/>
      <c r="S341" s="196"/>
      <c r="T341" s="198"/>
      <c r="U341" s="1246"/>
      <c r="V341" s="1247"/>
      <c r="W341" s="436"/>
    </row>
    <row r="342" spans="1:23" x14ac:dyDescent="0.25">
      <c r="A342" s="45"/>
      <c r="B342" s="181"/>
      <c r="C342" s="131"/>
      <c r="D342" s="46"/>
      <c r="E342" s="47"/>
      <c r="F342" s="173"/>
      <c r="G342" s="174"/>
      <c r="H342" s="185"/>
      <c r="I342" s="186"/>
      <c r="J342" s="805"/>
      <c r="K342" s="198"/>
      <c r="L342" s="194"/>
      <c r="M342" s="195"/>
      <c r="N342" s="195"/>
      <c r="O342" s="195"/>
      <c r="P342" s="196"/>
      <c r="Q342" s="197"/>
      <c r="R342" s="196"/>
      <c r="S342" s="196"/>
      <c r="T342" s="198"/>
      <c r="U342" s="1246"/>
      <c r="V342" s="1247"/>
      <c r="W342" s="436"/>
    </row>
    <row r="343" spans="1:23" x14ac:dyDescent="0.25">
      <c r="A343" s="45"/>
      <c r="B343" s="181"/>
      <c r="C343" s="131"/>
      <c r="D343" s="46"/>
      <c r="E343" s="47"/>
      <c r="F343" s="173"/>
      <c r="G343" s="174"/>
      <c r="H343" s="185"/>
      <c r="I343" s="186"/>
      <c r="J343" s="805"/>
      <c r="K343" s="198"/>
      <c r="L343" s="194"/>
      <c r="M343" s="195"/>
      <c r="N343" s="195"/>
      <c r="O343" s="195"/>
      <c r="P343" s="196"/>
      <c r="Q343" s="197"/>
      <c r="R343" s="196"/>
      <c r="S343" s="196"/>
      <c r="T343" s="198"/>
      <c r="U343" s="1246"/>
      <c r="V343" s="1247"/>
      <c r="W343" s="436"/>
    </row>
    <row r="344" spans="1:23" x14ac:dyDescent="0.25">
      <c r="A344" s="45"/>
      <c r="B344" s="181"/>
      <c r="C344" s="131"/>
      <c r="D344" s="46"/>
      <c r="E344" s="47"/>
      <c r="F344" s="173"/>
      <c r="G344" s="174"/>
      <c r="H344" s="185"/>
      <c r="I344" s="186"/>
      <c r="J344" s="805"/>
      <c r="K344" s="198"/>
      <c r="L344" s="194"/>
      <c r="M344" s="195"/>
      <c r="N344" s="195"/>
      <c r="O344" s="195"/>
      <c r="P344" s="196"/>
      <c r="Q344" s="197"/>
      <c r="R344" s="196"/>
      <c r="S344" s="196"/>
      <c r="T344" s="198"/>
      <c r="U344" s="1246"/>
      <c r="V344" s="1247"/>
      <c r="W344" s="436"/>
    </row>
    <row r="345" spans="1:23" x14ac:dyDescent="0.25">
      <c r="A345" s="45"/>
      <c r="B345" s="181"/>
      <c r="C345" s="131"/>
      <c r="D345" s="46"/>
      <c r="E345" s="47"/>
      <c r="F345" s="173"/>
      <c r="G345" s="174"/>
      <c r="H345" s="185"/>
      <c r="I345" s="186"/>
      <c r="J345" s="805"/>
      <c r="K345" s="198"/>
      <c r="L345" s="194"/>
      <c r="M345" s="195"/>
      <c r="N345" s="195"/>
      <c r="O345" s="195"/>
      <c r="P345" s="196"/>
      <c r="Q345" s="197"/>
      <c r="R345" s="196"/>
      <c r="S345" s="196"/>
      <c r="T345" s="198"/>
      <c r="U345" s="1246"/>
      <c r="V345" s="1247"/>
      <c r="W345" s="436"/>
    </row>
    <row r="346" spans="1:23" x14ac:dyDescent="0.25">
      <c r="A346" s="45"/>
      <c r="B346" s="181"/>
      <c r="C346" s="131"/>
      <c r="D346" s="46"/>
      <c r="E346" s="47"/>
      <c r="F346" s="173"/>
      <c r="G346" s="174"/>
      <c r="H346" s="185"/>
      <c r="I346" s="186"/>
      <c r="J346" s="805"/>
      <c r="K346" s="198"/>
      <c r="L346" s="194"/>
      <c r="M346" s="195"/>
      <c r="N346" s="195"/>
      <c r="O346" s="195"/>
      <c r="P346" s="196"/>
      <c r="Q346" s="197"/>
      <c r="R346" s="196"/>
      <c r="S346" s="196"/>
      <c r="T346" s="198"/>
      <c r="U346" s="1246"/>
      <c r="V346" s="1247"/>
      <c r="W346" s="436"/>
    </row>
    <row r="347" spans="1:23" x14ac:dyDescent="0.25">
      <c r="A347" s="45"/>
      <c r="B347" s="181"/>
      <c r="C347" s="131"/>
      <c r="D347" s="46"/>
      <c r="E347" s="47"/>
      <c r="F347" s="173"/>
      <c r="G347" s="174"/>
      <c r="H347" s="185"/>
      <c r="I347" s="186"/>
      <c r="J347" s="805"/>
      <c r="K347" s="198"/>
      <c r="L347" s="194"/>
      <c r="M347" s="195"/>
      <c r="N347" s="195"/>
      <c r="O347" s="195"/>
      <c r="P347" s="196"/>
      <c r="Q347" s="197"/>
      <c r="R347" s="196"/>
      <c r="S347" s="196"/>
      <c r="T347" s="198"/>
      <c r="U347" s="1246"/>
      <c r="V347" s="1247"/>
      <c r="W347" s="436"/>
    </row>
    <row r="348" spans="1:23" x14ac:dyDescent="0.25">
      <c r="A348" s="45"/>
      <c r="B348" s="181"/>
      <c r="C348" s="131"/>
      <c r="D348" s="46"/>
      <c r="E348" s="47"/>
      <c r="F348" s="173"/>
      <c r="G348" s="174"/>
      <c r="H348" s="185"/>
      <c r="I348" s="186"/>
      <c r="J348" s="805"/>
      <c r="K348" s="198"/>
      <c r="L348" s="194"/>
      <c r="M348" s="195"/>
      <c r="N348" s="195"/>
      <c r="O348" s="195"/>
      <c r="P348" s="196"/>
      <c r="Q348" s="197"/>
      <c r="R348" s="196"/>
      <c r="S348" s="196"/>
      <c r="T348" s="198"/>
      <c r="U348" s="1246"/>
      <c r="V348" s="1247"/>
      <c r="W348" s="436"/>
    </row>
    <row r="349" spans="1:23" x14ac:dyDescent="0.25">
      <c r="A349" s="45"/>
      <c r="B349" s="181"/>
      <c r="C349" s="131"/>
      <c r="D349" s="46"/>
      <c r="E349" s="47"/>
      <c r="F349" s="173"/>
      <c r="G349" s="174"/>
      <c r="H349" s="185"/>
      <c r="I349" s="186"/>
      <c r="J349" s="805"/>
      <c r="K349" s="198"/>
      <c r="L349" s="194"/>
      <c r="M349" s="195"/>
      <c r="N349" s="195"/>
      <c r="O349" s="195"/>
      <c r="P349" s="196"/>
      <c r="Q349" s="197"/>
      <c r="R349" s="196"/>
      <c r="S349" s="196"/>
      <c r="T349" s="198"/>
      <c r="U349" s="1246"/>
      <c r="V349" s="1247"/>
      <c r="W349" s="436"/>
    </row>
    <row r="350" spans="1:23" ht="15.75" thickBot="1" x14ac:dyDescent="0.3">
      <c r="A350" s="48"/>
      <c r="B350" s="182"/>
      <c r="C350" s="132"/>
      <c r="D350" s="49"/>
      <c r="E350" s="50"/>
      <c r="F350" s="175"/>
      <c r="G350" s="176"/>
      <c r="H350" s="187"/>
      <c r="I350" s="188"/>
      <c r="J350" s="806"/>
      <c r="K350" s="203"/>
      <c r="L350" s="199"/>
      <c r="M350" s="200"/>
      <c r="N350" s="200"/>
      <c r="O350" s="200"/>
      <c r="P350" s="201"/>
      <c r="Q350" s="202"/>
      <c r="R350" s="201"/>
      <c r="S350" s="201"/>
      <c r="T350" s="203"/>
      <c r="U350" s="1248"/>
      <c r="V350" s="1249"/>
      <c r="W350" s="437"/>
    </row>
  </sheetData>
  <sheetProtection algorithmName="SHA-512" hashValue="WgdyztTPDlG9aJ1zkgPSpgg0A+DuAZ19e0Kwlt3aIPfQG5zu6wvZvzKLLlLSckoDyqJQGa2n6kwARs4x0MvfVA==" saltValue="iO4CZCDrjpMt9w9qVSlcOA==" spinCount="100000" sheet="1" objects="1" scenarios="1"/>
  <mergeCells count="359">
    <mergeCell ref="U347:V347"/>
    <mergeCell ref="U348:V348"/>
    <mergeCell ref="U349:V349"/>
    <mergeCell ref="U350:V350"/>
    <mergeCell ref="U342:V342"/>
    <mergeCell ref="U343:V343"/>
    <mergeCell ref="U344:V344"/>
    <mergeCell ref="U345:V345"/>
    <mergeCell ref="U346:V346"/>
    <mergeCell ref="U337:V337"/>
    <mergeCell ref="U338:V338"/>
    <mergeCell ref="U339:V339"/>
    <mergeCell ref="U340:V340"/>
    <mergeCell ref="U341:V341"/>
    <mergeCell ref="U332:V332"/>
    <mergeCell ref="U333:V333"/>
    <mergeCell ref="U334:V334"/>
    <mergeCell ref="U335:V335"/>
    <mergeCell ref="U336:V336"/>
    <mergeCell ref="U327:V327"/>
    <mergeCell ref="U328:V328"/>
    <mergeCell ref="U329:V329"/>
    <mergeCell ref="U330:V330"/>
    <mergeCell ref="U331:V331"/>
    <mergeCell ref="U322:V322"/>
    <mergeCell ref="U323:V323"/>
    <mergeCell ref="U324:V324"/>
    <mergeCell ref="U325:V325"/>
    <mergeCell ref="U326:V326"/>
    <mergeCell ref="U317:V317"/>
    <mergeCell ref="U318:V318"/>
    <mergeCell ref="U319:V319"/>
    <mergeCell ref="U320:V320"/>
    <mergeCell ref="U321:V321"/>
    <mergeCell ref="U312:V312"/>
    <mergeCell ref="U313:V313"/>
    <mergeCell ref="U314:V314"/>
    <mergeCell ref="U315:V315"/>
    <mergeCell ref="U316:V316"/>
    <mergeCell ref="U307:V307"/>
    <mergeCell ref="U308:V308"/>
    <mergeCell ref="U309:V309"/>
    <mergeCell ref="U310:V310"/>
    <mergeCell ref="U311:V311"/>
    <mergeCell ref="U302:V302"/>
    <mergeCell ref="U303:V303"/>
    <mergeCell ref="U304:V304"/>
    <mergeCell ref="U305:V305"/>
    <mergeCell ref="U306:V306"/>
    <mergeCell ref="U297:V297"/>
    <mergeCell ref="U298:V298"/>
    <mergeCell ref="U299:V299"/>
    <mergeCell ref="U300:V300"/>
    <mergeCell ref="U301:V301"/>
    <mergeCell ref="U292:V292"/>
    <mergeCell ref="U293:V293"/>
    <mergeCell ref="U294:V294"/>
    <mergeCell ref="U295:V295"/>
    <mergeCell ref="U296:V296"/>
    <mergeCell ref="U287:V287"/>
    <mergeCell ref="U288:V288"/>
    <mergeCell ref="U289:V289"/>
    <mergeCell ref="U290:V290"/>
    <mergeCell ref="U291:V291"/>
    <mergeCell ref="U282:V282"/>
    <mergeCell ref="U283:V283"/>
    <mergeCell ref="U284:V284"/>
    <mergeCell ref="U285:V285"/>
    <mergeCell ref="U286:V286"/>
    <mergeCell ref="U277:V277"/>
    <mergeCell ref="U278:V278"/>
    <mergeCell ref="U279:V279"/>
    <mergeCell ref="U280:V280"/>
    <mergeCell ref="U281:V281"/>
    <mergeCell ref="U272:V272"/>
    <mergeCell ref="U273:V273"/>
    <mergeCell ref="U274:V274"/>
    <mergeCell ref="U275:V275"/>
    <mergeCell ref="U276:V276"/>
    <mergeCell ref="U267:V267"/>
    <mergeCell ref="U268:V268"/>
    <mergeCell ref="U269:V269"/>
    <mergeCell ref="U270:V270"/>
    <mergeCell ref="U271:V271"/>
    <mergeCell ref="U262:V262"/>
    <mergeCell ref="U263:V263"/>
    <mergeCell ref="U264:V264"/>
    <mergeCell ref="U265:V265"/>
    <mergeCell ref="U266:V266"/>
    <mergeCell ref="U257:V257"/>
    <mergeCell ref="U258:V258"/>
    <mergeCell ref="U259:V259"/>
    <mergeCell ref="U260:V260"/>
    <mergeCell ref="U261:V261"/>
    <mergeCell ref="U252:V252"/>
    <mergeCell ref="U253:V253"/>
    <mergeCell ref="U254:V254"/>
    <mergeCell ref="U255:V255"/>
    <mergeCell ref="U256:V256"/>
    <mergeCell ref="U247:V247"/>
    <mergeCell ref="U248:V248"/>
    <mergeCell ref="U249:V249"/>
    <mergeCell ref="U250:V250"/>
    <mergeCell ref="U251:V251"/>
    <mergeCell ref="U242:V242"/>
    <mergeCell ref="U243:V243"/>
    <mergeCell ref="U244:V244"/>
    <mergeCell ref="U245:V245"/>
    <mergeCell ref="U246:V246"/>
    <mergeCell ref="U237:V237"/>
    <mergeCell ref="U238:V238"/>
    <mergeCell ref="U239:V239"/>
    <mergeCell ref="U240:V240"/>
    <mergeCell ref="U241:V241"/>
    <mergeCell ref="U232:V232"/>
    <mergeCell ref="U233:V233"/>
    <mergeCell ref="U234:V234"/>
    <mergeCell ref="U235:V235"/>
    <mergeCell ref="U236:V236"/>
    <mergeCell ref="U227:V227"/>
    <mergeCell ref="U228:V228"/>
    <mergeCell ref="U229:V229"/>
    <mergeCell ref="U230:V230"/>
    <mergeCell ref="U231:V231"/>
    <mergeCell ref="U222:V222"/>
    <mergeCell ref="U223:V223"/>
    <mergeCell ref="U224:V224"/>
    <mergeCell ref="U225:V225"/>
    <mergeCell ref="U226:V226"/>
    <mergeCell ref="U217:V217"/>
    <mergeCell ref="U218:V218"/>
    <mergeCell ref="U219:V219"/>
    <mergeCell ref="U220:V220"/>
    <mergeCell ref="U221:V221"/>
    <mergeCell ref="U212:V212"/>
    <mergeCell ref="U213:V213"/>
    <mergeCell ref="U214:V214"/>
    <mergeCell ref="U215:V215"/>
    <mergeCell ref="U216:V216"/>
    <mergeCell ref="U207:V207"/>
    <mergeCell ref="U208:V208"/>
    <mergeCell ref="U209:V209"/>
    <mergeCell ref="U210:V210"/>
    <mergeCell ref="U211:V211"/>
    <mergeCell ref="U202:V202"/>
    <mergeCell ref="U203:V203"/>
    <mergeCell ref="U204:V204"/>
    <mergeCell ref="U205:V205"/>
    <mergeCell ref="U206:V206"/>
    <mergeCell ref="U197:V197"/>
    <mergeCell ref="U198:V198"/>
    <mergeCell ref="U199:V199"/>
    <mergeCell ref="U200:V200"/>
    <mergeCell ref="U201:V201"/>
    <mergeCell ref="U192:V192"/>
    <mergeCell ref="U193:V193"/>
    <mergeCell ref="U194:V194"/>
    <mergeCell ref="U195:V195"/>
    <mergeCell ref="U196:V196"/>
    <mergeCell ref="U187:V187"/>
    <mergeCell ref="U188:V188"/>
    <mergeCell ref="U189:V189"/>
    <mergeCell ref="U190:V190"/>
    <mergeCell ref="U191:V191"/>
    <mergeCell ref="U182:V182"/>
    <mergeCell ref="U183:V183"/>
    <mergeCell ref="U184:V184"/>
    <mergeCell ref="U185:V185"/>
    <mergeCell ref="U186:V186"/>
    <mergeCell ref="U177:V177"/>
    <mergeCell ref="U178:V178"/>
    <mergeCell ref="U179:V179"/>
    <mergeCell ref="U180:V180"/>
    <mergeCell ref="U181:V181"/>
    <mergeCell ref="U172:V172"/>
    <mergeCell ref="U173:V173"/>
    <mergeCell ref="U174:V174"/>
    <mergeCell ref="U175:V175"/>
    <mergeCell ref="U176:V176"/>
    <mergeCell ref="U167:V167"/>
    <mergeCell ref="U168:V168"/>
    <mergeCell ref="U169:V169"/>
    <mergeCell ref="U170:V170"/>
    <mergeCell ref="U171:V171"/>
    <mergeCell ref="U162:V162"/>
    <mergeCell ref="U163:V163"/>
    <mergeCell ref="U164:V164"/>
    <mergeCell ref="U165:V165"/>
    <mergeCell ref="U166:V166"/>
    <mergeCell ref="U157:V157"/>
    <mergeCell ref="U158:V158"/>
    <mergeCell ref="U159:V159"/>
    <mergeCell ref="U160:V160"/>
    <mergeCell ref="U161:V161"/>
    <mergeCell ref="U152:V152"/>
    <mergeCell ref="U153:V153"/>
    <mergeCell ref="U154:V154"/>
    <mergeCell ref="U155:V155"/>
    <mergeCell ref="U156:V156"/>
    <mergeCell ref="U147:V147"/>
    <mergeCell ref="U148:V148"/>
    <mergeCell ref="U149:V149"/>
    <mergeCell ref="U150:V150"/>
    <mergeCell ref="U151:V151"/>
    <mergeCell ref="U142:V142"/>
    <mergeCell ref="U143:V143"/>
    <mergeCell ref="U144:V144"/>
    <mergeCell ref="U145:V145"/>
    <mergeCell ref="U146:V146"/>
    <mergeCell ref="U137:V137"/>
    <mergeCell ref="U138:V138"/>
    <mergeCell ref="U139:V139"/>
    <mergeCell ref="U140:V140"/>
    <mergeCell ref="U141:V141"/>
    <mergeCell ref="U132:V132"/>
    <mergeCell ref="U133:V133"/>
    <mergeCell ref="U134:V134"/>
    <mergeCell ref="U135:V135"/>
    <mergeCell ref="U136:V136"/>
    <mergeCell ref="U127:V127"/>
    <mergeCell ref="U128:V128"/>
    <mergeCell ref="U129:V129"/>
    <mergeCell ref="U130:V130"/>
    <mergeCell ref="U131:V131"/>
    <mergeCell ref="U122:V122"/>
    <mergeCell ref="U123:V123"/>
    <mergeCell ref="U124:V124"/>
    <mergeCell ref="U125:V125"/>
    <mergeCell ref="U126:V126"/>
    <mergeCell ref="U117:V117"/>
    <mergeCell ref="U118:V118"/>
    <mergeCell ref="U119:V119"/>
    <mergeCell ref="U120:V120"/>
    <mergeCell ref="U121:V121"/>
    <mergeCell ref="U112:V112"/>
    <mergeCell ref="U113:V113"/>
    <mergeCell ref="U114:V114"/>
    <mergeCell ref="U115:V115"/>
    <mergeCell ref="U116:V116"/>
    <mergeCell ref="U107:V107"/>
    <mergeCell ref="U108:V108"/>
    <mergeCell ref="U109:V109"/>
    <mergeCell ref="U110:V110"/>
    <mergeCell ref="U111:V111"/>
    <mergeCell ref="U102:V102"/>
    <mergeCell ref="U103:V103"/>
    <mergeCell ref="U104:V104"/>
    <mergeCell ref="U105:V105"/>
    <mergeCell ref="U106:V106"/>
    <mergeCell ref="U97:V97"/>
    <mergeCell ref="U98:V98"/>
    <mergeCell ref="U99:V99"/>
    <mergeCell ref="U100:V100"/>
    <mergeCell ref="U101:V101"/>
    <mergeCell ref="U92:V92"/>
    <mergeCell ref="U93:V93"/>
    <mergeCell ref="U94:V94"/>
    <mergeCell ref="U95:V95"/>
    <mergeCell ref="U96:V96"/>
    <mergeCell ref="U87:V87"/>
    <mergeCell ref="U88:V88"/>
    <mergeCell ref="U89:V89"/>
    <mergeCell ref="U90:V90"/>
    <mergeCell ref="U91:V91"/>
    <mergeCell ref="U82:V82"/>
    <mergeCell ref="U83:V83"/>
    <mergeCell ref="U84:V84"/>
    <mergeCell ref="U85:V85"/>
    <mergeCell ref="U86:V86"/>
    <mergeCell ref="U77:V77"/>
    <mergeCell ref="U78:V78"/>
    <mergeCell ref="U79:V79"/>
    <mergeCell ref="U80:V80"/>
    <mergeCell ref="U81:V81"/>
    <mergeCell ref="U72:V72"/>
    <mergeCell ref="U73:V73"/>
    <mergeCell ref="U74:V74"/>
    <mergeCell ref="U75:V75"/>
    <mergeCell ref="U76:V76"/>
    <mergeCell ref="U67:V67"/>
    <mergeCell ref="U68:V68"/>
    <mergeCell ref="U69:V69"/>
    <mergeCell ref="U70:V70"/>
    <mergeCell ref="U71:V71"/>
    <mergeCell ref="U62:V62"/>
    <mergeCell ref="U63:V63"/>
    <mergeCell ref="U64:V64"/>
    <mergeCell ref="U65:V65"/>
    <mergeCell ref="U66:V66"/>
    <mergeCell ref="U57:V57"/>
    <mergeCell ref="U58:V58"/>
    <mergeCell ref="U59:V59"/>
    <mergeCell ref="U60:V60"/>
    <mergeCell ref="U61:V61"/>
    <mergeCell ref="U52:V52"/>
    <mergeCell ref="U53:V53"/>
    <mergeCell ref="U54:V54"/>
    <mergeCell ref="U55:V55"/>
    <mergeCell ref="U56:V56"/>
    <mergeCell ref="U47:V47"/>
    <mergeCell ref="U48:V48"/>
    <mergeCell ref="U49:V49"/>
    <mergeCell ref="U50:V50"/>
    <mergeCell ref="U51:V51"/>
    <mergeCell ref="U42:V42"/>
    <mergeCell ref="U43:V43"/>
    <mergeCell ref="U44:V44"/>
    <mergeCell ref="U45:V45"/>
    <mergeCell ref="U46:V46"/>
    <mergeCell ref="U37:V37"/>
    <mergeCell ref="U38:V38"/>
    <mergeCell ref="U39:V39"/>
    <mergeCell ref="U40:V40"/>
    <mergeCell ref="U41:V41"/>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 ref="U17:V17"/>
    <mergeCell ref="U18:V18"/>
    <mergeCell ref="U19:V19"/>
    <mergeCell ref="U20:V20"/>
    <mergeCell ref="U21:V21"/>
    <mergeCell ref="U12:W12"/>
    <mergeCell ref="U13:V16"/>
    <mergeCell ref="W13:W15"/>
    <mergeCell ref="J9:N9"/>
    <mergeCell ref="P9:S9"/>
    <mergeCell ref="J10:N10"/>
    <mergeCell ref="P10:S10"/>
    <mergeCell ref="J12:P12"/>
    <mergeCell ref="Q12:T12"/>
    <mergeCell ref="J13:K13"/>
    <mergeCell ref="Q13:Q14"/>
    <mergeCell ref="R13:R14"/>
    <mergeCell ref="L13:P13"/>
    <mergeCell ref="S13:S14"/>
    <mergeCell ref="T13:T14"/>
    <mergeCell ref="A9:I9"/>
    <mergeCell ref="A10:I10"/>
    <mergeCell ref="C12:I12"/>
    <mergeCell ref="C13:C14"/>
    <mergeCell ref="H13:H14"/>
    <mergeCell ref="I13:I14"/>
    <mergeCell ref="A12:A15"/>
    <mergeCell ref="B12:B15"/>
    <mergeCell ref="D13:E13"/>
    <mergeCell ref="F13:G13"/>
  </mergeCells>
  <conditionalFormatting sqref="D17:D350">
    <cfRule type="expression" dxfId="142" priority="53">
      <formula>AND(H17&gt;0,ISBLANK(D17))</formula>
    </cfRule>
  </conditionalFormatting>
  <conditionalFormatting sqref="H17:H350">
    <cfRule type="expression" dxfId="141" priority="51">
      <formula>AND(D17&gt;0,ISBLANK(H17))</formula>
    </cfRule>
  </conditionalFormatting>
  <conditionalFormatting sqref="I17:I350">
    <cfRule type="expression" dxfId="140" priority="44">
      <formula>AND(F17&gt;0,ISBLANK(I17))</formula>
    </cfRule>
  </conditionalFormatting>
  <conditionalFormatting sqref="F17:F350">
    <cfRule type="expression" dxfId="139" priority="43">
      <formula>AND(I17&gt;0,ISBLANK(F17))</formula>
    </cfRule>
  </conditionalFormatting>
  <conditionalFormatting sqref="D197:D239">
    <cfRule type="expression" dxfId="138" priority="42">
      <formula>AND(H197&gt;0,ISBLANK(D197))</formula>
    </cfRule>
  </conditionalFormatting>
  <conditionalFormatting sqref="H197:H239">
    <cfRule type="expression" dxfId="137" priority="41">
      <formula>AND(D197&gt;0,ISBLANK(H197))</formula>
    </cfRule>
  </conditionalFormatting>
  <conditionalFormatting sqref="A197:A239">
    <cfRule type="expression" dxfId="136" priority="39">
      <formula>IF(AND(NOT(ISBLANK(C197)),ISBLANK(A197)),TRUE,FALSE)</formula>
    </cfRule>
    <cfRule type="expression" dxfId="135" priority="40">
      <formula>IF(AND(NOT(ISBLANK(B197)),ISBLANK(A197)),TRUE,FALSE)</formula>
    </cfRule>
  </conditionalFormatting>
  <conditionalFormatting sqref="B197:B239">
    <cfRule type="expression" dxfId="134" priority="37">
      <formula>IF(AND(NOT(ISBLANK(A197)),ISBLANK(B197)),TRUE,FALSE)</formula>
    </cfRule>
    <cfRule type="expression" dxfId="133" priority="38">
      <formula>IF(AND(NOT(ISBLANK(C197)),ISBLANK(B197)),TRUE,FALSE)</formula>
    </cfRule>
  </conditionalFormatting>
  <conditionalFormatting sqref="C197:C239">
    <cfRule type="expression" dxfId="132" priority="35">
      <formula>IF(AND(NOT(ISBLANK(A197)),ISBLANK(C197)),TRUE,FALSE)</formula>
    </cfRule>
    <cfRule type="expression" dxfId="131" priority="36">
      <formula>IF(AND(NOT(ISBLANK(B197)),ISBLANK(C197)),TRUE,FALSE)</formula>
    </cfRule>
  </conditionalFormatting>
  <conditionalFormatting sqref="I197:I239">
    <cfRule type="expression" dxfId="130" priority="34">
      <formula>AND(F197&gt;0,ISBLANK(I197))</formula>
    </cfRule>
  </conditionalFormatting>
  <conditionalFormatting sqref="F197:F239">
    <cfRule type="expression" dxfId="129" priority="33">
      <formula>AND(I197&gt;0,ISBLANK(F197))</formula>
    </cfRule>
  </conditionalFormatting>
  <conditionalFormatting sqref="D240:D282">
    <cfRule type="expression" dxfId="128" priority="32">
      <formula>AND(H240&gt;0,ISBLANK(D240))</formula>
    </cfRule>
  </conditionalFormatting>
  <conditionalFormatting sqref="H240:H282">
    <cfRule type="expression" dxfId="127" priority="31">
      <formula>AND(D240&gt;0,ISBLANK(H240))</formula>
    </cfRule>
  </conditionalFormatting>
  <conditionalFormatting sqref="A240:A282">
    <cfRule type="expression" dxfId="126" priority="29">
      <formula>IF(AND(NOT(ISBLANK(C240)),ISBLANK(A240)),TRUE,FALSE)</formula>
    </cfRule>
    <cfRule type="expression" dxfId="125" priority="30">
      <formula>IF(AND(NOT(ISBLANK(B240)),ISBLANK(A240)),TRUE,FALSE)</formula>
    </cfRule>
  </conditionalFormatting>
  <conditionalFormatting sqref="B240:B282">
    <cfRule type="expression" dxfId="124" priority="27">
      <formula>IF(AND(NOT(ISBLANK(A240)),ISBLANK(B240)),TRUE,FALSE)</formula>
    </cfRule>
    <cfRule type="expression" dxfId="123" priority="28">
      <formula>IF(AND(NOT(ISBLANK(C240)),ISBLANK(B240)),TRUE,FALSE)</formula>
    </cfRule>
  </conditionalFormatting>
  <conditionalFormatting sqref="C240:C282">
    <cfRule type="expression" dxfId="122" priority="25">
      <formula>IF(AND(NOT(ISBLANK(A240)),ISBLANK(C240)),TRUE,FALSE)</formula>
    </cfRule>
    <cfRule type="expression" dxfId="121" priority="26">
      <formula>IF(AND(NOT(ISBLANK(B240)),ISBLANK(C240)),TRUE,FALSE)</formula>
    </cfRule>
  </conditionalFormatting>
  <conditionalFormatting sqref="I240:I282">
    <cfRule type="expression" dxfId="120" priority="24">
      <formula>AND(F240&gt;0,ISBLANK(I240))</formula>
    </cfRule>
  </conditionalFormatting>
  <conditionalFormatting sqref="F240:F282">
    <cfRule type="expression" dxfId="119" priority="23">
      <formula>AND(I240&gt;0,ISBLANK(F240))</formula>
    </cfRule>
  </conditionalFormatting>
  <conditionalFormatting sqref="D283:D325">
    <cfRule type="expression" dxfId="118" priority="22">
      <formula>AND(H283&gt;0,ISBLANK(D283))</formula>
    </cfRule>
  </conditionalFormatting>
  <conditionalFormatting sqref="H283:H325">
    <cfRule type="expression" dxfId="117" priority="21">
      <formula>AND(D283&gt;0,ISBLANK(H283))</formula>
    </cfRule>
  </conditionalFormatting>
  <conditionalFormatting sqref="A283:A325">
    <cfRule type="expression" dxfId="116" priority="19">
      <formula>IF(AND(NOT(ISBLANK(C283)),ISBLANK(A283)),TRUE,FALSE)</formula>
    </cfRule>
    <cfRule type="expression" dxfId="115" priority="20">
      <formula>IF(AND(NOT(ISBLANK(B283)),ISBLANK(A283)),TRUE,FALSE)</formula>
    </cfRule>
  </conditionalFormatting>
  <conditionalFormatting sqref="B283:B325">
    <cfRule type="expression" dxfId="114" priority="17">
      <formula>IF(AND(NOT(ISBLANK(A283)),ISBLANK(B283)),TRUE,FALSE)</formula>
    </cfRule>
    <cfRule type="expression" dxfId="113" priority="18">
      <formula>IF(AND(NOT(ISBLANK(C283)),ISBLANK(B283)),TRUE,FALSE)</formula>
    </cfRule>
  </conditionalFormatting>
  <conditionalFormatting sqref="C283:C325">
    <cfRule type="expression" dxfId="112" priority="15">
      <formula>IF(AND(NOT(ISBLANK(A283)),ISBLANK(C283)),TRUE,FALSE)</formula>
    </cfRule>
    <cfRule type="expression" dxfId="111" priority="16">
      <formula>IF(AND(NOT(ISBLANK(B283)),ISBLANK(C283)),TRUE,FALSE)</formula>
    </cfRule>
  </conditionalFormatting>
  <conditionalFormatting sqref="I283:I325">
    <cfRule type="expression" dxfId="110" priority="14">
      <formula>AND(F283&gt;0,ISBLANK(I283))</formula>
    </cfRule>
  </conditionalFormatting>
  <conditionalFormatting sqref="F283:F325">
    <cfRule type="expression" dxfId="109" priority="13">
      <formula>AND(I283&gt;0,ISBLANK(F283))</formula>
    </cfRule>
  </conditionalFormatting>
  <conditionalFormatting sqref="B17:B350">
    <cfRule type="expression" dxfId="108" priority="47">
      <formula>IF(AND(NOT(ISBLANK(A17)),ISBLANK(B17)),TRUE,FALSE)</formula>
    </cfRule>
    <cfRule type="expression" dxfId="107" priority="48">
      <formula>IF(AND(NOT(ISBLANK(C17)),ISBLANK(B17)),TRUE,FALSE)</formula>
    </cfRule>
  </conditionalFormatting>
  <conditionalFormatting sqref="A17:A350">
    <cfRule type="expression" dxfId="106" priority="49">
      <formula>IF(AND(NOT(ISBLANK(C17)),ISBLANK(A17)),TRUE,FALSE)</formula>
    </cfRule>
    <cfRule type="expression" dxfId="105" priority="50">
      <formula>IF(AND(NOT(ISBLANK(B17)),ISBLANK(A17)),TRUE,FALSE)</formula>
    </cfRule>
  </conditionalFormatting>
  <conditionalFormatting sqref="C17:C350">
    <cfRule type="expression" dxfId="104" priority="45">
      <formula>IF(AND(NOT(ISBLANK(A17)),ISBLANK(C17)),TRUE,FALSE)</formula>
    </cfRule>
    <cfRule type="expression" dxfId="103" priority="46">
      <formula>IF(AND(NOT(ISBLANK(B17)),ISBLANK(C17)),TRUE,FALSE)</formula>
    </cfRule>
  </conditionalFormatting>
  <conditionalFormatting sqref="J1:J1048576 K1:K1048576 R1:R1048576">
    <cfRule type="expression" dxfId="102" priority="2">
      <formula>AND($D1&lt;&gt;"",$H1&lt;&gt;"",$J1="",$K1="",$R1="",$L1="",$M1="",$N1="",$O1="")</formula>
    </cfRule>
  </conditionalFormatting>
  <conditionalFormatting sqref="L1:P1048576 R1:R1048576">
    <cfRule type="expression" dxfId="101" priority="1">
      <formula>AND($F1&lt;&gt;"",$I1&lt;&gt;"",$J1="",$K1="",$L1="",$M1="",$N1="",$O1="",$P1="",$R1="")</formula>
    </cfRule>
  </conditionalFormatting>
  <dataValidations count="6">
    <dataValidation type="whole" operator="greaterThanOrEqual" allowBlank="1" showInputMessage="1" showErrorMessage="1" error="Please enter a whole number greater than or equal to 0." sqref="J17:T350" xr:uid="{00000000-0002-0000-0B00-000000000000}">
      <formula1>0</formula1>
    </dataValidation>
    <dataValidation type="decimal" operator="greaterThanOrEqual" allowBlank="1" showInputMessage="1" showErrorMessage="1" error="Please enter a number greater than or equal to 0.0." sqref="C17:E350 H17:I350" xr:uid="{00000000-0002-0000-0B00-000001000000}">
      <formula1>0</formula1>
    </dataValidation>
    <dataValidation type="decimal" operator="greaterThanOrEqual" allowBlank="1" showInputMessage="1" showErrorMessage="1" error="Please enter a dollar amount greater than or equal to $0.00." sqref="F17:G350" xr:uid="{00000000-0002-0000-0B00-000002000000}">
      <formula1>0</formula1>
    </dataValidation>
    <dataValidation type="list" allowBlank="1" showErrorMessage="1" error="Please select from the drop-down menu." sqref="B17:B350" xr:uid="{00000000-0002-0000-0B00-000003000000}">
      <formula1>ListGender</formula1>
    </dataValidation>
    <dataValidation type="decimal" operator="greaterThanOrEqual" allowBlank="1" showInputMessage="1" showErrorMessage="1" error="Please enter a percentage between 0.0% and 100.0%." sqref="W17:W350" xr:uid="{00000000-0002-0000-0B00-000004000000}">
      <formula1>0</formula1>
    </dataValidation>
    <dataValidation type="list" allowBlank="1" showInputMessage="1" sqref="A17:A350" xr:uid="{00000000-0002-0000-0B00-000005000000}">
      <formula1>ListManagement</formula1>
    </dataValidation>
  </dataValidations>
  <pageMargins left="0.7" right="0.7" top="0.75" bottom="0.75" header="0.3" footer="0.3"/>
  <pageSetup paperSize="5" scale="53"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V68"/>
  <sheetViews>
    <sheetView workbookViewId="0"/>
  </sheetViews>
  <sheetFormatPr defaultColWidth="9.140625" defaultRowHeight="15" x14ac:dyDescent="0.25"/>
  <cols>
    <col min="1" max="1" width="13.7109375" style="81" customWidth="1"/>
    <col min="2" max="2" width="10.7109375" style="81" customWidth="1"/>
    <col min="3" max="3" width="2.85546875" style="167" customWidth="1"/>
    <col min="4" max="4" width="10.7109375" style="81" customWidth="1"/>
    <col min="5" max="5" width="9.140625" style="81" customWidth="1"/>
    <col min="6" max="9" width="10.7109375" style="81" customWidth="1"/>
    <col min="10" max="10" width="2.85546875" style="81" hidden="1" customWidth="1"/>
    <col min="11" max="13" width="10.7109375" style="81" hidden="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4"/>
    </row>
    <row r="2" spans="1:22" s="79" customFormat="1" ht="15" customHeight="1" x14ac:dyDescent="0.25">
      <c r="C2" s="164"/>
    </row>
    <row r="3" spans="1:22" s="79" customFormat="1" ht="15" customHeight="1" x14ac:dyDescent="0.25">
      <c r="C3" s="164"/>
    </row>
    <row r="4" spans="1:22" s="79" customFormat="1" ht="15" customHeight="1" x14ac:dyDescent="0.25">
      <c r="C4" s="164"/>
    </row>
    <row r="5" spans="1:22" s="79" customFormat="1" ht="15" customHeight="1" x14ac:dyDescent="0.25">
      <c r="C5" s="164"/>
    </row>
    <row r="6" spans="1:22" s="79" customFormat="1" ht="48.75" customHeight="1" x14ac:dyDescent="0.25">
      <c r="C6" s="164"/>
    </row>
    <row r="7" spans="1:22" s="79" customFormat="1" ht="15" hidden="1" customHeight="1" x14ac:dyDescent="0.25">
      <c r="C7" s="164"/>
    </row>
    <row r="8" spans="1:22" s="79" customFormat="1" ht="15" hidden="1" customHeight="1" x14ac:dyDescent="0.25">
      <c r="C8" s="164"/>
    </row>
    <row r="9" spans="1:22" ht="18.75" x14ac:dyDescent="0.25">
      <c r="A9" s="1193" t="s">
        <v>361</v>
      </c>
      <c r="B9" s="1193"/>
      <c r="C9" s="1193"/>
      <c r="D9" s="1193"/>
      <c r="E9" s="1193"/>
      <c r="F9" s="1193"/>
      <c r="G9" s="1193"/>
      <c r="H9" s="1193"/>
      <c r="I9" s="1193"/>
      <c r="J9" s="1193"/>
      <c r="K9" s="1193"/>
      <c r="L9" s="1193"/>
      <c r="M9" s="1193"/>
      <c r="N9" s="80"/>
      <c r="O9" s="80"/>
      <c r="P9" s="80"/>
      <c r="Q9" s="80"/>
      <c r="R9" s="80"/>
      <c r="S9" s="80"/>
      <c r="T9" s="80"/>
      <c r="U9" s="80"/>
      <c r="V9" s="547"/>
    </row>
    <row r="10" spans="1:22" ht="18.75" x14ac:dyDescent="0.25">
      <c r="A10" s="1235" t="s">
        <v>606</v>
      </c>
      <c r="B10" s="1235"/>
      <c r="C10" s="1235"/>
      <c r="D10" s="1235"/>
      <c r="E10" s="1235"/>
      <c r="F10" s="1235"/>
      <c r="G10" s="1235"/>
      <c r="H10" s="1235"/>
      <c r="I10" s="1235"/>
      <c r="J10" s="1235"/>
      <c r="K10" s="1235"/>
      <c r="L10" s="1235"/>
      <c r="M10" s="1235"/>
      <c r="N10" s="80"/>
      <c r="O10" s="80"/>
      <c r="P10" s="80"/>
      <c r="Q10" s="80"/>
      <c r="R10" s="80"/>
      <c r="S10" s="80"/>
      <c r="T10" s="80"/>
      <c r="U10" s="80"/>
      <c r="V10" s="547"/>
    </row>
    <row r="11" spans="1:22" ht="18.75" x14ac:dyDescent="0.25">
      <c r="A11" s="877" t="s">
        <v>903</v>
      </c>
      <c r="B11" s="876"/>
      <c r="C11" s="876"/>
      <c r="D11" s="876"/>
      <c r="E11" s="876"/>
      <c r="F11" s="876"/>
      <c r="G11" s="876"/>
      <c r="H11" s="876"/>
      <c r="I11" s="876"/>
      <c r="J11" s="876"/>
      <c r="K11" s="876"/>
      <c r="L11" s="876"/>
      <c r="M11" s="876"/>
      <c r="N11" s="547"/>
      <c r="O11" s="547"/>
      <c r="P11" s="547"/>
      <c r="Q11" s="547"/>
      <c r="R11" s="547"/>
      <c r="S11" s="547"/>
      <c r="T11" s="547"/>
      <c r="U11" s="547"/>
      <c r="V11" s="547"/>
    </row>
    <row r="12" spans="1:22" x14ac:dyDescent="0.25">
      <c r="A12" s="80"/>
      <c r="B12" s="80"/>
      <c r="C12" s="165"/>
      <c r="D12" s="80"/>
      <c r="E12" s="80"/>
      <c r="F12" s="80"/>
      <c r="G12" s="80"/>
      <c r="H12" s="80"/>
      <c r="I12" s="80"/>
      <c r="J12" s="80"/>
      <c r="K12" s="80"/>
      <c r="L12" s="80"/>
      <c r="M12" s="80"/>
      <c r="N12" s="80"/>
      <c r="O12" s="80"/>
      <c r="P12" s="80"/>
      <c r="Q12" s="80"/>
      <c r="R12" s="80"/>
      <c r="S12" s="80"/>
      <c r="T12" s="80"/>
      <c r="U12" s="80"/>
      <c r="V12" s="547"/>
    </row>
    <row r="13" spans="1:22" ht="45" customHeight="1" thickBot="1" x14ac:dyDescent="0.3">
      <c r="A13" s="1194" t="s">
        <v>874</v>
      </c>
      <c r="B13" s="1194"/>
      <c r="C13" s="1194"/>
      <c r="D13" s="1194"/>
      <c r="E13" s="547"/>
      <c r="F13" s="1194" t="s">
        <v>875</v>
      </c>
      <c r="G13" s="1194"/>
      <c r="H13" s="1194"/>
      <c r="I13" s="1194"/>
      <c r="J13" s="1194"/>
      <c r="K13" s="1194"/>
      <c r="L13" s="1194"/>
      <c r="M13" s="1194"/>
      <c r="N13" s="547"/>
      <c r="O13" s="1194" t="s">
        <v>878</v>
      </c>
      <c r="P13" s="1195"/>
      <c r="Q13" s="1195"/>
      <c r="R13" s="1195"/>
      <c r="S13" s="1195"/>
      <c r="T13" s="1195"/>
      <c r="U13" s="1195"/>
      <c r="V13" s="547"/>
    </row>
    <row r="14" spans="1:22" x14ac:dyDescent="0.25">
      <c r="A14" s="1191"/>
      <c r="B14" s="1105" t="s">
        <v>362</v>
      </c>
      <c r="C14" s="166"/>
      <c r="D14" s="1105" t="s">
        <v>400</v>
      </c>
      <c r="E14" s="80"/>
      <c r="F14" s="1191"/>
      <c r="G14" s="1252" t="s">
        <v>171</v>
      </c>
      <c r="H14" s="1254" t="s">
        <v>170</v>
      </c>
      <c r="I14" s="1250" t="s">
        <v>473</v>
      </c>
      <c r="J14" s="80"/>
      <c r="K14" s="1198" t="s">
        <v>330</v>
      </c>
      <c r="L14" s="1199"/>
      <c r="M14" s="1200"/>
      <c r="N14" s="80"/>
      <c r="O14" s="374" t="s">
        <v>437</v>
      </c>
      <c r="P14" s="1198" t="s">
        <v>328</v>
      </c>
      <c r="Q14" s="1199"/>
      <c r="R14" s="1200"/>
      <c r="S14" s="1198" t="s">
        <v>329</v>
      </c>
      <c r="T14" s="1200"/>
      <c r="U14" s="1191" t="s">
        <v>320</v>
      </c>
      <c r="V14" s="547"/>
    </row>
    <row r="15" spans="1:22" ht="26.25" thickBot="1" x14ac:dyDescent="0.3">
      <c r="A15" s="1192"/>
      <c r="B15" s="1107"/>
      <c r="C15" s="166"/>
      <c r="D15" s="1192"/>
      <c r="E15" s="80"/>
      <c r="F15" s="1192"/>
      <c r="G15" s="1253"/>
      <c r="H15" s="1255"/>
      <c r="I15" s="1251"/>
      <c r="J15" s="80"/>
      <c r="K15" s="161" t="s">
        <v>171</v>
      </c>
      <c r="L15" s="447" t="s">
        <v>170</v>
      </c>
      <c r="M15" s="450" t="s">
        <v>473</v>
      </c>
      <c r="N15" s="80"/>
      <c r="O15" s="395" t="s">
        <v>438</v>
      </c>
      <c r="P15" s="158" t="s">
        <v>323</v>
      </c>
      <c r="Q15" s="162" t="s">
        <v>324</v>
      </c>
      <c r="R15" s="163" t="s">
        <v>325</v>
      </c>
      <c r="S15" s="28" t="s">
        <v>363</v>
      </c>
      <c r="T15" s="163" t="s">
        <v>327</v>
      </c>
      <c r="U15" s="1192"/>
      <c r="V15" s="547"/>
    </row>
    <row r="16" spans="1:22" x14ac:dyDescent="0.25">
      <c r="A16" s="41" t="s">
        <v>294</v>
      </c>
      <c r="B16" s="284"/>
      <c r="C16" s="285"/>
      <c r="D16" s="284"/>
      <c r="E16" s="80"/>
      <c r="F16" s="41" t="s">
        <v>321</v>
      </c>
      <c r="G16" s="288"/>
      <c r="H16" s="451"/>
      <c r="I16" s="289"/>
      <c r="J16" s="290"/>
      <c r="K16" s="303"/>
      <c r="L16" s="455"/>
      <c r="M16" s="304"/>
      <c r="N16" s="80"/>
      <c r="O16" s="159" t="s">
        <v>237</v>
      </c>
      <c r="P16" s="291"/>
      <c r="Q16" s="299"/>
      <c r="R16" s="300"/>
      <c r="S16" s="291"/>
      <c r="T16" s="300"/>
      <c r="U16" s="301">
        <f t="shared" ref="U16:U17" si="0">SUM(P16:T16)</f>
        <v>0</v>
      </c>
      <c r="V16" s="547"/>
    </row>
    <row r="17" spans="1:22" x14ac:dyDescent="0.25">
      <c r="A17" s="159" t="s">
        <v>295</v>
      </c>
      <c r="B17" s="286"/>
      <c r="C17" s="285"/>
      <c r="D17" s="286"/>
      <c r="E17" s="80"/>
      <c r="F17" s="159">
        <v>20</v>
      </c>
      <c r="G17" s="291"/>
      <c r="H17" s="452"/>
      <c r="I17" s="292"/>
      <c r="J17" s="290"/>
      <c r="K17" s="305"/>
      <c r="L17" s="456"/>
      <c r="M17" s="306"/>
      <c r="N17" s="80"/>
      <c r="O17" s="160" t="s">
        <v>326</v>
      </c>
      <c r="P17" s="293"/>
      <c r="Q17" s="400"/>
      <c r="R17" s="401"/>
      <c r="S17" s="293"/>
      <c r="T17" s="401"/>
      <c r="U17" s="403">
        <f t="shared" si="0"/>
        <v>0</v>
      </c>
      <c r="V17" s="547"/>
    </row>
    <row r="18" spans="1:22" x14ac:dyDescent="0.25">
      <c r="A18" s="159" t="s">
        <v>296</v>
      </c>
      <c r="B18" s="286"/>
      <c r="C18" s="285"/>
      <c r="D18" s="286"/>
      <c r="E18" s="80"/>
      <c r="F18" s="159">
        <v>21</v>
      </c>
      <c r="G18" s="291"/>
      <c r="H18" s="452"/>
      <c r="I18" s="292"/>
      <c r="J18" s="290"/>
      <c r="K18" s="305"/>
      <c r="L18" s="456"/>
      <c r="M18" s="306"/>
      <c r="N18" s="80"/>
      <c r="O18" s="375" t="s">
        <v>439</v>
      </c>
      <c r="P18" s="1190"/>
      <c r="Q18" s="1055"/>
      <c r="R18" s="1076"/>
      <c r="S18" s="396"/>
      <c r="T18" s="397"/>
      <c r="U18" s="301">
        <f>SUM(P18:T18)</f>
        <v>0</v>
      </c>
      <c r="V18" s="547"/>
    </row>
    <row r="19" spans="1:22" x14ac:dyDescent="0.25">
      <c r="A19" s="159" t="s">
        <v>297</v>
      </c>
      <c r="B19" s="286"/>
      <c r="C19" s="285"/>
      <c r="D19" s="286"/>
      <c r="E19" s="80"/>
      <c r="F19" s="159">
        <v>22</v>
      </c>
      <c r="G19" s="291"/>
      <c r="H19" s="452"/>
      <c r="I19" s="292"/>
      <c r="J19" s="290"/>
      <c r="K19" s="305"/>
      <c r="L19" s="456"/>
      <c r="M19" s="306"/>
      <c r="N19" s="80"/>
      <c r="O19" s="422" t="s">
        <v>440</v>
      </c>
      <c r="P19" s="1190"/>
      <c r="Q19" s="1055"/>
      <c r="R19" s="1076"/>
      <c r="S19" s="396"/>
      <c r="T19" s="397"/>
      <c r="U19" s="301">
        <f>SUM(P19:T19)</f>
        <v>0</v>
      </c>
      <c r="V19" s="547"/>
    </row>
    <row r="20" spans="1:22" ht="15.75" thickBot="1" x14ac:dyDescent="0.3">
      <c r="A20" s="159" t="s">
        <v>298</v>
      </c>
      <c r="B20" s="286"/>
      <c r="C20" s="285"/>
      <c r="D20" s="286"/>
      <c r="E20" s="80"/>
      <c r="F20" s="159">
        <v>23</v>
      </c>
      <c r="G20" s="291"/>
      <c r="H20" s="452"/>
      <c r="I20" s="292"/>
      <c r="J20" s="290"/>
      <c r="K20" s="305"/>
      <c r="L20" s="456"/>
      <c r="M20" s="306"/>
      <c r="N20" s="80"/>
      <c r="O20" s="432" t="s">
        <v>464</v>
      </c>
      <c r="P20" s="1188"/>
      <c r="Q20" s="1065"/>
      <c r="R20" s="1189"/>
      <c r="S20" s="398"/>
      <c r="T20" s="399"/>
      <c r="U20" s="302">
        <f>SUM(P20:T20)</f>
        <v>0</v>
      </c>
      <c r="V20" s="547"/>
    </row>
    <row r="21" spans="1:22" x14ac:dyDescent="0.25">
      <c r="A21" s="159" t="s">
        <v>299</v>
      </c>
      <c r="B21" s="286"/>
      <c r="C21" s="285"/>
      <c r="D21" s="286"/>
      <c r="E21" s="80"/>
      <c r="F21" s="159">
        <v>24</v>
      </c>
      <c r="G21" s="291"/>
      <c r="H21" s="452"/>
      <c r="I21" s="292"/>
      <c r="J21" s="290"/>
      <c r="K21" s="305"/>
      <c r="L21" s="456"/>
      <c r="M21" s="306"/>
      <c r="N21" s="80"/>
      <c r="O21" s="80"/>
      <c r="P21" s="80"/>
      <c r="Q21" s="80"/>
      <c r="R21" s="80"/>
      <c r="S21" s="80"/>
      <c r="T21" s="80"/>
      <c r="U21" s="80"/>
      <c r="V21" s="547"/>
    </row>
    <row r="22" spans="1:22" ht="15.75" thickBot="1" x14ac:dyDescent="0.3">
      <c r="A22" s="159" t="s">
        <v>300</v>
      </c>
      <c r="B22" s="286"/>
      <c r="C22" s="285"/>
      <c r="D22" s="286"/>
      <c r="E22" s="80"/>
      <c r="F22" s="159">
        <v>25</v>
      </c>
      <c r="G22" s="291"/>
      <c r="H22" s="452"/>
      <c r="I22" s="292"/>
      <c r="J22" s="290"/>
      <c r="K22" s="305"/>
      <c r="L22" s="456"/>
      <c r="M22" s="306"/>
      <c r="N22" s="80"/>
      <c r="O22" s="80"/>
      <c r="P22" s="80"/>
      <c r="Q22" s="80"/>
      <c r="R22" s="80"/>
      <c r="S22" s="80"/>
      <c r="T22" s="547"/>
      <c r="U22" s="547"/>
      <c r="V22" s="547"/>
    </row>
    <row r="23" spans="1:22" ht="15" customHeight="1" x14ac:dyDescent="0.25">
      <c r="A23" s="159" t="s">
        <v>301</v>
      </c>
      <c r="B23" s="286"/>
      <c r="C23" s="285"/>
      <c r="D23" s="286"/>
      <c r="E23" s="80"/>
      <c r="F23" s="159">
        <v>26</v>
      </c>
      <c r="G23" s="291"/>
      <c r="H23" s="452"/>
      <c r="I23" s="292"/>
      <c r="J23" s="290"/>
      <c r="K23" s="305"/>
      <c r="L23" s="456"/>
      <c r="M23" s="306"/>
      <c r="N23" s="80"/>
      <c r="O23" s="1179" t="s">
        <v>931</v>
      </c>
      <c r="P23" s="1180"/>
      <c r="Q23" s="1180"/>
      <c r="R23" s="1180"/>
      <c r="S23" s="1180"/>
      <c r="T23" s="1180"/>
      <c r="U23" s="1181"/>
      <c r="V23" s="547"/>
    </row>
    <row r="24" spans="1:22" ht="15" customHeight="1" x14ac:dyDescent="0.25">
      <c r="A24" s="159" t="s">
        <v>302</v>
      </c>
      <c r="B24" s="286"/>
      <c r="C24" s="285"/>
      <c r="D24" s="286"/>
      <c r="E24" s="80"/>
      <c r="F24" s="159">
        <v>27</v>
      </c>
      <c r="G24" s="291"/>
      <c r="H24" s="452"/>
      <c r="I24" s="292"/>
      <c r="J24" s="290"/>
      <c r="K24" s="305"/>
      <c r="L24" s="456"/>
      <c r="M24" s="306"/>
      <c r="N24" s="80"/>
      <c r="O24" s="1182"/>
      <c r="P24" s="1183"/>
      <c r="Q24" s="1183"/>
      <c r="R24" s="1183"/>
      <c r="S24" s="1183"/>
      <c r="T24" s="1183"/>
      <c r="U24" s="1184"/>
      <c r="V24" s="547"/>
    </row>
    <row r="25" spans="1:22" ht="15" customHeight="1" x14ac:dyDescent="0.25">
      <c r="A25" s="159" t="s">
        <v>303</v>
      </c>
      <c r="B25" s="286"/>
      <c r="C25" s="285"/>
      <c r="D25" s="286"/>
      <c r="E25" s="80"/>
      <c r="F25" s="159">
        <v>28</v>
      </c>
      <c r="G25" s="291"/>
      <c r="H25" s="452"/>
      <c r="I25" s="292"/>
      <c r="J25" s="290"/>
      <c r="K25" s="305"/>
      <c r="L25" s="456"/>
      <c r="M25" s="306"/>
      <c r="N25" s="80"/>
      <c r="O25" s="1182"/>
      <c r="P25" s="1183"/>
      <c r="Q25" s="1183"/>
      <c r="R25" s="1183"/>
      <c r="S25" s="1183"/>
      <c r="T25" s="1183"/>
      <c r="U25" s="1184"/>
      <c r="V25" s="547"/>
    </row>
    <row r="26" spans="1:22" ht="15" customHeight="1" x14ac:dyDescent="0.25">
      <c r="A26" s="159" t="s">
        <v>304</v>
      </c>
      <c r="B26" s="286"/>
      <c r="C26" s="285"/>
      <c r="D26" s="286"/>
      <c r="E26" s="80"/>
      <c r="F26" s="159">
        <v>29</v>
      </c>
      <c r="G26" s="291"/>
      <c r="H26" s="452"/>
      <c r="I26" s="292"/>
      <c r="J26" s="290"/>
      <c r="K26" s="305"/>
      <c r="L26" s="456"/>
      <c r="M26" s="306"/>
      <c r="N26" s="80"/>
      <c r="O26" s="1182"/>
      <c r="P26" s="1183"/>
      <c r="Q26" s="1183"/>
      <c r="R26" s="1183"/>
      <c r="S26" s="1183"/>
      <c r="T26" s="1183"/>
      <c r="U26" s="1184"/>
      <c r="V26" s="547"/>
    </row>
    <row r="27" spans="1:22" ht="15" customHeight="1" x14ac:dyDescent="0.25">
      <c r="A27" s="159" t="s">
        <v>305</v>
      </c>
      <c r="B27" s="286"/>
      <c r="C27" s="285"/>
      <c r="D27" s="286"/>
      <c r="E27" s="80"/>
      <c r="F27" s="159">
        <v>30</v>
      </c>
      <c r="G27" s="291"/>
      <c r="H27" s="452"/>
      <c r="I27" s="292"/>
      <c r="J27" s="290"/>
      <c r="K27" s="305"/>
      <c r="L27" s="456"/>
      <c r="M27" s="306"/>
      <c r="N27" s="80"/>
      <c r="O27" s="1182"/>
      <c r="P27" s="1183"/>
      <c r="Q27" s="1183"/>
      <c r="R27" s="1183"/>
      <c r="S27" s="1183"/>
      <c r="T27" s="1183"/>
      <c r="U27" s="1184"/>
      <c r="V27" s="547"/>
    </row>
    <row r="28" spans="1:22" ht="15" customHeight="1" x14ac:dyDescent="0.25">
      <c r="A28" s="159" t="s">
        <v>306</v>
      </c>
      <c r="B28" s="286"/>
      <c r="C28" s="285"/>
      <c r="D28" s="286"/>
      <c r="E28" s="80"/>
      <c r="F28" s="159">
        <v>31</v>
      </c>
      <c r="G28" s="291"/>
      <c r="H28" s="452"/>
      <c r="I28" s="292"/>
      <c r="J28" s="290"/>
      <c r="K28" s="305"/>
      <c r="L28" s="456"/>
      <c r="M28" s="306"/>
      <c r="N28" s="80"/>
      <c r="O28" s="1182"/>
      <c r="P28" s="1183"/>
      <c r="Q28" s="1183"/>
      <c r="R28" s="1183"/>
      <c r="S28" s="1183"/>
      <c r="T28" s="1183"/>
      <c r="U28" s="1184"/>
      <c r="V28" s="547"/>
    </row>
    <row r="29" spans="1:22" ht="15" customHeight="1" x14ac:dyDescent="0.25">
      <c r="A29" s="159" t="s">
        <v>307</v>
      </c>
      <c r="B29" s="286"/>
      <c r="C29" s="285"/>
      <c r="D29" s="286"/>
      <c r="E29" s="80"/>
      <c r="F29" s="159">
        <v>32</v>
      </c>
      <c r="G29" s="291"/>
      <c r="H29" s="452"/>
      <c r="I29" s="292"/>
      <c r="J29" s="290"/>
      <c r="K29" s="305"/>
      <c r="L29" s="456"/>
      <c r="M29" s="306"/>
      <c r="N29" s="80"/>
      <c r="O29" s="1182"/>
      <c r="P29" s="1183"/>
      <c r="Q29" s="1183"/>
      <c r="R29" s="1183"/>
      <c r="S29" s="1183"/>
      <c r="T29" s="1183"/>
      <c r="U29" s="1184"/>
      <c r="V29" s="547"/>
    </row>
    <row r="30" spans="1:22" ht="15.75" customHeight="1" thickBot="1" x14ac:dyDescent="0.3">
      <c r="A30" s="159" t="s">
        <v>308</v>
      </c>
      <c r="B30" s="286"/>
      <c r="C30" s="285"/>
      <c r="D30" s="286"/>
      <c r="E30" s="80"/>
      <c r="F30" s="159">
        <v>33</v>
      </c>
      <c r="G30" s="291"/>
      <c r="H30" s="452"/>
      <c r="I30" s="292"/>
      <c r="J30" s="290"/>
      <c r="K30" s="305"/>
      <c r="L30" s="456"/>
      <c r="M30" s="306"/>
      <c r="N30" s="80"/>
      <c r="O30" s="1185"/>
      <c r="P30" s="1186"/>
      <c r="Q30" s="1186"/>
      <c r="R30" s="1186"/>
      <c r="S30" s="1186"/>
      <c r="T30" s="1186"/>
      <c r="U30" s="1187"/>
      <c r="V30" s="547"/>
    </row>
    <row r="31" spans="1:22" ht="15" customHeight="1" x14ac:dyDescent="0.25">
      <c r="A31" s="159" t="s">
        <v>309</v>
      </c>
      <c r="B31" s="286"/>
      <c r="C31" s="285"/>
      <c r="D31" s="286"/>
      <c r="E31" s="80"/>
      <c r="F31" s="159">
        <v>34</v>
      </c>
      <c r="G31" s="291"/>
      <c r="H31" s="452"/>
      <c r="I31" s="292"/>
      <c r="J31" s="290"/>
      <c r="K31" s="305"/>
      <c r="L31" s="456"/>
      <c r="M31" s="306"/>
      <c r="N31" s="80"/>
      <c r="O31" s="1179" t="s">
        <v>932</v>
      </c>
      <c r="P31" s="1180"/>
      <c r="Q31" s="1180"/>
      <c r="R31" s="1180"/>
      <c r="S31" s="1180"/>
      <c r="T31" s="1180"/>
      <c r="U31" s="1181"/>
      <c r="V31" s="547"/>
    </row>
    <row r="32" spans="1:22" ht="15" customHeight="1" x14ac:dyDescent="0.25">
      <c r="A32" s="159" t="s">
        <v>310</v>
      </c>
      <c r="B32" s="286"/>
      <c r="C32" s="285"/>
      <c r="D32" s="286"/>
      <c r="E32" s="80"/>
      <c r="F32" s="159">
        <v>35</v>
      </c>
      <c r="G32" s="291"/>
      <c r="H32" s="452"/>
      <c r="I32" s="292"/>
      <c r="J32" s="290"/>
      <c r="K32" s="305"/>
      <c r="L32" s="456"/>
      <c r="M32" s="306"/>
      <c r="N32" s="80"/>
      <c r="O32" s="1182"/>
      <c r="P32" s="1183"/>
      <c r="Q32" s="1183"/>
      <c r="R32" s="1183"/>
      <c r="S32" s="1183"/>
      <c r="T32" s="1183"/>
      <c r="U32" s="1184"/>
      <c r="V32" s="547"/>
    </row>
    <row r="33" spans="1:22" ht="15" customHeight="1" x14ac:dyDescent="0.25">
      <c r="A33" s="159" t="s">
        <v>311</v>
      </c>
      <c r="B33" s="286"/>
      <c r="C33" s="285"/>
      <c r="D33" s="286"/>
      <c r="E33" s="80"/>
      <c r="F33" s="159">
        <v>36</v>
      </c>
      <c r="G33" s="291"/>
      <c r="H33" s="452"/>
      <c r="I33" s="292"/>
      <c r="J33" s="290"/>
      <c r="K33" s="305"/>
      <c r="L33" s="456"/>
      <c r="M33" s="306"/>
      <c r="N33" s="80"/>
      <c r="O33" s="1182"/>
      <c r="P33" s="1183"/>
      <c r="Q33" s="1183"/>
      <c r="R33" s="1183"/>
      <c r="S33" s="1183"/>
      <c r="T33" s="1183"/>
      <c r="U33" s="1184"/>
      <c r="V33" s="547"/>
    </row>
    <row r="34" spans="1:22" ht="15.75" customHeight="1" thickBot="1" x14ac:dyDescent="0.3">
      <c r="A34" s="159" t="s">
        <v>312</v>
      </c>
      <c r="B34" s="286"/>
      <c r="C34" s="285"/>
      <c r="D34" s="286"/>
      <c r="E34" s="80"/>
      <c r="F34" s="159">
        <v>37</v>
      </c>
      <c r="G34" s="291"/>
      <c r="H34" s="452"/>
      <c r="I34" s="292"/>
      <c r="J34" s="290"/>
      <c r="K34" s="305"/>
      <c r="L34" s="456"/>
      <c r="M34" s="306"/>
      <c r="N34" s="80"/>
      <c r="O34" s="1185"/>
      <c r="P34" s="1186"/>
      <c r="Q34" s="1186"/>
      <c r="R34" s="1186"/>
      <c r="S34" s="1186"/>
      <c r="T34" s="1186"/>
      <c r="U34" s="1187"/>
      <c r="V34" s="547"/>
    </row>
    <row r="35" spans="1:22" x14ac:dyDescent="0.25">
      <c r="A35" s="159" t="s">
        <v>313</v>
      </c>
      <c r="B35" s="286"/>
      <c r="C35" s="285"/>
      <c r="D35" s="286"/>
      <c r="E35" s="80"/>
      <c r="F35" s="159">
        <v>38</v>
      </c>
      <c r="G35" s="291"/>
      <c r="H35" s="452"/>
      <c r="I35" s="292"/>
      <c r="J35" s="290"/>
      <c r="K35" s="305"/>
      <c r="L35" s="456"/>
      <c r="M35" s="306"/>
      <c r="N35" s="80"/>
      <c r="O35" s="80"/>
      <c r="P35" s="80"/>
      <c r="Q35" s="80"/>
      <c r="R35" s="80"/>
      <c r="S35" s="80"/>
      <c r="T35" s="547"/>
      <c r="U35" s="547"/>
      <c r="V35" s="547"/>
    </row>
    <row r="36" spans="1:22" x14ac:dyDescent="0.25">
      <c r="A36" s="159" t="s">
        <v>314</v>
      </c>
      <c r="B36" s="286"/>
      <c r="C36" s="285"/>
      <c r="D36" s="286"/>
      <c r="E36" s="80"/>
      <c r="F36" s="159">
        <v>39</v>
      </c>
      <c r="G36" s="291"/>
      <c r="H36" s="452"/>
      <c r="I36" s="292"/>
      <c r="J36" s="290"/>
      <c r="K36" s="305"/>
      <c r="L36" s="456"/>
      <c r="M36" s="306"/>
      <c r="N36" s="80"/>
      <c r="O36" s="80"/>
      <c r="P36" s="80"/>
      <c r="Q36" s="80"/>
      <c r="R36" s="80"/>
      <c r="S36" s="80"/>
      <c r="T36" s="547"/>
      <c r="U36" s="547"/>
      <c r="V36" s="547"/>
    </row>
    <row r="37" spans="1:22" x14ac:dyDescent="0.25">
      <c r="A37" s="159" t="s">
        <v>315</v>
      </c>
      <c r="B37" s="286"/>
      <c r="C37" s="285"/>
      <c r="D37" s="286"/>
      <c r="E37" s="80"/>
      <c r="F37" s="159">
        <v>40</v>
      </c>
      <c r="G37" s="291"/>
      <c r="H37" s="452"/>
      <c r="I37" s="292"/>
      <c r="J37" s="290"/>
      <c r="K37" s="305"/>
      <c r="L37" s="456"/>
      <c r="M37" s="306"/>
      <c r="N37" s="80"/>
      <c r="O37" s="80"/>
      <c r="P37" s="80"/>
      <c r="Q37" s="80"/>
      <c r="R37" s="80"/>
      <c r="S37" s="80"/>
      <c r="T37" s="547"/>
      <c r="U37" s="547"/>
      <c r="V37" s="547"/>
    </row>
    <row r="38" spans="1:22" x14ac:dyDescent="0.25">
      <c r="A38" s="159" t="s">
        <v>316</v>
      </c>
      <c r="B38" s="286"/>
      <c r="C38" s="285"/>
      <c r="D38" s="286"/>
      <c r="E38" s="80"/>
      <c r="F38" s="159">
        <v>41</v>
      </c>
      <c r="G38" s="291"/>
      <c r="H38" s="452"/>
      <c r="I38" s="292"/>
      <c r="J38" s="290"/>
      <c r="K38" s="305"/>
      <c r="L38" s="456"/>
      <c r="M38" s="306"/>
      <c r="N38" s="80"/>
      <c r="O38" s="80"/>
      <c r="P38" s="80"/>
      <c r="Q38" s="80"/>
      <c r="R38" s="80"/>
      <c r="S38" s="80"/>
      <c r="T38" s="547"/>
      <c r="U38" s="547"/>
      <c r="V38" s="547"/>
    </row>
    <row r="39" spans="1:22" ht="14.45" customHeight="1" x14ac:dyDescent="0.25">
      <c r="A39" s="159" t="s">
        <v>317</v>
      </c>
      <c r="B39" s="286"/>
      <c r="C39" s="285"/>
      <c r="D39" s="286"/>
      <c r="E39" s="80"/>
      <c r="F39" s="159">
        <v>42</v>
      </c>
      <c r="G39" s="291"/>
      <c r="H39" s="452"/>
      <c r="I39" s="292"/>
      <c r="J39" s="290"/>
      <c r="K39" s="305"/>
      <c r="L39" s="456"/>
      <c r="M39" s="306"/>
      <c r="N39" s="80"/>
      <c r="O39" s="80"/>
      <c r="P39" s="80"/>
      <c r="Q39" s="80"/>
      <c r="R39" s="80"/>
      <c r="S39" s="80"/>
      <c r="T39" s="547"/>
      <c r="U39" s="547"/>
      <c r="V39" s="547"/>
    </row>
    <row r="40" spans="1:22" x14ac:dyDescent="0.25">
      <c r="A40" s="159" t="s">
        <v>318</v>
      </c>
      <c r="B40" s="286"/>
      <c r="C40" s="285"/>
      <c r="D40" s="286"/>
      <c r="E40" s="80"/>
      <c r="F40" s="159">
        <v>43</v>
      </c>
      <c r="G40" s="291"/>
      <c r="H40" s="452"/>
      <c r="I40" s="292"/>
      <c r="J40" s="290"/>
      <c r="K40" s="305"/>
      <c r="L40" s="456"/>
      <c r="M40" s="306"/>
      <c r="N40" s="80"/>
      <c r="O40" s="80"/>
      <c r="P40" s="80"/>
      <c r="Q40" s="80"/>
      <c r="R40" s="80"/>
      <c r="S40" s="80"/>
      <c r="T40" s="547"/>
      <c r="U40" s="547"/>
      <c r="V40" s="547"/>
    </row>
    <row r="41" spans="1:22" x14ac:dyDescent="0.25">
      <c r="A41" s="159" t="s">
        <v>319</v>
      </c>
      <c r="B41" s="286"/>
      <c r="C41" s="285"/>
      <c r="D41" s="286"/>
      <c r="E41" s="80"/>
      <c r="F41" s="159">
        <v>44</v>
      </c>
      <c r="G41" s="291"/>
      <c r="H41" s="452"/>
      <c r="I41" s="292"/>
      <c r="J41" s="290"/>
      <c r="K41" s="305"/>
      <c r="L41" s="456"/>
      <c r="M41" s="306"/>
      <c r="N41" s="80"/>
      <c r="O41" s="80"/>
      <c r="P41" s="80"/>
      <c r="Q41" s="80"/>
      <c r="R41" s="80"/>
      <c r="S41" s="80"/>
      <c r="T41" s="547"/>
      <c r="U41" s="547"/>
      <c r="V41" s="547"/>
    </row>
    <row r="42" spans="1:22" x14ac:dyDescent="0.25">
      <c r="A42" s="321" t="s">
        <v>370</v>
      </c>
      <c r="B42" s="286"/>
      <c r="C42" s="285"/>
      <c r="D42" s="287"/>
      <c r="E42" s="80"/>
      <c r="F42" s="159">
        <v>45</v>
      </c>
      <c r="G42" s="291"/>
      <c r="H42" s="452"/>
      <c r="I42" s="292"/>
      <c r="J42" s="290"/>
      <c r="K42" s="305"/>
      <c r="L42" s="456"/>
      <c r="M42" s="306"/>
      <c r="N42" s="80"/>
      <c r="O42" s="80"/>
      <c r="P42" s="80"/>
      <c r="Q42" s="80"/>
      <c r="R42" s="80"/>
      <c r="S42" s="80"/>
      <c r="T42" s="547"/>
      <c r="U42" s="547"/>
      <c r="V42" s="547"/>
    </row>
    <row r="43" spans="1:22" x14ac:dyDescent="0.25">
      <c r="A43" s="321" t="s">
        <v>371</v>
      </c>
      <c r="B43" s="286"/>
      <c r="C43" s="285"/>
      <c r="D43" s="286"/>
      <c r="E43" s="80"/>
      <c r="F43" s="159">
        <v>46</v>
      </c>
      <c r="G43" s="291"/>
      <c r="H43" s="452"/>
      <c r="I43" s="292"/>
      <c r="J43" s="290"/>
      <c r="K43" s="305"/>
      <c r="L43" s="456"/>
      <c r="M43" s="306"/>
      <c r="N43" s="80"/>
      <c r="O43" s="80"/>
      <c r="P43" s="80"/>
      <c r="Q43" s="80"/>
      <c r="R43" s="80"/>
      <c r="S43" s="80"/>
      <c r="T43" s="547"/>
      <c r="U43" s="547"/>
      <c r="V43" s="547"/>
    </row>
    <row r="44" spans="1:22" x14ac:dyDescent="0.25">
      <c r="A44" s="321" t="s">
        <v>372</v>
      </c>
      <c r="B44" s="325"/>
      <c r="C44" s="166"/>
      <c r="D44" s="325"/>
      <c r="E44" s="80"/>
      <c r="F44" s="159">
        <v>47</v>
      </c>
      <c r="G44" s="291"/>
      <c r="H44" s="452"/>
      <c r="I44" s="292"/>
      <c r="J44" s="290"/>
      <c r="K44" s="305"/>
      <c r="L44" s="456"/>
      <c r="M44" s="306"/>
      <c r="N44" s="80"/>
      <c r="O44" s="80"/>
      <c r="P44" s="80"/>
      <c r="Q44" s="80"/>
      <c r="R44" s="80"/>
      <c r="S44" s="80"/>
      <c r="T44" s="547"/>
      <c r="U44" s="547"/>
      <c r="V44" s="547"/>
    </row>
    <row r="45" spans="1:22" x14ac:dyDescent="0.25">
      <c r="A45" s="321" t="s">
        <v>373</v>
      </c>
      <c r="B45" s="325"/>
      <c r="C45" s="166"/>
      <c r="D45" s="325"/>
      <c r="E45" s="80"/>
      <c r="F45" s="159">
        <v>48</v>
      </c>
      <c r="G45" s="291"/>
      <c r="H45" s="452"/>
      <c r="I45" s="292"/>
      <c r="J45" s="290"/>
      <c r="K45" s="305"/>
      <c r="L45" s="456"/>
      <c r="M45" s="306"/>
      <c r="N45" s="80"/>
      <c r="O45" s="80"/>
      <c r="P45" s="80"/>
      <c r="Q45" s="80"/>
      <c r="R45" s="80"/>
      <c r="S45" s="80"/>
      <c r="T45" s="547"/>
      <c r="U45" s="547"/>
      <c r="V45" s="547"/>
    </row>
    <row r="46" spans="1:22" x14ac:dyDescent="0.25">
      <c r="A46" s="321" t="s">
        <v>374</v>
      </c>
      <c r="B46" s="325"/>
      <c r="C46" s="166"/>
      <c r="D46" s="325"/>
      <c r="E46" s="80"/>
      <c r="F46" s="159">
        <v>49</v>
      </c>
      <c r="G46" s="291"/>
      <c r="H46" s="452"/>
      <c r="I46" s="292"/>
      <c r="J46" s="290"/>
      <c r="K46" s="305"/>
      <c r="L46" s="456"/>
      <c r="M46" s="306"/>
      <c r="N46" s="80"/>
      <c r="O46" s="80"/>
      <c r="P46" s="80"/>
      <c r="Q46" s="80"/>
      <c r="R46" s="80"/>
      <c r="S46" s="80"/>
      <c r="T46" s="547"/>
      <c r="U46" s="547"/>
      <c r="V46" s="547"/>
    </row>
    <row r="47" spans="1:22" x14ac:dyDescent="0.25">
      <c r="A47" s="321" t="s">
        <v>375</v>
      </c>
      <c r="B47" s="325"/>
      <c r="C47" s="166"/>
      <c r="D47" s="325"/>
      <c r="E47" s="80"/>
      <c r="F47" s="159">
        <v>50</v>
      </c>
      <c r="G47" s="291"/>
      <c r="H47" s="452"/>
      <c r="I47" s="292"/>
      <c r="J47" s="290"/>
      <c r="K47" s="305"/>
      <c r="L47" s="456"/>
      <c r="M47" s="306"/>
      <c r="N47" s="80"/>
      <c r="O47" s="80"/>
      <c r="P47" s="80"/>
      <c r="Q47" s="80"/>
      <c r="R47" s="80"/>
      <c r="S47" s="80"/>
      <c r="T47" s="547"/>
      <c r="U47" s="547"/>
      <c r="V47" s="547"/>
    </row>
    <row r="48" spans="1:22" x14ac:dyDescent="0.25">
      <c r="A48" s="321" t="s">
        <v>376</v>
      </c>
      <c r="B48" s="325"/>
      <c r="C48" s="166"/>
      <c r="D48" s="325"/>
      <c r="E48" s="80"/>
      <c r="F48" s="159">
        <v>51</v>
      </c>
      <c r="G48" s="291"/>
      <c r="H48" s="452"/>
      <c r="I48" s="292"/>
      <c r="J48" s="290"/>
      <c r="K48" s="305"/>
      <c r="L48" s="456"/>
      <c r="M48" s="306"/>
      <c r="N48" s="80"/>
      <c r="O48" s="80"/>
      <c r="P48" s="80"/>
      <c r="Q48" s="80"/>
      <c r="R48" s="80"/>
      <c r="S48" s="80"/>
      <c r="T48" s="547"/>
      <c r="U48" s="547"/>
      <c r="V48" s="547"/>
    </row>
    <row r="49" spans="1:22" x14ac:dyDescent="0.25">
      <c r="A49" s="321" t="s">
        <v>377</v>
      </c>
      <c r="B49" s="325"/>
      <c r="C49" s="166"/>
      <c r="D49" s="325"/>
      <c r="E49" s="80"/>
      <c r="F49" s="159">
        <v>52</v>
      </c>
      <c r="G49" s="291"/>
      <c r="H49" s="452"/>
      <c r="I49" s="292"/>
      <c r="J49" s="290"/>
      <c r="K49" s="305"/>
      <c r="L49" s="456"/>
      <c r="M49" s="306"/>
      <c r="N49" s="80"/>
      <c r="O49" s="80"/>
      <c r="P49" s="80"/>
      <c r="Q49" s="80"/>
      <c r="R49" s="80"/>
      <c r="S49" s="80"/>
      <c r="T49" s="80"/>
      <c r="U49" s="80"/>
      <c r="V49" s="547"/>
    </row>
    <row r="50" spans="1:22" x14ac:dyDescent="0.25">
      <c r="A50" s="321" t="s">
        <v>378</v>
      </c>
      <c r="B50" s="325"/>
      <c r="C50" s="166"/>
      <c r="D50" s="325"/>
      <c r="E50" s="80"/>
      <c r="F50" s="159">
        <v>53</v>
      </c>
      <c r="G50" s="291"/>
      <c r="H50" s="452"/>
      <c r="I50" s="292"/>
      <c r="J50" s="290"/>
      <c r="K50" s="305"/>
      <c r="L50" s="456"/>
      <c r="M50" s="306"/>
      <c r="N50" s="80"/>
      <c r="O50" s="80"/>
      <c r="P50" s="80"/>
      <c r="Q50" s="80"/>
      <c r="R50" s="80"/>
      <c r="S50" s="80"/>
      <c r="T50" s="80"/>
      <c r="U50" s="80"/>
      <c r="V50" s="547"/>
    </row>
    <row r="51" spans="1:22" x14ac:dyDescent="0.25">
      <c r="A51" s="321" t="s">
        <v>379</v>
      </c>
      <c r="B51" s="325"/>
      <c r="C51" s="166"/>
      <c r="D51" s="325"/>
      <c r="E51" s="80"/>
      <c r="F51" s="159">
        <v>54</v>
      </c>
      <c r="G51" s="291"/>
      <c r="H51" s="452"/>
      <c r="I51" s="292"/>
      <c r="J51" s="290"/>
      <c r="K51" s="305"/>
      <c r="L51" s="456"/>
      <c r="M51" s="306"/>
      <c r="N51" s="80"/>
      <c r="O51" s="80"/>
      <c r="P51" s="80"/>
      <c r="Q51" s="80"/>
      <c r="R51" s="80"/>
      <c r="S51" s="80"/>
      <c r="T51" s="80"/>
      <c r="U51" s="80"/>
      <c r="V51" s="547"/>
    </row>
    <row r="52" spans="1:22" x14ac:dyDescent="0.25">
      <c r="A52" s="321" t="s">
        <v>380</v>
      </c>
      <c r="B52" s="325"/>
      <c r="C52" s="166"/>
      <c r="D52" s="325"/>
      <c r="E52" s="80"/>
      <c r="F52" s="159">
        <v>55</v>
      </c>
      <c r="G52" s="291"/>
      <c r="H52" s="452"/>
      <c r="I52" s="292"/>
      <c r="J52" s="290"/>
      <c r="K52" s="305"/>
      <c r="L52" s="456"/>
      <c r="M52" s="306"/>
      <c r="N52" s="80"/>
      <c r="O52" s="80"/>
      <c r="P52" s="80"/>
      <c r="Q52" s="80"/>
      <c r="R52" s="80"/>
      <c r="S52" s="80"/>
      <c r="T52" s="80"/>
      <c r="U52" s="80"/>
      <c r="V52" s="547"/>
    </row>
    <row r="53" spans="1:22" x14ac:dyDescent="0.25">
      <c r="A53" s="321" t="s">
        <v>381</v>
      </c>
      <c r="B53" s="325"/>
      <c r="C53" s="166"/>
      <c r="D53" s="325"/>
      <c r="E53" s="80"/>
      <c r="F53" s="159">
        <v>56</v>
      </c>
      <c r="G53" s="291"/>
      <c r="H53" s="452"/>
      <c r="I53" s="292"/>
      <c r="J53" s="290"/>
      <c r="K53" s="305"/>
      <c r="L53" s="456"/>
      <c r="M53" s="306"/>
      <c r="N53" s="80"/>
      <c r="O53" s="80"/>
      <c r="P53" s="80"/>
      <c r="Q53" s="80"/>
      <c r="R53" s="80"/>
      <c r="S53" s="80"/>
      <c r="T53" s="80"/>
      <c r="U53" s="80"/>
      <c r="V53" s="547"/>
    </row>
    <row r="54" spans="1:22" x14ac:dyDescent="0.25">
      <c r="A54" s="321" t="s">
        <v>382</v>
      </c>
      <c r="B54" s="325"/>
      <c r="C54" s="166"/>
      <c r="D54" s="325"/>
      <c r="E54" s="80"/>
      <c r="F54" s="159">
        <v>57</v>
      </c>
      <c r="G54" s="291"/>
      <c r="H54" s="452"/>
      <c r="I54" s="292"/>
      <c r="J54" s="290"/>
      <c r="K54" s="305"/>
      <c r="L54" s="456"/>
      <c r="M54" s="306"/>
      <c r="N54" s="80"/>
      <c r="O54" s="80"/>
      <c r="P54" s="80"/>
      <c r="Q54" s="80"/>
      <c r="R54" s="80"/>
      <c r="S54" s="80"/>
      <c r="T54" s="80"/>
      <c r="U54" s="80"/>
      <c r="V54" s="547"/>
    </row>
    <row r="55" spans="1:22" x14ac:dyDescent="0.25">
      <c r="A55" s="321" t="s">
        <v>383</v>
      </c>
      <c r="B55" s="325"/>
      <c r="C55" s="166"/>
      <c r="D55" s="325"/>
      <c r="E55" s="80"/>
      <c r="F55" s="159">
        <v>58</v>
      </c>
      <c r="G55" s="291"/>
      <c r="H55" s="452"/>
      <c r="I55" s="292"/>
      <c r="J55" s="290"/>
      <c r="K55" s="305"/>
      <c r="L55" s="456"/>
      <c r="M55" s="306"/>
      <c r="N55" s="80"/>
      <c r="O55" s="80"/>
      <c r="P55" s="80"/>
      <c r="Q55" s="80"/>
      <c r="R55" s="80"/>
      <c r="S55" s="80"/>
      <c r="T55" s="80"/>
      <c r="U55" s="80"/>
      <c r="V55" s="547"/>
    </row>
    <row r="56" spans="1:22" x14ac:dyDescent="0.25">
      <c r="A56" s="321" t="s">
        <v>384</v>
      </c>
      <c r="B56" s="325"/>
      <c r="C56" s="166"/>
      <c r="D56" s="325"/>
      <c r="E56" s="80"/>
      <c r="F56" s="159">
        <v>59</v>
      </c>
      <c r="G56" s="291"/>
      <c r="H56" s="452"/>
      <c r="I56" s="292"/>
      <c r="J56" s="290"/>
      <c r="K56" s="305"/>
      <c r="L56" s="456"/>
      <c r="M56" s="306"/>
      <c r="N56" s="80"/>
      <c r="O56" s="80"/>
      <c r="P56" s="80"/>
      <c r="Q56" s="80"/>
      <c r="R56" s="80"/>
      <c r="S56" s="80"/>
      <c r="T56" s="80"/>
      <c r="U56" s="80"/>
      <c r="V56" s="547"/>
    </row>
    <row r="57" spans="1:22" x14ac:dyDescent="0.25">
      <c r="A57" s="321" t="s">
        <v>385</v>
      </c>
      <c r="B57" s="325"/>
      <c r="C57" s="166"/>
      <c r="D57" s="325"/>
      <c r="E57" s="80"/>
      <c r="F57" s="159">
        <v>60</v>
      </c>
      <c r="G57" s="291"/>
      <c r="H57" s="452"/>
      <c r="I57" s="292"/>
      <c r="J57" s="290"/>
      <c r="K57" s="305"/>
      <c r="L57" s="456"/>
      <c r="M57" s="306"/>
      <c r="N57" s="80"/>
      <c r="O57" s="80"/>
      <c r="P57" s="80"/>
      <c r="Q57" s="80"/>
      <c r="R57" s="80"/>
      <c r="S57" s="80"/>
      <c r="T57" s="80"/>
      <c r="U57" s="80"/>
      <c r="V57" s="547"/>
    </row>
    <row r="58" spans="1:22" x14ac:dyDescent="0.25">
      <c r="A58" s="321" t="s">
        <v>386</v>
      </c>
      <c r="B58" s="325"/>
      <c r="C58" s="166"/>
      <c r="D58" s="325"/>
      <c r="E58" s="80"/>
      <c r="F58" s="159">
        <v>61</v>
      </c>
      <c r="G58" s="291"/>
      <c r="H58" s="452"/>
      <c r="I58" s="292"/>
      <c r="J58" s="290"/>
      <c r="K58" s="305"/>
      <c r="L58" s="456"/>
      <c r="M58" s="306"/>
      <c r="N58" s="80"/>
      <c r="O58" s="80"/>
      <c r="P58" s="80"/>
      <c r="Q58" s="80"/>
      <c r="R58" s="80"/>
      <c r="S58" s="80"/>
      <c r="T58" s="80"/>
      <c r="U58" s="80"/>
      <c r="V58" s="547"/>
    </row>
    <row r="59" spans="1:22" x14ac:dyDescent="0.25">
      <c r="A59" s="321" t="s">
        <v>387</v>
      </c>
      <c r="B59" s="325"/>
      <c r="C59" s="166"/>
      <c r="D59" s="325"/>
      <c r="E59" s="80"/>
      <c r="F59" s="159">
        <v>62</v>
      </c>
      <c r="G59" s="291"/>
      <c r="H59" s="452"/>
      <c r="I59" s="292"/>
      <c r="J59" s="290"/>
      <c r="K59" s="305"/>
      <c r="L59" s="456"/>
      <c r="M59" s="306"/>
      <c r="N59" s="80"/>
      <c r="O59" s="80"/>
      <c r="P59" s="80"/>
      <c r="Q59" s="80"/>
      <c r="R59" s="80"/>
      <c r="S59" s="80"/>
      <c r="T59" s="80"/>
      <c r="U59" s="80"/>
      <c r="V59" s="547"/>
    </row>
    <row r="60" spans="1:22" x14ac:dyDescent="0.25">
      <c r="A60" s="321" t="s">
        <v>388</v>
      </c>
      <c r="B60" s="325"/>
      <c r="C60" s="166"/>
      <c r="D60" s="325"/>
      <c r="E60" s="80"/>
      <c r="F60" s="159">
        <v>63</v>
      </c>
      <c r="G60" s="291"/>
      <c r="H60" s="452"/>
      <c r="I60" s="292"/>
      <c r="J60" s="290"/>
      <c r="K60" s="305"/>
      <c r="L60" s="456"/>
      <c r="M60" s="306"/>
      <c r="N60" s="80"/>
      <c r="O60" s="80"/>
      <c r="P60" s="80"/>
      <c r="Q60" s="80"/>
      <c r="R60" s="80"/>
      <c r="S60" s="80"/>
      <c r="T60" s="80"/>
      <c r="U60" s="80"/>
      <c r="V60" s="547"/>
    </row>
    <row r="61" spans="1:22" x14ac:dyDescent="0.25">
      <c r="A61" s="321" t="s">
        <v>389</v>
      </c>
      <c r="B61" s="325"/>
      <c r="C61" s="166"/>
      <c r="D61" s="325"/>
      <c r="E61" s="80"/>
      <c r="F61" s="159">
        <v>64</v>
      </c>
      <c r="G61" s="291"/>
      <c r="H61" s="452"/>
      <c r="I61" s="292"/>
      <c r="J61" s="290"/>
      <c r="K61" s="305"/>
      <c r="L61" s="456"/>
      <c r="M61" s="306"/>
      <c r="N61" s="80"/>
      <c r="O61" s="80"/>
      <c r="P61" s="80"/>
      <c r="Q61" s="80"/>
      <c r="R61" s="80"/>
      <c r="S61" s="80"/>
      <c r="T61" s="80"/>
      <c r="U61" s="80"/>
      <c r="V61" s="547"/>
    </row>
    <row r="62" spans="1:22" x14ac:dyDescent="0.25">
      <c r="A62" s="321" t="s">
        <v>390</v>
      </c>
      <c r="B62" s="325"/>
      <c r="C62" s="166"/>
      <c r="D62" s="325"/>
      <c r="E62" s="80"/>
      <c r="F62" s="159">
        <v>65</v>
      </c>
      <c r="G62" s="291"/>
      <c r="H62" s="452"/>
      <c r="I62" s="292"/>
      <c r="J62" s="290"/>
      <c r="K62" s="305"/>
      <c r="L62" s="456"/>
      <c r="M62" s="306"/>
      <c r="N62" s="80"/>
      <c r="O62" s="80"/>
      <c r="P62" s="80"/>
      <c r="Q62" s="80"/>
      <c r="R62" s="80"/>
      <c r="S62" s="80"/>
      <c r="T62" s="80"/>
      <c r="U62" s="80"/>
      <c r="V62" s="547"/>
    </row>
    <row r="63" spans="1:22" x14ac:dyDescent="0.25">
      <c r="A63" s="321" t="s">
        <v>391</v>
      </c>
      <c r="B63" s="325"/>
      <c r="C63" s="166"/>
      <c r="D63" s="325"/>
      <c r="E63" s="80"/>
      <c r="F63" s="159">
        <v>66</v>
      </c>
      <c r="G63" s="291"/>
      <c r="H63" s="452"/>
      <c r="I63" s="292"/>
      <c r="J63" s="290"/>
      <c r="K63" s="305"/>
      <c r="L63" s="456"/>
      <c r="M63" s="306"/>
      <c r="N63" s="80"/>
      <c r="O63" s="80"/>
      <c r="P63" s="80"/>
      <c r="Q63" s="80"/>
      <c r="R63" s="80"/>
      <c r="S63" s="80"/>
      <c r="T63" s="80"/>
      <c r="U63" s="80"/>
      <c r="V63" s="547"/>
    </row>
    <row r="64" spans="1:22" x14ac:dyDescent="0.25">
      <c r="A64" s="321" t="s">
        <v>392</v>
      </c>
      <c r="B64" s="325"/>
      <c r="C64" s="166"/>
      <c r="D64" s="325"/>
      <c r="E64" s="80"/>
      <c r="F64" s="159">
        <v>67</v>
      </c>
      <c r="G64" s="291"/>
      <c r="H64" s="452"/>
      <c r="I64" s="292"/>
      <c r="J64" s="290"/>
      <c r="K64" s="305"/>
      <c r="L64" s="456"/>
      <c r="M64" s="306"/>
      <c r="N64" s="80"/>
      <c r="O64" s="80"/>
      <c r="P64" s="80"/>
      <c r="Q64" s="80"/>
      <c r="R64" s="80"/>
      <c r="S64" s="80"/>
      <c r="T64" s="80"/>
      <c r="U64" s="80"/>
      <c r="V64" s="547"/>
    </row>
    <row r="65" spans="1:22" x14ac:dyDescent="0.25">
      <c r="A65" s="321" t="s">
        <v>393</v>
      </c>
      <c r="B65" s="325"/>
      <c r="C65" s="166"/>
      <c r="D65" s="325"/>
      <c r="E65" s="80"/>
      <c r="F65" s="159">
        <v>68</v>
      </c>
      <c r="G65" s="291"/>
      <c r="H65" s="452"/>
      <c r="I65" s="292"/>
      <c r="J65" s="290"/>
      <c r="K65" s="305"/>
      <c r="L65" s="456"/>
      <c r="M65" s="306"/>
      <c r="N65" s="80"/>
      <c r="O65" s="80"/>
      <c r="P65" s="80"/>
      <c r="Q65" s="80"/>
      <c r="R65" s="80"/>
      <c r="S65" s="80"/>
      <c r="T65" s="80"/>
      <c r="U65" s="80"/>
      <c r="V65" s="547"/>
    </row>
    <row r="66" spans="1:22" x14ac:dyDescent="0.25">
      <c r="A66" s="321" t="s">
        <v>394</v>
      </c>
      <c r="B66" s="325"/>
      <c r="C66" s="166"/>
      <c r="D66" s="325"/>
      <c r="E66" s="80"/>
      <c r="F66" s="159">
        <v>69</v>
      </c>
      <c r="G66" s="291"/>
      <c r="H66" s="452"/>
      <c r="I66" s="292"/>
      <c r="J66" s="290"/>
      <c r="K66" s="305"/>
      <c r="L66" s="456"/>
      <c r="M66" s="306"/>
      <c r="N66" s="80"/>
      <c r="O66" s="80"/>
      <c r="P66" s="80"/>
      <c r="Q66" s="80"/>
      <c r="R66" s="80"/>
      <c r="S66" s="80"/>
      <c r="T66" s="80"/>
      <c r="U66" s="80"/>
      <c r="V66" s="547"/>
    </row>
    <row r="67" spans="1:22" ht="15.75" thickBot="1" x14ac:dyDescent="0.3">
      <c r="A67" s="322" t="s">
        <v>395</v>
      </c>
      <c r="B67" s="326"/>
      <c r="C67" s="166"/>
      <c r="D67" s="326"/>
      <c r="E67" s="80"/>
      <c r="F67" s="160" t="s">
        <v>322</v>
      </c>
      <c r="G67" s="293"/>
      <c r="H67" s="453"/>
      <c r="I67" s="294"/>
      <c r="J67" s="290"/>
      <c r="K67" s="307"/>
      <c r="L67" s="400"/>
      <c r="M67" s="308"/>
      <c r="N67" s="80"/>
      <c r="O67" s="80"/>
      <c r="P67" s="80"/>
      <c r="Q67" s="80"/>
      <c r="R67" s="80"/>
      <c r="S67" s="80"/>
      <c r="T67" s="80"/>
      <c r="U67" s="80"/>
      <c r="V67" s="547"/>
    </row>
    <row r="68" spans="1:22" ht="15.75" thickBot="1" x14ac:dyDescent="0.3">
      <c r="A68" s="319" t="s">
        <v>320</v>
      </c>
      <c r="B68" s="324">
        <f>SUM(B16:B67)</f>
        <v>0</v>
      </c>
      <c r="C68" s="166"/>
      <c r="D68" s="324">
        <f>SUM(D16:D67)</f>
        <v>0</v>
      </c>
      <c r="E68" s="80"/>
      <c r="F68" s="170" t="s">
        <v>320</v>
      </c>
      <c r="G68" s="295">
        <f>SUM(G16:G67)</f>
        <v>0</v>
      </c>
      <c r="H68" s="454">
        <f t="shared" ref="H68:I68" si="1">SUM(H16:H67)</f>
        <v>0</v>
      </c>
      <c r="I68" s="296">
        <f t="shared" si="1"/>
        <v>0</v>
      </c>
      <c r="J68" s="290"/>
      <c r="K68" s="295">
        <f t="shared" ref="K68:M68" si="2">SUM(K16:K67)</f>
        <v>0</v>
      </c>
      <c r="L68" s="449">
        <f t="shared" si="2"/>
        <v>0</v>
      </c>
      <c r="M68" s="296">
        <f t="shared" si="2"/>
        <v>0</v>
      </c>
      <c r="N68" s="80"/>
      <c r="O68" s="547"/>
      <c r="P68" s="547"/>
      <c r="Q68" s="547"/>
      <c r="R68" s="547"/>
      <c r="S68" s="547"/>
      <c r="T68" s="547"/>
      <c r="U68" s="547"/>
      <c r="V68" s="547"/>
    </row>
  </sheetData>
  <sheetProtection algorithmName="SHA-512" hashValue="tBijvKnQQJNmj7BSXLVtAS7+4Ar30pOxh89e9r6txrw7HBAMbIte9Lx3U+edNJudNmYrwAfWEC4098xRfAAP3g==" saltValue="+e+xhVv6d57Lh0ChEvxtdA==" spinCount="100000" sheet="1" objects="1" scenarios="1"/>
  <mergeCells count="21">
    <mergeCell ref="O13:U13"/>
    <mergeCell ref="A14:A15"/>
    <mergeCell ref="B14:B15"/>
    <mergeCell ref="D14:D15"/>
    <mergeCell ref="F14:F15"/>
    <mergeCell ref="G14:G15"/>
    <mergeCell ref="H14:H15"/>
    <mergeCell ref="P14:R14"/>
    <mergeCell ref="S14:T14"/>
    <mergeCell ref="U14:U15"/>
    <mergeCell ref="A9:M9"/>
    <mergeCell ref="A10:M10"/>
    <mergeCell ref="A13:D13"/>
    <mergeCell ref="F13:M13"/>
    <mergeCell ref="K14:M14"/>
    <mergeCell ref="I14:I15"/>
    <mergeCell ref="P20:R20"/>
    <mergeCell ref="P18:R18"/>
    <mergeCell ref="P19:R19"/>
    <mergeCell ref="O23:U30"/>
    <mergeCell ref="O31:U34"/>
  </mergeCells>
  <conditionalFormatting sqref="B68">
    <cfRule type="expression" dxfId="100" priority="7">
      <formula>AND(   $B$68&gt;0,   SUM($G$68:$I$68)&gt;0,   SUM($G$68:$I$68)&lt;&gt;$B$68 )</formula>
    </cfRule>
  </conditionalFormatting>
  <conditionalFormatting sqref="G68:I68">
    <cfRule type="expression" dxfId="99" priority="6">
      <formula>AND(   $B$68&gt;0,   SUM($G$68:$I$68)&gt;0,   SUM($G$68:$I$68)&lt;&gt;$B$68 )</formula>
    </cfRule>
  </conditionalFormatting>
  <conditionalFormatting sqref="U16">
    <cfRule type="expression" dxfId="98" priority="5">
      <formula>AND($U$16&gt;0,($B$68)&lt;&gt;$U$16)</formula>
    </cfRule>
  </conditionalFormatting>
  <conditionalFormatting sqref="U17">
    <cfRule type="expression" dxfId="97" priority="4">
      <formula>AND($U$17&gt;0,($B$68)&lt;&gt;$U$17)</formula>
    </cfRule>
  </conditionalFormatting>
  <conditionalFormatting sqref="U18">
    <cfRule type="expression" dxfId="96" priority="3">
      <formula>AND($U$18&gt;0,($B$68)&lt;&gt;$U$18)</formula>
    </cfRule>
  </conditionalFormatting>
  <conditionalFormatting sqref="U19">
    <cfRule type="expression" dxfId="95" priority="2">
      <formula>AND($U$19&gt;0,($B$68)&lt;&gt;$U$19)</formula>
    </cfRule>
  </conditionalFormatting>
  <conditionalFormatting sqref="U20">
    <cfRule type="expression" dxfId="94" priority="1">
      <formula>AND($U$20&gt;0,($B$68)&lt;&gt;$U$20)</formula>
    </cfRule>
  </conditionalFormatting>
  <dataValidations count="1">
    <dataValidation type="whole" operator="greaterThanOrEqual" allowBlank="1" showInputMessage="1" showErrorMessage="1" error="Please enter a whole number greater than or equal to 0." sqref="D16:D67 B16:B67 G16:I67 K16:M67 P16:T20" xr:uid="{00000000-0002-0000-0C00-000000000000}">
      <formula1>0</formula1>
    </dataValidation>
  </dataValidations>
  <pageMargins left="0.7" right="0.7" top="0.75" bottom="0.75" header="0.3" footer="0.3"/>
  <pageSetup paperSize="5" scale="7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pageSetUpPr fitToPage="1"/>
  </sheetPr>
  <dimension ref="A1:O43"/>
  <sheetViews>
    <sheetView workbookViewId="0">
      <selection activeCell="A39" sqref="A39"/>
    </sheetView>
  </sheetViews>
  <sheetFormatPr defaultColWidth="9.140625" defaultRowHeight="15" customHeight="1" x14ac:dyDescent="0.25"/>
  <cols>
    <col min="1" max="1" width="50.7109375" style="684" customWidth="1"/>
    <col min="2" max="7" width="12.7109375" style="712" customWidth="1"/>
    <col min="8" max="8" width="2.85546875" style="684" customWidth="1"/>
    <col min="9" max="9" width="50.7109375" style="684" customWidth="1"/>
    <col min="10" max="15" width="12.7109375" style="712" customWidth="1"/>
    <col min="16" max="16384" width="9.140625" style="684"/>
  </cols>
  <sheetData>
    <row r="1" spans="1:15" s="355" customFormat="1" ht="15" customHeight="1" x14ac:dyDescent="0.25">
      <c r="B1" s="683"/>
      <c r="C1" s="683"/>
      <c r="D1" s="683"/>
      <c r="E1" s="683"/>
      <c r="F1" s="683"/>
      <c r="G1" s="683"/>
      <c r="J1" s="683"/>
      <c r="K1" s="683"/>
      <c r="L1" s="683"/>
      <c r="M1" s="683"/>
      <c r="N1" s="683"/>
      <c r="O1" s="683"/>
    </row>
    <row r="2" spans="1:15" s="355" customFormat="1" ht="15" customHeight="1" x14ac:dyDescent="0.25">
      <c r="B2" s="683"/>
      <c r="C2" s="683"/>
      <c r="D2" s="683"/>
      <c r="E2" s="683"/>
      <c r="F2" s="683"/>
      <c r="G2" s="683"/>
      <c r="J2" s="683"/>
      <c r="K2" s="683"/>
      <c r="L2" s="683"/>
      <c r="M2" s="683"/>
      <c r="N2" s="683"/>
      <c r="O2" s="683"/>
    </row>
    <row r="3" spans="1:15" s="355" customFormat="1" ht="15" customHeight="1" x14ac:dyDescent="0.25">
      <c r="B3" s="683"/>
      <c r="C3" s="683"/>
      <c r="D3" s="683"/>
      <c r="E3" s="683"/>
      <c r="F3" s="683"/>
      <c r="G3" s="683"/>
      <c r="J3" s="683"/>
      <c r="K3" s="683"/>
      <c r="L3" s="683"/>
      <c r="M3" s="683"/>
      <c r="N3" s="683"/>
      <c r="O3" s="683"/>
    </row>
    <row r="4" spans="1:15" s="355" customFormat="1" ht="15" customHeight="1" x14ac:dyDescent="0.25">
      <c r="B4" s="683"/>
      <c r="C4" s="683"/>
      <c r="D4" s="683"/>
      <c r="E4" s="683"/>
      <c r="F4" s="683"/>
      <c r="G4" s="683"/>
      <c r="J4" s="683"/>
      <c r="K4" s="683"/>
      <c r="L4" s="683"/>
      <c r="M4" s="683"/>
      <c r="N4" s="683"/>
      <c r="O4" s="683"/>
    </row>
    <row r="5" spans="1:15" s="355" customFormat="1" ht="15" customHeight="1" x14ac:dyDescent="0.25">
      <c r="B5" s="683"/>
      <c r="C5" s="683"/>
      <c r="D5" s="683"/>
      <c r="E5" s="683"/>
      <c r="F5" s="683"/>
      <c r="G5" s="683"/>
      <c r="J5" s="683"/>
      <c r="K5" s="683"/>
      <c r="L5" s="683"/>
      <c r="M5" s="683"/>
      <c r="N5" s="683"/>
      <c r="O5" s="683"/>
    </row>
    <row r="6" spans="1:15" s="355" customFormat="1" ht="51.75" customHeight="1" x14ac:dyDescent="0.25">
      <c r="B6" s="683"/>
      <c r="C6" s="683"/>
      <c r="D6" s="683"/>
      <c r="E6" s="683"/>
      <c r="F6" s="683"/>
      <c r="G6" s="683"/>
      <c r="J6" s="683"/>
      <c r="K6" s="683"/>
      <c r="L6" s="683"/>
      <c r="M6" s="683"/>
      <c r="N6" s="683"/>
      <c r="O6" s="683"/>
    </row>
    <row r="7" spans="1:15" s="355" customFormat="1" ht="15" hidden="1" customHeight="1" x14ac:dyDescent="0.25">
      <c r="B7" s="683"/>
      <c r="C7" s="683"/>
      <c r="D7" s="683"/>
      <c r="E7" s="683"/>
      <c r="F7" s="683"/>
      <c r="G7" s="683"/>
      <c r="J7" s="683"/>
      <c r="K7" s="683"/>
      <c r="L7" s="683"/>
      <c r="M7" s="683"/>
      <c r="N7" s="683"/>
      <c r="O7" s="683"/>
    </row>
    <row r="8" spans="1:15" s="355" customFormat="1" ht="15" hidden="1" customHeight="1" x14ac:dyDescent="0.25">
      <c r="B8" s="683"/>
      <c r="C8" s="683"/>
      <c r="D8" s="683"/>
      <c r="E8" s="683"/>
      <c r="F8" s="683"/>
      <c r="G8" s="683"/>
      <c r="J8" s="683"/>
      <c r="K8" s="683"/>
      <c r="L8" s="683"/>
      <c r="M8" s="683"/>
      <c r="N8" s="683"/>
      <c r="O8" s="683"/>
    </row>
    <row r="9" spans="1:15" ht="18.75" x14ac:dyDescent="0.25">
      <c r="A9" s="1165" t="s">
        <v>194</v>
      </c>
      <c r="B9" s="1165"/>
      <c r="C9" s="1165"/>
      <c r="D9" s="1165"/>
      <c r="E9" s="502"/>
      <c r="F9" s="502"/>
      <c r="G9" s="502"/>
      <c r="H9" s="356"/>
      <c r="I9" s="356"/>
      <c r="J9" s="502"/>
      <c r="K9" s="502"/>
      <c r="L9" s="502"/>
      <c r="M9" s="502"/>
      <c r="N9" s="502"/>
      <c r="O9" s="502"/>
    </row>
    <row r="10" spans="1:15" ht="33" customHeight="1" x14ac:dyDescent="0.25">
      <c r="A10" s="1256" t="s">
        <v>768</v>
      </c>
      <c r="B10" s="1256"/>
      <c r="C10" s="1256"/>
      <c r="D10" s="1256"/>
      <c r="E10" s="1256"/>
      <c r="F10" s="1256"/>
      <c r="G10" s="1256"/>
      <c r="H10" s="1256"/>
      <c r="I10" s="1256"/>
      <c r="J10" s="502"/>
      <c r="K10" s="502"/>
      <c r="L10" s="502"/>
      <c r="M10" s="502"/>
      <c r="N10" s="502"/>
      <c r="O10" s="502"/>
    </row>
    <row r="11" spans="1:15" ht="15" customHeight="1" thickBot="1" x14ac:dyDescent="0.3">
      <c r="A11" s="356"/>
      <c r="B11" s="502"/>
      <c r="C11" s="502"/>
      <c r="D11" s="502"/>
      <c r="E11" s="502"/>
      <c r="F11" s="502"/>
      <c r="G11" s="502"/>
      <c r="H11" s="356"/>
      <c r="I11" s="356"/>
      <c r="J11" s="502"/>
      <c r="K11" s="502"/>
      <c r="L11" s="502"/>
      <c r="M11" s="502"/>
      <c r="N11" s="502"/>
      <c r="O11" s="502"/>
    </row>
    <row r="12" spans="1:15" ht="15" customHeight="1" x14ac:dyDescent="0.25">
      <c r="A12" s="685" t="s">
        <v>518</v>
      </c>
      <c r="B12" s="686" t="str">
        <f>Home!J24</f>
        <v/>
      </c>
      <c r="C12" s="1275" t="s">
        <v>530</v>
      </c>
      <c r="D12" s="1276"/>
      <c r="E12" s="1276"/>
      <c r="F12" s="1276"/>
      <c r="G12" s="502"/>
      <c r="H12" s="356"/>
      <c r="I12" s="356"/>
      <c r="J12" s="502"/>
      <c r="K12" s="502"/>
      <c r="L12" s="502"/>
      <c r="M12" s="502"/>
      <c r="N12" s="502"/>
      <c r="O12" s="502"/>
    </row>
    <row r="13" spans="1:15" ht="15" customHeight="1" thickBot="1" x14ac:dyDescent="0.3">
      <c r="A13" s="687" t="s">
        <v>519</v>
      </c>
      <c r="B13" s="688" t="str">
        <f>Home!J25</f>
        <v/>
      </c>
      <c r="C13" s="1275" t="s">
        <v>530</v>
      </c>
      <c r="D13" s="1276"/>
      <c r="E13" s="1276"/>
      <c r="F13" s="1276"/>
      <c r="G13" s="502"/>
      <c r="H13" s="356"/>
      <c r="I13" s="356"/>
      <c r="J13" s="502"/>
      <c r="K13" s="502"/>
      <c r="L13" s="502"/>
      <c r="M13" s="502"/>
      <c r="N13" s="502"/>
      <c r="O13" s="502"/>
    </row>
    <row r="14" spans="1:15" ht="15" customHeight="1" thickBot="1" x14ac:dyDescent="0.3">
      <c r="A14" s="356"/>
      <c r="B14" s="502"/>
      <c r="C14" s="502"/>
      <c r="D14" s="502"/>
      <c r="E14" s="502"/>
      <c r="F14" s="502"/>
      <c r="G14" s="502"/>
      <c r="H14" s="356"/>
      <c r="I14" s="356"/>
      <c r="J14" s="502"/>
      <c r="K14" s="502"/>
      <c r="L14" s="502"/>
      <c r="M14" s="502"/>
      <c r="N14" s="502"/>
      <c r="O14" s="502"/>
    </row>
    <row r="15" spans="1:15" ht="15" customHeight="1" x14ac:dyDescent="0.25">
      <c r="A15" s="368"/>
      <c r="B15" s="1269" t="s">
        <v>27</v>
      </c>
      <c r="C15" s="1270"/>
      <c r="D15" s="1271"/>
      <c r="E15" s="1272" t="s">
        <v>26</v>
      </c>
      <c r="F15" s="1273"/>
      <c r="G15" s="1274"/>
      <c r="H15" s="356"/>
      <c r="I15" s="689"/>
      <c r="J15" s="1269" t="s">
        <v>27</v>
      </c>
      <c r="K15" s="1270"/>
      <c r="L15" s="1271"/>
      <c r="M15" s="1272" t="s">
        <v>26</v>
      </c>
      <c r="N15" s="1273"/>
      <c r="O15" s="1274"/>
    </row>
    <row r="16" spans="1:15" ht="30" customHeight="1" x14ac:dyDescent="0.25">
      <c r="A16" s="682" t="s">
        <v>883</v>
      </c>
      <c r="B16" s="580" t="s">
        <v>210</v>
      </c>
      <c r="C16" s="581" t="s">
        <v>209</v>
      </c>
      <c r="D16" s="582" t="s">
        <v>208</v>
      </c>
      <c r="E16" s="587" t="s">
        <v>210</v>
      </c>
      <c r="F16" s="588" t="s">
        <v>209</v>
      </c>
      <c r="G16" s="589" t="s">
        <v>208</v>
      </c>
      <c r="H16" s="356"/>
      <c r="I16" s="690" t="s">
        <v>881</v>
      </c>
      <c r="J16" s="580" t="s">
        <v>210</v>
      </c>
      <c r="K16" s="581" t="s">
        <v>209</v>
      </c>
      <c r="L16" s="582" t="s">
        <v>208</v>
      </c>
      <c r="M16" s="587" t="s">
        <v>210</v>
      </c>
      <c r="N16" s="588" t="s">
        <v>209</v>
      </c>
      <c r="O16" s="589" t="s">
        <v>208</v>
      </c>
    </row>
    <row r="17" spans="1:15" ht="15" customHeight="1" thickBot="1" x14ac:dyDescent="0.3">
      <c r="A17" s="369"/>
      <c r="B17" s="370" t="s">
        <v>178</v>
      </c>
      <c r="C17" s="371" t="s">
        <v>178</v>
      </c>
      <c r="D17" s="372" t="s">
        <v>178</v>
      </c>
      <c r="E17" s="370" t="s">
        <v>178</v>
      </c>
      <c r="F17" s="371" t="s">
        <v>178</v>
      </c>
      <c r="G17" s="373" t="s">
        <v>178</v>
      </c>
      <c r="H17" s="356"/>
      <c r="I17" s="691"/>
      <c r="J17" s="428" t="s">
        <v>220</v>
      </c>
      <c r="K17" s="429" t="s">
        <v>220</v>
      </c>
      <c r="L17" s="430" t="s">
        <v>220</v>
      </c>
      <c r="M17" s="428" t="s">
        <v>220</v>
      </c>
      <c r="N17" s="429" t="s">
        <v>220</v>
      </c>
      <c r="O17" s="431" t="s">
        <v>220</v>
      </c>
    </row>
    <row r="18" spans="1:15" ht="30" customHeight="1" x14ac:dyDescent="0.25">
      <c r="A18" s="692" t="s">
        <v>338</v>
      </c>
      <c r="B18" s="693" t="str">
        <f>IF(SUM(B19:B21)=0,"",SUM(B19:B21))</f>
        <v/>
      </c>
      <c r="C18" s="694" t="str">
        <f t="shared" ref="C18:G18" si="0">IF(SUM(C19:C21)=0,"",SUM(C19:C21))</f>
        <v/>
      </c>
      <c r="D18" s="695" t="str">
        <f t="shared" si="0"/>
        <v/>
      </c>
      <c r="E18" s="696" t="str">
        <f t="shared" si="0"/>
        <v/>
      </c>
      <c r="F18" s="694" t="str">
        <f t="shared" si="0"/>
        <v/>
      </c>
      <c r="G18" s="697" t="str">
        <f t="shared" si="0"/>
        <v/>
      </c>
      <c r="H18" s="356"/>
      <c r="I18" s="692" t="s">
        <v>213</v>
      </c>
      <c r="J18" s="750">
        <f>SUMIFS('A1'!L17:L350,'A1'!H17:H350,"Regular")+SUMIFS('A4'!I17:I350,'A4'!D17:D350,"Regular")</f>
        <v>0</v>
      </c>
      <c r="K18" s="751">
        <f>SUM('C1'!I17:I350)</f>
        <v>0</v>
      </c>
      <c r="L18" s="752">
        <f>SUMIFS('B1'!F17:F350,'B1'!C17:C350,"Regular")</f>
        <v>0</v>
      </c>
      <c r="M18" s="753">
        <f>SUMIFS('A1'!J17:J350,'A1'!H17:H350,"Regular")+SUMIFS('A4'!G17:G350,'A4'!D17:D350,"Regular")</f>
        <v>0</v>
      </c>
      <c r="N18" s="751">
        <f>SUM('C1'!H17:H350)</f>
        <v>0</v>
      </c>
      <c r="O18" s="754">
        <f>SUMIFS('B1'!E17:E350,'B1'!C17:C350,"Regular")</f>
        <v>0</v>
      </c>
    </row>
    <row r="19" spans="1:15" ht="30" customHeight="1" x14ac:dyDescent="0.25">
      <c r="A19" s="698" t="s">
        <v>211</v>
      </c>
      <c r="B19" s="235"/>
      <c r="C19" s="236"/>
      <c r="D19" s="237"/>
      <c r="E19" s="238"/>
      <c r="F19" s="236"/>
      <c r="G19" s="239"/>
      <c r="H19" s="356"/>
      <c r="I19" s="699" t="s">
        <v>214</v>
      </c>
      <c r="J19" s="471">
        <f>SUMIFS('A1'!L17:L350,'A1'!H17:H350,"Casual/add'l hours")+SUMIFS('A1'!L17:L350,'A1'!H17:H350,"Additional Hours")+SUMIFS('A1'!L17:L350,'A1'!H17:H350,"Casual")+SUMIFS('A4'!I17:I350,'A4'!D17:D350,"Casual/add'l hours")+SUMIFS('A4'!I17:I350,'A4'!D17:D350,"Additional Hours")+SUMIFS('A4'!I17:I350,'A4'!D17:D350,"Casual")</f>
        <v>0</v>
      </c>
      <c r="K19" s="472">
        <v>0</v>
      </c>
      <c r="L19" s="473">
        <f>SUMIFS('B1'!F17:F350,'B1'!C17:C350,"Casual/add'l hours")+SUMIFS('B1'!F17:F350,'B1'!C17:C350,"Additional Hours")+SUMIFS('B1'!F17:F350,'B1'!C17:C350,"Casual")</f>
        <v>0</v>
      </c>
      <c r="M19" s="474">
        <f>SUMIFS('A1'!J17:J350,'A1'!H17:H350,"Casual/add'l hours")+SUMIFS('A1'!J17:J350,'A1'!H17:H350,"Additional Hours")+SUMIFS('A1'!J17:J350,'A1'!H17:H350,"Casual")+SUMIFS('A4'!G17:G350,'A4'!D17:D350,"Casual/add'l hours")+SUMIFS('A4'!G17:G350,'A4'!D17:D350,"Additional Hours")+SUMIFS('A4'!G17:G350,'A4'!D17:D350,"Casual")</f>
        <v>0</v>
      </c>
      <c r="N19" s="472">
        <v>0</v>
      </c>
      <c r="O19" s="475">
        <f>SUMIFS('B1'!E17:E350,'B1'!C17:C350,"Casual/add'l hours")+SUMIFS('B1'!E17:E350,'B1'!C17:C350,"Additional Hours")+SUMIFS('B1'!E17:E350,'B1'!C17:C350,"Casual")</f>
        <v>0</v>
      </c>
    </row>
    <row r="20" spans="1:15" ht="30" customHeight="1" x14ac:dyDescent="0.25">
      <c r="A20" s="698" t="s">
        <v>212</v>
      </c>
      <c r="B20" s="235"/>
      <c r="C20" s="236"/>
      <c r="D20" s="237"/>
      <c r="E20" s="238"/>
      <c r="F20" s="236"/>
      <c r="G20" s="239"/>
      <c r="H20" s="356"/>
      <c r="I20" s="700" t="s">
        <v>752</v>
      </c>
      <c r="J20" s="476">
        <f>SUMIFS('A1'!L17:L350,'A1'!H17:H350,"Additional Hours")+SUMIFS('A4'!I17:I350,'A4'!D17:D350,"Additional")</f>
        <v>0</v>
      </c>
      <c r="K20" s="467">
        <v>0</v>
      </c>
      <c r="L20" s="477">
        <f>SUMIFS('B1'!F17:F350,'B1'!C17:C350,"Additional Hours")</f>
        <v>0</v>
      </c>
      <c r="M20" s="478">
        <f>SUMIFS('A1'!J17:J350,'A1'!H17:H350,"Additional Hours")+SUMIFS('A4'!G17:G350,'A4'!D17:D350,"Additional Hours")</f>
        <v>0</v>
      </c>
      <c r="N20" s="467">
        <v>0</v>
      </c>
      <c r="O20" s="479">
        <f>SUMIFS('B1'!E17:E350,'B1'!C17:C350,"Additional")</f>
        <v>0</v>
      </c>
    </row>
    <row r="21" spans="1:15" ht="30" customHeight="1" thickBot="1" x14ac:dyDescent="0.3">
      <c r="A21" s="807" t="s">
        <v>751</v>
      </c>
      <c r="B21" s="240"/>
      <c r="C21" s="241"/>
      <c r="D21" s="242"/>
      <c r="E21" s="243"/>
      <c r="F21" s="241"/>
      <c r="G21" s="244"/>
      <c r="H21" s="356"/>
      <c r="I21" s="701" t="s">
        <v>466</v>
      </c>
      <c r="J21" s="480">
        <f>SUMIFS('A1'!L17:L350,'A1'!H17:H350,"Casual")+SUMIFS('A4'!I17:I350,'A4'!D17:D350,"Casual")</f>
        <v>0</v>
      </c>
      <c r="K21" s="468">
        <v>0</v>
      </c>
      <c r="L21" s="481">
        <f>SUMIFS('B1'!F17:F350,'B1'!C17:C350,"Casual")</f>
        <v>0</v>
      </c>
      <c r="M21" s="482">
        <f>SUMIFS('A1'!J17:J350,'A1'!H17:H350,"Casual")+SUMIFS('A4'!G17:G350,'A4'!D17:D350,"Casual")</f>
        <v>0</v>
      </c>
      <c r="N21" s="468">
        <v>0</v>
      </c>
      <c r="O21" s="483">
        <f>SUMIFS('B1'!E17:E350,'B1'!C17:C350,"Casual")</f>
        <v>0</v>
      </c>
    </row>
    <row r="22" spans="1:15" ht="30" customHeight="1" thickBot="1" x14ac:dyDescent="0.3">
      <c r="A22" s="356"/>
      <c r="B22" s="502"/>
      <c r="C22" s="502"/>
      <c r="D22" s="502"/>
      <c r="E22" s="502"/>
      <c r="F22" s="502"/>
      <c r="G22" s="502"/>
      <c r="H22" s="356"/>
      <c r="I22" s="677" t="s">
        <v>529</v>
      </c>
      <c r="J22" s="597"/>
      <c r="K22" s="598"/>
      <c r="L22" s="599"/>
      <c r="M22" s="600"/>
      <c r="N22" s="598"/>
      <c r="O22" s="599"/>
    </row>
    <row r="23" spans="1:15" ht="15" customHeight="1" thickBot="1" x14ac:dyDescent="0.3">
      <c r="A23" s="356"/>
      <c r="B23" s="502"/>
      <c r="C23" s="502"/>
      <c r="D23" s="502"/>
      <c r="E23" s="502"/>
      <c r="F23" s="502"/>
      <c r="G23" s="502"/>
      <c r="H23" s="356"/>
      <c r="I23" s="356"/>
      <c r="J23" s="502"/>
      <c r="K23" s="502"/>
      <c r="L23" s="502"/>
      <c r="M23" s="502"/>
      <c r="N23" s="502"/>
      <c r="O23" s="502"/>
    </row>
    <row r="24" spans="1:15" ht="15" customHeight="1" thickBot="1" x14ac:dyDescent="0.3">
      <c r="A24" s="689"/>
      <c r="B24" s="1263" t="s">
        <v>27</v>
      </c>
      <c r="C24" s="1264"/>
      <c r="D24" s="1265"/>
      <c r="E24" s="1266" t="s">
        <v>26</v>
      </c>
      <c r="F24" s="1267"/>
      <c r="G24" s="1268"/>
      <c r="H24" s="356"/>
      <c r="I24" s="368"/>
      <c r="J24" s="1269" t="s">
        <v>27</v>
      </c>
      <c r="K24" s="1270"/>
      <c r="L24" s="1271"/>
      <c r="M24" s="1272" t="s">
        <v>26</v>
      </c>
      <c r="N24" s="1273"/>
      <c r="O24" s="1274"/>
    </row>
    <row r="25" spans="1:15" ht="30" customHeight="1" x14ac:dyDescent="0.25">
      <c r="A25" s="682" t="s">
        <v>884</v>
      </c>
      <c r="B25" s="702" t="s">
        <v>210</v>
      </c>
      <c r="C25" s="703" t="s">
        <v>209</v>
      </c>
      <c r="D25" s="704" t="s">
        <v>208</v>
      </c>
      <c r="E25" s="705" t="s">
        <v>210</v>
      </c>
      <c r="F25" s="706" t="s">
        <v>209</v>
      </c>
      <c r="G25" s="707" t="s">
        <v>208</v>
      </c>
      <c r="H25" s="356"/>
      <c r="I25" s="682" t="s">
        <v>880</v>
      </c>
      <c r="J25" s="580" t="s">
        <v>210</v>
      </c>
      <c r="K25" s="581" t="s">
        <v>209</v>
      </c>
      <c r="L25" s="582" t="s">
        <v>208</v>
      </c>
      <c r="M25" s="587" t="s">
        <v>210</v>
      </c>
      <c r="N25" s="588" t="s">
        <v>209</v>
      </c>
      <c r="O25" s="589" t="s">
        <v>208</v>
      </c>
    </row>
    <row r="26" spans="1:15" ht="15" customHeight="1" thickBot="1" x14ac:dyDescent="0.3">
      <c r="A26" s="369"/>
      <c r="B26" s="370" t="s">
        <v>178</v>
      </c>
      <c r="C26" s="371" t="s">
        <v>178</v>
      </c>
      <c r="D26" s="372" t="s">
        <v>178</v>
      </c>
      <c r="E26" s="428" t="s">
        <v>178</v>
      </c>
      <c r="F26" s="429" t="s">
        <v>178</v>
      </c>
      <c r="G26" s="431" t="s">
        <v>178</v>
      </c>
      <c r="H26" s="356"/>
      <c r="I26" s="678"/>
      <c r="J26" s="370" t="s">
        <v>220</v>
      </c>
      <c r="K26" s="371" t="s">
        <v>220</v>
      </c>
      <c r="L26" s="372" t="s">
        <v>220</v>
      </c>
      <c r="M26" s="370" t="s">
        <v>220</v>
      </c>
      <c r="N26" s="371" t="s">
        <v>220</v>
      </c>
      <c r="O26" s="373" t="s">
        <v>220</v>
      </c>
    </row>
    <row r="27" spans="1:15" ht="30" customHeight="1" x14ac:dyDescent="0.25">
      <c r="A27" s="692" t="s">
        <v>338</v>
      </c>
      <c r="B27" s="693" t="str">
        <f t="shared" ref="B27:G27" si="1">IF(SUM(B28:B33)=0,"",SUM(B28:B33))</f>
        <v/>
      </c>
      <c r="C27" s="694" t="str">
        <f t="shared" si="1"/>
        <v/>
      </c>
      <c r="D27" s="695" t="str">
        <f t="shared" si="1"/>
        <v/>
      </c>
      <c r="E27" s="696" t="str">
        <f t="shared" si="1"/>
        <v/>
      </c>
      <c r="F27" s="694" t="str">
        <f t="shared" si="1"/>
        <v/>
      </c>
      <c r="G27" s="697" t="str">
        <f t="shared" si="1"/>
        <v/>
      </c>
      <c r="H27" s="356"/>
      <c r="I27" s="679" t="s">
        <v>552</v>
      </c>
      <c r="J27" s="183"/>
      <c r="K27" s="205"/>
      <c r="L27" s="184"/>
      <c r="M27" s="204"/>
      <c r="N27" s="205"/>
      <c r="O27" s="184"/>
    </row>
    <row r="28" spans="1:15" ht="30" customHeight="1" x14ac:dyDescent="0.25">
      <c r="A28" s="698" t="s">
        <v>215</v>
      </c>
      <c r="B28" s="235"/>
      <c r="C28" s="236"/>
      <c r="D28" s="237"/>
      <c r="E28" s="238"/>
      <c r="F28" s="236"/>
      <c r="G28" s="239"/>
      <c r="H28" s="356"/>
      <c r="I28" s="708" t="s">
        <v>553</v>
      </c>
      <c r="J28" s="671"/>
      <c r="K28" s="672"/>
      <c r="L28" s="673"/>
      <c r="M28" s="674"/>
      <c r="N28" s="672"/>
      <c r="O28" s="673"/>
    </row>
    <row r="29" spans="1:15" ht="30" customHeight="1" x14ac:dyDescent="0.25">
      <c r="A29" s="698" t="s">
        <v>216</v>
      </c>
      <c r="B29" s="235"/>
      <c r="C29" s="236"/>
      <c r="D29" s="237"/>
      <c r="E29" s="238"/>
      <c r="F29" s="236"/>
      <c r="G29" s="239"/>
      <c r="H29" s="356"/>
      <c r="I29" s="680" t="s">
        <v>419</v>
      </c>
      <c r="J29" s="185"/>
      <c r="K29" s="208"/>
      <c r="L29" s="186"/>
      <c r="M29" s="207"/>
      <c r="N29" s="208"/>
      <c r="O29" s="186"/>
    </row>
    <row r="30" spans="1:15" ht="30" customHeight="1" x14ac:dyDescent="0.25">
      <c r="A30" s="698" t="s">
        <v>218</v>
      </c>
      <c r="B30" s="235"/>
      <c r="C30" s="236"/>
      <c r="D30" s="237"/>
      <c r="E30" s="238"/>
      <c r="F30" s="236"/>
      <c r="G30" s="239"/>
      <c r="H30" s="356"/>
      <c r="I30" s="681" t="s">
        <v>420</v>
      </c>
      <c r="J30" s="185"/>
      <c r="K30" s="208"/>
      <c r="L30" s="186"/>
      <c r="M30" s="207"/>
      <c r="N30" s="208"/>
      <c r="O30" s="186"/>
    </row>
    <row r="31" spans="1:15" ht="30" customHeight="1" x14ac:dyDescent="0.25">
      <c r="A31" s="698" t="s">
        <v>217</v>
      </c>
      <c r="B31" s="235"/>
      <c r="C31" s="236"/>
      <c r="D31" s="237"/>
      <c r="E31" s="238"/>
      <c r="F31" s="236"/>
      <c r="G31" s="239"/>
      <c r="H31" s="356"/>
      <c r="I31" s="680" t="s">
        <v>465</v>
      </c>
      <c r="J31" s="185"/>
      <c r="K31" s="208"/>
      <c r="L31" s="186"/>
      <c r="M31" s="207"/>
      <c r="N31" s="208"/>
      <c r="O31" s="186"/>
    </row>
    <row r="32" spans="1:15" ht="30" customHeight="1" x14ac:dyDescent="0.25">
      <c r="A32" s="808" t="s">
        <v>219</v>
      </c>
      <c r="B32" s="809"/>
      <c r="C32" s="810"/>
      <c r="D32" s="811"/>
      <c r="E32" s="812"/>
      <c r="F32" s="810"/>
      <c r="G32" s="813"/>
      <c r="H32" s="356"/>
      <c r="I32" s="681" t="s">
        <v>601</v>
      </c>
      <c r="J32" s="185"/>
      <c r="K32" s="208"/>
      <c r="L32" s="186"/>
      <c r="M32" s="207"/>
      <c r="N32" s="208"/>
      <c r="O32" s="186"/>
    </row>
    <row r="33" spans="1:15" ht="30" customHeight="1" thickBot="1" x14ac:dyDescent="0.3">
      <c r="A33" s="709" t="s">
        <v>754</v>
      </c>
      <c r="B33" s="240"/>
      <c r="C33" s="241"/>
      <c r="D33" s="242"/>
      <c r="E33" s="243"/>
      <c r="F33" s="241"/>
      <c r="G33" s="244"/>
      <c r="H33" s="356"/>
      <c r="I33" s="677" t="s">
        <v>418</v>
      </c>
      <c r="J33" s="597"/>
      <c r="K33" s="598"/>
      <c r="L33" s="599"/>
      <c r="M33" s="600"/>
      <c r="N33" s="598"/>
      <c r="O33" s="599"/>
    </row>
    <row r="34" spans="1:15" ht="15" customHeight="1" thickBot="1" x14ac:dyDescent="0.3">
      <c r="A34" s="356"/>
      <c r="B34" s="502"/>
      <c r="C34" s="502"/>
      <c r="D34" s="502"/>
      <c r="E34" s="502"/>
      <c r="F34" s="502"/>
      <c r="G34" s="502"/>
      <c r="H34" s="356"/>
      <c r="I34" s="356"/>
      <c r="J34" s="502"/>
      <c r="K34" s="502"/>
      <c r="L34" s="502"/>
      <c r="M34" s="502"/>
      <c r="N34" s="502"/>
      <c r="O34" s="502"/>
    </row>
    <row r="35" spans="1:15" ht="15" customHeight="1" x14ac:dyDescent="0.25">
      <c r="A35" s="368"/>
      <c r="B35" s="1269" t="s">
        <v>27</v>
      </c>
      <c r="C35" s="1270"/>
      <c r="D35" s="1271"/>
      <c r="E35" s="1272" t="s">
        <v>26</v>
      </c>
      <c r="F35" s="1273"/>
      <c r="G35" s="1274"/>
      <c r="H35" s="356"/>
      <c r="I35" s="368"/>
      <c r="J35" s="1257" t="s">
        <v>27</v>
      </c>
      <c r="K35" s="1258"/>
      <c r="L35" s="1259"/>
      <c r="M35" s="1260" t="s">
        <v>26</v>
      </c>
      <c r="N35" s="1261"/>
      <c r="O35" s="1262"/>
    </row>
    <row r="36" spans="1:15" ht="30" customHeight="1" x14ac:dyDescent="0.25">
      <c r="A36" s="682" t="s">
        <v>885</v>
      </c>
      <c r="B36" s="580" t="s">
        <v>210</v>
      </c>
      <c r="C36" s="581" t="s">
        <v>209</v>
      </c>
      <c r="D36" s="582" t="s">
        <v>208</v>
      </c>
      <c r="E36" s="587" t="s">
        <v>210</v>
      </c>
      <c r="F36" s="588" t="s">
        <v>209</v>
      </c>
      <c r="G36" s="589" t="s">
        <v>208</v>
      </c>
      <c r="H36" s="356"/>
      <c r="I36" s="690" t="s">
        <v>882</v>
      </c>
      <c r="J36" s="580" t="s">
        <v>210</v>
      </c>
      <c r="K36" s="581" t="s">
        <v>209</v>
      </c>
      <c r="L36" s="582" t="s">
        <v>208</v>
      </c>
      <c r="M36" s="587" t="s">
        <v>210</v>
      </c>
      <c r="N36" s="588" t="s">
        <v>209</v>
      </c>
      <c r="O36" s="589" t="s">
        <v>208</v>
      </c>
    </row>
    <row r="37" spans="1:15" ht="15" customHeight="1" thickBot="1" x14ac:dyDescent="0.3">
      <c r="A37" s="369"/>
      <c r="B37" s="370" t="s">
        <v>178</v>
      </c>
      <c r="C37" s="371"/>
      <c r="D37" s="372"/>
      <c r="E37" s="428" t="s">
        <v>178</v>
      </c>
      <c r="F37" s="429"/>
      <c r="G37" s="431"/>
      <c r="H37" s="356"/>
      <c r="I37" s="427"/>
      <c r="J37" s="428" t="s">
        <v>29</v>
      </c>
      <c r="K37" s="429" t="s">
        <v>29</v>
      </c>
      <c r="L37" s="430" t="s">
        <v>29</v>
      </c>
      <c r="M37" s="428" t="s">
        <v>29</v>
      </c>
      <c r="N37" s="429" t="s">
        <v>29</v>
      </c>
      <c r="O37" s="431" t="s">
        <v>29</v>
      </c>
    </row>
    <row r="38" spans="1:15" ht="30" customHeight="1" x14ac:dyDescent="0.25">
      <c r="A38" s="692" t="s">
        <v>338</v>
      </c>
      <c r="B38" s="694" t="str">
        <f t="shared" ref="B38:G38" si="2">IF(SUM(B39:B43)=0,"",SUM(B39:B43))</f>
        <v/>
      </c>
      <c r="C38" s="694" t="str">
        <f t="shared" si="2"/>
        <v/>
      </c>
      <c r="D38" s="695" t="str">
        <f t="shared" si="2"/>
        <v/>
      </c>
      <c r="E38" s="696" t="str">
        <f t="shared" si="2"/>
        <v/>
      </c>
      <c r="F38" s="694" t="str">
        <f t="shared" si="2"/>
        <v/>
      </c>
      <c r="G38" s="697" t="str">
        <f t="shared" si="2"/>
        <v/>
      </c>
      <c r="H38" s="710"/>
      <c r="I38" s="679" t="s">
        <v>554</v>
      </c>
      <c r="J38" s="171"/>
      <c r="K38" s="631"/>
      <c r="L38" s="216"/>
      <c r="M38" s="632"/>
      <c r="N38" s="631"/>
      <c r="O38" s="216"/>
    </row>
    <row r="39" spans="1:15" ht="30" customHeight="1" thickBot="1" x14ac:dyDescent="0.3">
      <c r="A39" s="675"/>
      <c r="B39" s="235"/>
      <c r="C39" s="309"/>
      <c r="D39" s="310"/>
      <c r="E39" s="238"/>
      <c r="F39" s="309"/>
      <c r="G39" s="313"/>
      <c r="H39" s="710"/>
      <c r="I39" s="711" t="s">
        <v>555</v>
      </c>
      <c r="J39" s="627"/>
      <c r="K39" s="628"/>
      <c r="L39" s="629"/>
      <c r="M39" s="630"/>
      <c r="N39" s="628"/>
      <c r="O39" s="629"/>
    </row>
    <row r="40" spans="1:15" ht="30" customHeight="1" x14ac:dyDescent="0.25">
      <c r="A40" s="675"/>
      <c r="B40" s="235"/>
      <c r="C40" s="309"/>
      <c r="D40" s="310"/>
      <c r="E40" s="238"/>
      <c r="F40" s="309"/>
      <c r="G40" s="313"/>
      <c r="H40" s="710"/>
      <c r="I40" s="356"/>
      <c r="J40" s="502"/>
      <c r="K40" s="502"/>
      <c r="L40" s="502"/>
      <c r="M40" s="502"/>
      <c r="N40" s="502"/>
      <c r="O40" s="502"/>
    </row>
    <row r="41" spans="1:15" ht="30" customHeight="1" x14ac:dyDescent="0.25">
      <c r="A41" s="675"/>
      <c r="B41" s="235"/>
      <c r="C41" s="309"/>
      <c r="D41" s="310"/>
      <c r="E41" s="238"/>
      <c r="F41" s="309"/>
      <c r="G41" s="313"/>
      <c r="H41" s="710"/>
      <c r="I41" s="356"/>
      <c r="J41" s="502"/>
      <c r="K41" s="502"/>
      <c r="L41" s="502"/>
      <c r="M41" s="502"/>
      <c r="N41" s="502"/>
      <c r="O41" s="502"/>
    </row>
    <row r="42" spans="1:15" ht="30" customHeight="1" x14ac:dyDescent="0.25">
      <c r="A42" s="675"/>
      <c r="B42" s="235"/>
      <c r="C42" s="309"/>
      <c r="D42" s="310"/>
      <c r="E42" s="238"/>
      <c r="F42" s="309"/>
      <c r="G42" s="313"/>
      <c r="H42" s="710"/>
      <c r="I42" s="356"/>
      <c r="J42" s="502"/>
      <c r="K42" s="502"/>
      <c r="L42" s="502"/>
      <c r="M42" s="502"/>
      <c r="N42" s="502"/>
      <c r="O42" s="502"/>
    </row>
    <row r="43" spans="1:15" ht="30" customHeight="1" thickBot="1" x14ac:dyDescent="0.3">
      <c r="A43" s="676"/>
      <c r="B43" s="240"/>
      <c r="C43" s="311"/>
      <c r="D43" s="312"/>
      <c r="E43" s="243"/>
      <c r="F43" s="311"/>
      <c r="G43" s="314"/>
      <c r="H43" s="356"/>
      <c r="I43" s="356"/>
      <c r="J43" s="502"/>
      <c r="K43" s="502"/>
      <c r="L43" s="502"/>
      <c r="M43" s="502"/>
      <c r="N43" s="502"/>
      <c r="O43" s="502"/>
    </row>
  </sheetData>
  <sheetProtection algorithmName="SHA-512" hashValue="yMfhBge1rFgvv/c8+y041ZXtCv4YF6R8hyF4BorThe5SCPvSRyZYHah3IoMytT+YTrHCP5NZwdQHD8cKUcuYVw==" saltValue="FLtIjK3EX2+ajNjvA20FRQ==" spinCount="100000" sheet="1" objects="1" scenarios="1"/>
  <mergeCells count="16">
    <mergeCell ref="A10:I10"/>
    <mergeCell ref="J35:L35"/>
    <mergeCell ref="M35:O35"/>
    <mergeCell ref="A9:D9"/>
    <mergeCell ref="B24:D24"/>
    <mergeCell ref="E24:G24"/>
    <mergeCell ref="B15:D15"/>
    <mergeCell ref="E15:G15"/>
    <mergeCell ref="C12:F12"/>
    <mergeCell ref="C13:F13"/>
    <mergeCell ref="J15:L15"/>
    <mergeCell ref="M15:O15"/>
    <mergeCell ref="B35:D35"/>
    <mergeCell ref="E35:G35"/>
    <mergeCell ref="M24:O24"/>
    <mergeCell ref="J24:L24"/>
  </mergeCells>
  <conditionalFormatting sqref="J38:O38">
    <cfRule type="expression" dxfId="93" priority="48">
      <formula>IF(AND(J27&gt;0,J38=0),TRUE,FALSE)</formula>
    </cfRule>
  </conditionalFormatting>
  <conditionalFormatting sqref="J27:O27">
    <cfRule type="expression" dxfId="92" priority="63">
      <formula>IF(AND(J27=0,J38&gt;0),TRUE,FALSE)</formula>
    </cfRule>
  </conditionalFormatting>
  <conditionalFormatting sqref="J28:O28">
    <cfRule type="expression" dxfId="91" priority="36">
      <formula>IF(AND(J28=0,J39&gt;0),TRUE,FALSE)</formula>
    </cfRule>
  </conditionalFormatting>
  <conditionalFormatting sqref="J39:O39">
    <cfRule type="expression" dxfId="90" priority="35">
      <formula>IF(AND(J28&gt;0,J39=0),TRUE,FALSE)</formula>
    </cfRule>
  </conditionalFormatting>
  <conditionalFormatting sqref="D19:D21">
    <cfRule type="expression" dxfId="89" priority="24">
      <formula>AND(ISNUMBER($D$27), ISNUMBER($D$18), $D$27 &gt; 0, $D$27 &lt;&gt; $D$18)</formula>
    </cfRule>
  </conditionalFormatting>
  <conditionalFormatting sqref="F19:F21">
    <cfRule type="expression" dxfId="88" priority="23">
      <formula>AND(ISNUMBER($F$27), ISNUMBER($F$18), $F$27 &gt; 0, $F$27 &lt;&gt; $F$18)</formula>
    </cfRule>
  </conditionalFormatting>
  <conditionalFormatting sqref="G19:G21">
    <cfRule type="expression" dxfId="87" priority="17">
      <formula>AND(ISNUMBER($G$27), ISNUMBER($G$18), $G$27 &gt; 0, $G$27 &lt;&gt; $G$18)</formula>
    </cfRule>
  </conditionalFormatting>
  <conditionalFormatting sqref="F28:F33">
    <cfRule type="expression" dxfId="86" priority="18">
      <formula>AND(ISNUMBER($F$18), $F$18 &gt; 0, ISNUMBER($F$27), $F$27 &gt; 0, $F$27 &lt;&gt; $F$18, ISNUMBER($F$18))</formula>
    </cfRule>
  </conditionalFormatting>
  <conditionalFormatting sqref="G28:G33">
    <cfRule type="expression" dxfId="85" priority="15">
      <formula>AND(ISNUMBER($G$18),$G$18&gt;0,ISNUMBER($G$27),$G$27&gt;0,$G$27&lt;&gt;$G$18,ISNUMBER($G$18))</formula>
    </cfRule>
  </conditionalFormatting>
  <conditionalFormatting sqref="A39:A43">
    <cfRule type="expression" dxfId="84" priority="6">
      <formula>AND(E39&gt;0, ISBLANK(A39))</formula>
    </cfRule>
    <cfRule type="expression" dxfId="83" priority="8">
      <formula>AND(B39&gt;0, ISBLANK(A39))</formula>
    </cfRule>
  </conditionalFormatting>
  <conditionalFormatting sqref="C19:C21">
    <cfRule type="expression" dxfId="82" priority="3">
      <formula>AND(OR(AND(ISNUMBER($C$27), $C$27 &gt; 0), AND(ISNUMBER($C$38), $C$38 &gt; 0)), $C$18 &lt;&gt; $C$27, $C$18 &lt;&gt; $C$38)</formula>
    </cfRule>
  </conditionalFormatting>
  <conditionalFormatting sqref="B39:B43">
    <cfRule type="expression" dxfId="81" priority="5">
      <formula>AND(OR(AND(ISNUMBER($B$18), $B$18 &gt; 0), AND(ISNUMBER($B$27), $B$27 &gt; 0)), $B$38 &lt;&gt; $B$27, $B$38 &lt;&gt; $B$18)</formula>
    </cfRule>
    <cfRule type="expression" dxfId="80" priority="74">
      <formula>IF(AND(NOT(ISBLANK(A39)),ISBLANK(B39),ISBLANK(E39)),TRUE,FALSE)</formula>
    </cfRule>
  </conditionalFormatting>
  <conditionalFormatting sqref="E39:E43">
    <cfRule type="expression" dxfId="79" priority="4">
      <formula>AND(OR(AND(ISNUMBER($E$18), $E$18 &gt; 0), AND(ISNUMBER($E$27), $E$27 &gt; 0)), $E$38 &lt;&gt; $E$27, $E$38 &lt;&gt; $E$18)</formula>
    </cfRule>
    <cfRule type="expression" dxfId="78" priority="76">
      <formula>IF(AND(NOT(ISBLANK(A39)),ISBLANK(B39),ISBLANK(E39)),TRUE,FALSE)</formula>
    </cfRule>
  </conditionalFormatting>
  <conditionalFormatting sqref="B28:B33">
    <cfRule type="expression" dxfId="77" priority="77">
      <formula>AND(ISNUMBER($B$18),$B$18&gt;0,ISNUMBER($B$27),$B$27&gt;0,$B$27&lt;&gt;$B$18,$B$27&lt;&gt;$B$38,$B$27&lt;&gt;"")</formula>
    </cfRule>
  </conditionalFormatting>
  <conditionalFormatting sqref="B19:B21">
    <cfRule type="expression" dxfId="76" priority="78">
      <formula>AND(OR(AND(ISNUMBER($B$27), $B$27 &gt; 0), AND(ISNUMBER($B$38), $B$38 &gt; 0)), $B$18 &lt;&gt; $B$27, $B$18 &lt;&gt; $B$38)</formula>
    </cfRule>
  </conditionalFormatting>
  <conditionalFormatting sqref="E19:E21">
    <cfRule type="expression" dxfId="75" priority="79">
      <formula>AND(OR(AND(ISNUMBER($E$27), $E$27 &gt; 0), AND(ISNUMBER($E$38), $E$38 &gt; 0)), $E$18 &lt;&gt; $E$27, $E$18 &lt;&gt; $E$38)</formula>
    </cfRule>
  </conditionalFormatting>
  <conditionalFormatting sqref="E28:E33">
    <cfRule type="expression" dxfId="74" priority="80">
      <formula>AND(ISNUMBER($E$18),$E$18&gt;0,ISNUMBER($E$27),$E$27&gt;0,$E$27&lt;&gt;$E$18,$E$27&lt;&gt;$E$38,$E$27&lt;&gt;"")</formula>
    </cfRule>
  </conditionalFormatting>
  <conditionalFormatting sqref="C28:C33">
    <cfRule type="expression" dxfId="73" priority="2">
      <formula>AND(ISNUMBER($C$18),$C$18&gt;0,ISNUMBER($C$27),$C$27&gt;0,$C$27&lt;&gt;$C$18,$C$27&lt;&gt;$C$38,$C$27&lt;&gt;"")</formula>
    </cfRule>
  </conditionalFormatting>
  <conditionalFormatting sqref="D28:D33">
    <cfRule type="expression" dxfId="72" priority="1">
      <formula>AND(ISNUMBER($D$18),$D$18&gt;0,ISNUMBER($D$27),$D$27&gt;0,$D$27&lt;&gt;$D$18,$D$27&lt;&gt;$D$38,$D$27&lt;&gt;"")</formula>
    </cfRule>
  </conditionalFormatting>
  <dataValidations count="4">
    <dataValidation type="whole" operator="greaterThanOrEqual" allowBlank="1" showInputMessage="1" showErrorMessage="1" error="Please enter a whole number greater than or equal to 0." sqref="B39:G43 B19:G21 B28:G33" xr:uid="{00000000-0002-0000-0D00-000000000000}">
      <formula1>0</formula1>
    </dataValidation>
    <dataValidation type="decimal" operator="greaterThanOrEqual" allowBlank="1" showInputMessage="1" showErrorMessage="1" error="Please enter a number greater than or equal to 0.0." sqref="N20:N21 J27:O33 K20:K21 J22:O22" xr:uid="{00000000-0002-0000-0D00-000001000000}">
      <formula1>0</formula1>
    </dataValidation>
    <dataValidation type="list" errorStyle="information" allowBlank="1" showInputMessage="1" sqref="A39:A43" xr:uid="{00000000-0002-0000-0D00-000002000000}">
      <formula1>ListUnion</formula1>
    </dataValidation>
    <dataValidation type="decimal" operator="greaterThanOrEqual" allowBlank="1" showInputMessage="1" showErrorMessage="1" error="Please enter a dollar amount greater than or equal to $0.00." sqref="J38:O39" xr:uid="{00000000-0002-0000-0D00-000003000000}">
      <formula1>0</formula1>
    </dataValidation>
  </dataValidations>
  <pageMargins left="0.7" right="0.7" top="0.75" bottom="0.75" header="0.3" footer="0.3"/>
  <pageSetup paperSize="5" scale="53"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7" id="{0AE3C6A2-DD94-4F40-9D14-1CBA5C6AB5A0}">
            <xm:f>AND('D2'!$D$22&gt;0, ISBLANK(K22))</xm:f>
            <x14:dxf>
              <fill>
                <patternFill>
                  <bgColor rgb="FFFF0000"/>
                </patternFill>
              </fill>
            </x14:dxf>
          </x14:cfRule>
          <xm:sqref>K22</xm:sqref>
        </x14:conditionalFormatting>
        <x14:conditionalFormatting xmlns:xm="http://schemas.microsoft.com/office/excel/2006/main">
          <x14:cfRule type="expression" priority="13" id="{61973152-1C88-4452-A48A-30A4F84CE616}">
            <xm:f>AND('D2'!$C$22&gt;0, ISBLANK(J22))</xm:f>
            <x14:dxf>
              <fill>
                <patternFill>
                  <bgColor rgb="FFFF0000"/>
                </patternFill>
              </fill>
            </x14:dxf>
          </x14:cfRule>
          <xm:sqref>J22</xm:sqref>
        </x14:conditionalFormatting>
        <x14:conditionalFormatting xmlns:xm="http://schemas.microsoft.com/office/excel/2006/main">
          <x14:cfRule type="expression" priority="12" id="{93FDA696-BCAB-4C4E-ACAC-8886AB20F965}">
            <xm:f>AND('D2'!$E$22&gt;0, ISBLANK(L22))</xm:f>
            <x14:dxf>
              <fill>
                <patternFill>
                  <bgColor rgb="FFFF0000"/>
                </patternFill>
              </fill>
            </x14:dxf>
          </x14:cfRule>
          <xm:sqref>L22</xm:sqref>
        </x14:conditionalFormatting>
        <x14:conditionalFormatting xmlns:xm="http://schemas.microsoft.com/office/excel/2006/main">
          <x14:cfRule type="expression" priority="11" id="{660258BA-7765-4834-AAC3-3E41F6D00F69}">
            <xm:f>AND('D2'!$F$22&gt;0, ISBLANK(M22))</xm:f>
            <x14:dxf>
              <fill>
                <patternFill>
                  <bgColor rgb="FFFF0000"/>
                </patternFill>
              </fill>
            </x14:dxf>
          </x14:cfRule>
          <xm:sqref>M22</xm:sqref>
        </x14:conditionalFormatting>
        <x14:conditionalFormatting xmlns:xm="http://schemas.microsoft.com/office/excel/2006/main">
          <x14:cfRule type="expression" priority="10" id="{7DA1B3EF-04F1-44ED-AA20-61ECD40C21BD}">
            <xm:f>AND('D2'!$G$22&gt;0, ISBLANK(N22))</xm:f>
            <x14:dxf>
              <fill>
                <patternFill>
                  <bgColor rgb="FFFF0000"/>
                </patternFill>
              </fill>
            </x14:dxf>
          </x14:cfRule>
          <xm:sqref>N22</xm:sqref>
        </x14:conditionalFormatting>
        <x14:conditionalFormatting xmlns:xm="http://schemas.microsoft.com/office/excel/2006/main">
          <x14:cfRule type="expression" priority="9" id="{F9C573E5-BD56-4212-B233-EB6F8B457A31}">
            <xm:f>AND('D2'!$H$22&gt;0, ISBLANK(O22))</xm:f>
            <x14:dxf>
              <fill>
                <patternFill>
                  <bgColor rgb="FFFF0000"/>
                </patternFill>
              </fill>
            </x14:dxf>
          </x14:cfRule>
          <xm:sqref>O22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pageSetUpPr fitToPage="1"/>
  </sheetPr>
  <dimension ref="A1:R49"/>
  <sheetViews>
    <sheetView topLeftCell="A22" zoomScaleNormal="100" workbookViewId="0">
      <selection activeCell="A30" sqref="A30:B30"/>
    </sheetView>
  </sheetViews>
  <sheetFormatPr defaultColWidth="9.140625" defaultRowHeight="15" x14ac:dyDescent="0.25"/>
  <cols>
    <col min="1" max="1" width="13.7109375" style="81" customWidth="1"/>
    <col min="2" max="2" width="30.7109375" style="81" customWidth="1"/>
    <col min="3" max="8" width="12.7109375" style="81" customWidth="1"/>
    <col min="9" max="14" width="9.140625" style="81"/>
    <col min="15" max="15" width="36.85546875" style="81" hidden="1" customWidth="1"/>
    <col min="16" max="16" width="17.7109375" style="81" hidden="1" customWidth="1"/>
    <col min="17" max="17" width="41.42578125" style="81" hidden="1" customWidth="1"/>
    <col min="18" max="18" width="17.7109375" style="81" hidden="1" customWidth="1"/>
    <col min="19" max="16384" width="9.140625" style="81"/>
  </cols>
  <sheetData>
    <row r="1" spans="1:18" s="79" customFormat="1" ht="15" customHeight="1" x14ac:dyDescent="0.25"/>
    <row r="2" spans="1:18" s="79" customFormat="1" ht="15" customHeight="1" x14ac:dyDescent="0.25"/>
    <row r="3" spans="1:18" s="79" customFormat="1" ht="15" customHeight="1" x14ac:dyDescent="0.25"/>
    <row r="4" spans="1:18" s="79" customFormat="1" ht="15" customHeight="1" x14ac:dyDescent="0.25"/>
    <row r="5" spans="1:18" s="79" customFormat="1" ht="15" customHeight="1" x14ac:dyDescent="0.25"/>
    <row r="6" spans="1:18" s="79" customFormat="1" ht="48" customHeight="1" x14ac:dyDescent="0.25"/>
    <row r="7" spans="1:18" s="79" customFormat="1" ht="15" hidden="1" customHeight="1" x14ac:dyDescent="0.25"/>
    <row r="8" spans="1:18" s="79" customFormat="1" ht="15" hidden="1" customHeight="1" x14ac:dyDescent="0.25"/>
    <row r="9" spans="1:18" ht="18.75" x14ac:dyDescent="0.25">
      <c r="A9" s="1193" t="s">
        <v>221</v>
      </c>
      <c r="B9" s="1193"/>
      <c r="C9" s="1193"/>
      <c r="D9" s="1193"/>
      <c r="E9" s="1193"/>
      <c r="F9" s="80"/>
      <c r="G9" s="80"/>
      <c r="H9" s="80"/>
    </row>
    <row r="10" spans="1:18" ht="18.75" x14ac:dyDescent="0.25">
      <c r="A10" s="861" t="s">
        <v>886</v>
      </c>
      <c r="B10" s="862"/>
      <c r="C10" s="862"/>
      <c r="D10" s="862"/>
      <c r="E10" s="862"/>
      <c r="F10" s="80"/>
      <c r="G10" s="80"/>
      <c r="H10" s="80"/>
    </row>
    <row r="11" spans="1:18" s="470" customFormat="1" ht="40.5" customHeight="1" thickBot="1" x14ac:dyDescent="0.3">
      <c r="A11" s="1286" t="s">
        <v>755</v>
      </c>
      <c r="B11" s="1286"/>
      <c r="C11" s="1286"/>
      <c r="D11" s="1286"/>
      <c r="E11" s="1286"/>
      <c r="F11" s="1286"/>
      <c r="G11" s="1286"/>
      <c r="H11" s="1286"/>
    </row>
    <row r="12" spans="1:18" ht="15.75" x14ac:dyDescent="0.25">
      <c r="A12" s="1298" t="s">
        <v>518</v>
      </c>
      <c r="B12" s="1299"/>
      <c r="C12" s="601" t="str">
        <f>Home!J24</f>
        <v/>
      </c>
      <c r="D12" s="1117" t="s">
        <v>702</v>
      </c>
      <c r="E12" s="1118"/>
      <c r="F12" s="1119"/>
      <c r="G12" s="1300">
        <f>Home!D24</f>
        <v>0</v>
      </c>
      <c r="H12" s="1301"/>
      <c r="O12" s="1308" t="s">
        <v>756</v>
      </c>
      <c r="P12" s="1309"/>
      <c r="Q12" s="1309"/>
      <c r="R12" s="1310"/>
    </row>
    <row r="13" spans="1:18" ht="16.5" thickBot="1" x14ac:dyDescent="0.3">
      <c r="A13" s="1287" t="s">
        <v>519</v>
      </c>
      <c r="B13" s="1288"/>
      <c r="C13" s="602" t="str">
        <f>Home!J25</f>
        <v/>
      </c>
      <c r="D13" s="1289" t="s">
        <v>703</v>
      </c>
      <c r="E13" s="1290"/>
      <c r="F13" s="1291"/>
      <c r="G13" s="1292">
        <f>SUM(C19:H24, C30:H30, C32:H34, C36:H48)+SUM('C1'!E16, 'C1'!G16)</f>
        <v>0</v>
      </c>
      <c r="H13" s="1293"/>
      <c r="O13" s="814" t="s">
        <v>757</v>
      </c>
      <c r="P13" s="815">
        <f>SUM([3]Home!D30:D69)</f>
        <v>0</v>
      </c>
      <c r="Q13" s="816" t="s">
        <v>758</v>
      </c>
      <c r="R13" s="817">
        <f>SUM([3]Home!D71:D75)</f>
        <v>0</v>
      </c>
    </row>
    <row r="14" spans="1:18" ht="16.5" thickBot="1" x14ac:dyDescent="0.3">
      <c r="A14" s="547"/>
      <c r="B14" s="547"/>
      <c r="C14" s="547"/>
      <c r="D14" s="1294" t="s">
        <v>704</v>
      </c>
      <c r="E14" s="1295"/>
      <c r="F14" s="1295"/>
      <c r="G14" s="1296">
        <f>IF(G13&gt;G12, G13-G12,0)</f>
        <v>0</v>
      </c>
      <c r="H14" s="1297"/>
      <c r="O14" s="814" t="s">
        <v>759</v>
      </c>
      <c r="P14" s="815">
        <f>SUM(C20:E49)</f>
        <v>0</v>
      </c>
      <c r="Q14" s="816" t="s">
        <v>760</v>
      </c>
      <c r="R14" s="817">
        <f>SUM(F20:H49)</f>
        <v>0</v>
      </c>
    </row>
    <row r="15" spans="1:18" ht="16.5" thickBot="1" x14ac:dyDescent="0.3">
      <c r="A15" s="547"/>
      <c r="B15" s="547"/>
      <c r="C15" s="547"/>
      <c r="D15" s="547"/>
      <c r="E15" s="547"/>
      <c r="F15" s="547"/>
      <c r="G15" s="547"/>
      <c r="H15" s="547"/>
      <c r="O15" s="818" t="s">
        <v>761</v>
      </c>
      <c r="P15" s="819">
        <f>IF(P14&gt;P13,P14-P13,0)</f>
        <v>0</v>
      </c>
      <c r="Q15" s="820" t="s">
        <v>762</v>
      </c>
      <c r="R15" s="821">
        <f>IF(R14&gt;R13,R14-R13,0)</f>
        <v>0</v>
      </c>
    </row>
    <row r="16" spans="1:18" ht="15" customHeight="1" x14ac:dyDescent="0.25">
      <c r="A16" s="86"/>
      <c r="B16" s="87"/>
      <c r="C16" s="1277" t="s">
        <v>27</v>
      </c>
      <c r="D16" s="1278"/>
      <c r="E16" s="1279"/>
      <c r="F16" s="1280" t="s">
        <v>26</v>
      </c>
      <c r="G16" s="1281"/>
      <c r="H16" s="1282"/>
    </row>
    <row r="17" spans="1:8" ht="38.25" customHeight="1" thickBot="1" x14ac:dyDescent="0.3">
      <c r="A17" s="91"/>
      <c r="B17" s="92"/>
      <c r="C17" s="578" t="s">
        <v>210</v>
      </c>
      <c r="D17" s="579" t="s">
        <v>209</v>
      </c>
      <c r="E17" s="583" t="s">
        <v>208</v>
      </c>
      <c r="F17" s="584" t="s">
        <v>210</v>
      </c>
      <c r="G17" s="585" t="s">
        <v>209</v>
      </c>
      <c r="H17" s="586" t="s">
        <v>208</v>
      </c>
    </row>
    <row r="18" spans="1:8" ht="15" customHeight="1" thickBot="1" x14ac:dyDescent="0.3">
      <c r="A18" s="1312" t="s">
        <v>192</v>
      </c>
      <c r="B18" s="1313"/>
      <c r="C18" s="88" t="s">
        <v>29</v>
      </c>
      <c r="D18" s="89" t="s">
        <v>29</v>
      </c>
      <c r="E18" s="90" t="s">
        <v>29</v>
      </c>
      <c r="F18" s="315" t="s">
        <v>29</v>
      </c>
      <c r="G18" s="316" t="s">
        <v>29</v>
      </c>
      <c r="H18" s="317" t="s">
        <v>29</v>
      </c>
    </row>
    <row r="19" spans="1:8" ht="30" customHeight="1" x14ac:dyDescent="0.25">
      <c r="A19" s="1283" t="s">
        <v>223</v>
      </c>
      <c r="B19" s="93" t="s">
        <v>246</v>
      </c>
      <c r="C19" s="96">
        <f>SUMIFS('A1'!AA17:AA350,'A1'!H17:H350,"Regular")+SUMIFS('A4'!AK17:AK350,'A4'!D17:D350,"Regular")</f>
        <v>0</v>
      </c>
      <c r="D19" s="97">
        <f>SUM('C1'!F17:F350)</f>
        <v>0</v>
      </c>
      <c r="E19" s="98">
        <f>SUMIFS('B1'!X17:X350,'B1'!C17:C350,"Regular")</f>
        <v>0</v>
      </c>
      <c r="F19" s="99">
        <f>SUMIFS('A1'!Z17:Z350,'A1'!H17:H350,"Regular")+SUMIFS('A4'!AJ17:AJ350,'A4'!D17:D350,"Regular")</f>
        <v>0</v>
      </c>
      <c r="G19" s="97">
        <f>SUM('C1'!D17:D350)</f>
        <v>0</v>
      </c>
      <c r="H19" s="100">
        <f>SUMIFS('B1'!W17:W350,'B1'!C17:C350,"Regular")</f>
        <v>0</v>
      </c>
    </row>
    <row r="20" spans="1:8" ht="30" customHeight="1" x14ac:dyDescent="0.25">
      <c r="A20" s="1285"/>
      <c r="B20" s="93" t="s">
        <v>247</v>
      </c>
      <c r="C20" s="101">
        <f>SUMIFS('A1'!AA17:AA350,'A1'!H17:H350,"Casual/add'l hours")+SUMIFS('A1'!AA17:AA350,'A1'!H17:H350,"Additional Hours")+SUMIFS('A1'!AA17:AA350,'A1'!H17:H350,"Casual")+SUMIFS('A4'!AK17:AK350,'A4'!D17:D350,"Casual/add'l hours")+SUMIFS('A4'!AK17:AK350,'A4'!D17:D350,"Additional Hours")+SUMIFS('A4'!AK17:AK350,'A4'!D17:D350,"Casual")</f>
        <v>0</v>
      </c>
      <c r="D20" s="102">
        <v>0</v>
      </c>
      <c r="E20" s="98">
        <f>SUMIFS('B1'!X17:X350,'B1'!C17:C350,"Casual/add'l hours")+SUMIFS('B1'!X17:X350,'B1'!C17:C350,"Additional Hours")+SUMIFS('B1'!X17:X350,'B1'!C17:C350,"Casual")</f>
        <v>0</v>
      </c>
      <c r="F20" s="103">
        <f>SUMIFS('A1'!Z17:Z350,'A1'!H17:H350,"Casual/add'l hours")+SUMIFS('A1'!Z17:Z350,'A1'!H17:H350,"Additional Hours")+SUMIFS('A1'!Z17:Z350,'A1'!H17:H350,"Casual")+SUMIFS('A4'!AJ17:AJ350,'A4'!D17:D350,"Casual/add'l hours")+SUMIFS('A4'!AJ17:AJ350,'A4'!D17:D350,"Additional Hours")+SUMIFS('A4'!AJ17:AJ350,'A4'!D17:D350,"Casual")</f>
        <v>0</v>
      </c>
      <c r="G20" s="102">
        <v>0</v>
      </c>
      <c r="H20" s="104">
        <f>SUMIFS('B1'!W17:W350,'B1'!C17:C350,"Casual/add'l hours")+SUMIFS('B1'!W17:W350,'B1'!C17:C350,"Additional Hours")+SUMIFS('B1'!W17:W350,'B1'!C17:C350,"Casual")</f>
        <v>0</v>
      </c>
    </row>
    <row r="21" spans="1:8" ht="30" customHeight="1" x14ac:dyDescent="0.25">
      <c r="A21" s="1283" t="s">
        <v>224</v>
      </c>
      <c r="B21" s="94" t="s">
        <v>225</v>
      </c>
      <c r="C21" s="115"/>
      <c r="D21" s="116"/>
      <c r="E21" s="117"/>
      <c r="F21" s="118"/>
      <c r="G21" s="116"/>
      <c r="H21" s="119"/>
    </row>
    <row r="22" spans="1:8" ht="30" customHeight="1" x14ac:dyDescent="0.25">
      <c r="A22" s="1285"/>
      <c r="B22" s="93" t="s">
        <v>226</v>
      </c>
      <c r="C22" s="115"/>
      <c r="D22" s="116"/>
      <c r="E22" s="117"/>
      <c r="F22" s="118"/>
      <c r="G22" s="116"/>
      <c r="H22" s="119"/>
    </row>
    <row r="23" spans="1:8" ht="30" customHeight="1" x14ac:dyDescent="0.25">
      <c r="A23" s="1314" t="s">
        <v>227</v>
      </c>
      <c r="B23" s="1315"/>
      <c r="C23" s="115"/>
      <c r="D23" s="116"/>
      <c r="E23" s="117"/>
      <c r="F23" s="118"/>
      <c r="G23" s="116"/>
      <c r="H23" s="119"/>
    </row>
    <row r="24" spans="1:8" ht="30" customHeight="1" thickBot="1" x14ac:dyDescent="0.3">
      <c r="A24" s="1302" t="s">
        <v>228</v>
      </c>
      <c r="B24" s="1303"/>
      <c r="C24" s="120"/>
      <c r="D24" s="121"/>
      <c r="E24" s="122"/>
      <c r="F24" s="123"/>
      <c r="G24" s="121"/>
      <c r="H24" s="124"/>
    </row>
    <row r="25" spans="1:8" ht="15" customHeight="1" x14ac:dyDescent="0.25">
      <c r="A25" s="1304" t="s">
        <v>906</v>
      </c>
      <c r="B25" s="1305"/>
      <c r="C25" s="879" t="s">
        <v>29</v>
      </c>
      <c r="D25" s="880" t="s">
        <v>29</v>
      </c>
      <c r="E25" s="881" t="s">
        <v>29</v>
      </c>
      <c r="F25" s="882" t="s">
        <v>29</v>
      </c>
      <c r="G25" s="880" t="s">
        <v>29</v>
      </c>
      <c r="H25" s="883" t="s">
        <v>29</v>
      </c>
    </row>
    <row r="26" spans="1:8" ht="30" hidden="1" customHeight="1" x14ac:dyDescent="0.25">
      <c r="A26" s="1306" t="s">
        <v>964</v>
      </c>
      <c r="B26" s="1307"/>
      <c r="C26" s="115"/>
      <c r="D26" s="116"/>
      <c r="E26" s="117"/>
      <c r="F26" s="118"/>
      <c r="G26" s="116"/>
      <c r="H26" s="119"/>
    </row>
    <row r="27" spans="1:8" ht="30" hidden="1" customHeight="1" x14ac:dyDescent="0.25">
      <c r="A27" s="1306" t="s">
        <v>965</v>
      </c>
      <c r="B27" s="1307"/>
      <c r="C27" s="115"/>
      <c r="D27" s="116"/>
      <c r="E27" s="117"/>
      <c r="F27" s="118"/>
      <c r="G27" s="116"/>
      <c r="H27" s="119"/>
    </row>
    <row r="28" spans="1:8" ht="30" hidden="1" customHeight="1" x14ac:dyDescent="0.25">
      <c r="A28" s="1306" t="s">
        <v>966</v>
      </c>
      <c r="B28" s="1307"/>
      <c r="C28" s="115"/>
      <c r="D28" s="116"/>
      <c r="E28" s="117"/>
      <c r="F28" s="118"/>
      <c r="G28" s="116"/>
      <c r="H28" s="119"/>
    </row>
    <row r="29" spans="1:8" ht="30" hidden="1" customHeight="1" x14ac:dyDescent="0.25">
      <c r="A29" s="1306" t="s">
        <v>967</v>
      </c>
      <c r="B29" s="1307"/>
      <c r="C29" s="115"/>
      <c r="D29" s="116"/>
      <c r="E29" s="117"/>
      <c r="F29" s="118"/>
      <c r="G29" s="116"/>
      <c r="H29" s="119"/>
    </row>
    <row r="30" spans="1:8" ht="30" customHeight="1" thickBot="1" x14ac:dyDescent="0.3">
      <c r="A30" s="1314" t="s">
        <v>942</v>
      </c>
      <c r="B30" s="1315"/>
      <c r="C30" s="115"/>
      <c r="D30" s="116"/>
      <c r="E30" s="117"/>
      <c r="F30" s="118"/>
      <c r="G30" s="116"/>
      <c r="H30" s="119"/>
    </row>
    <row r="31" spans="1:8" ht="15" customHeight="1" x14ac:dyDescent="0.25">
      <c r="A31" s="1312" t="s">
        <v>763</v>
      </c>
      <c r="B31" s="1313"/>
      <c r="C31" s="105" t="s">
        <v>29</v>
      </c>
      <c r="D31" s="106" t="s">
        <v>29</v>
      </c>
      <c r="E31" s="107" t="s">
        <v>29</v>
      </c>
      <c r="F31" s="108" t="s">
        <v>29</v>
      </c>
      <c r="G31" s="106" t="s">
        <v>29</v>
      </c>
      <c r="H31" s="109" t="s">
        <v>29</v>
      </c>
    </row>
    <row r="32" spans="1:8" ht="30" customHeight="1" x14ac:dyDescent="0.25">
      <c r="A32" s="1314" t="s">
        <v>229</v>
      </c>
      <c r="B32" s="1315"/>
      <c r="C32" s="125"/>
      <c r="D32" s="126"/>
      <c r="E32" s="127"/>
      <c r="F32" s="128"/>
      <c r="G32" s="126"/>
      <c r="H32" s="129"/>
    </row>
    <row r="33" spans="1:8" ht="30" customHeight="1" x14ac:dyDescent="0.25">
      <c r="A33" s="1314" t="s">
        <v>230</v>
      </c>
      <c r="B33" s="1315"/>
      <c r="C33" s="125"/>
      <c r="D33" s="126"/>
      <c r="E33" s="127"/>
      <c r="F33" s="128"/>
      <c r="G33" s="126"/>
      <c r="H33" s="129"/>
    </row>
    <row r="34" spans="1:8" ht="30" customHeight="1" thickBot="1" x14ac:dyDescent="0.3">
      <c r="A34" s="1316" t="s">
        <v>231</v>
      </c>
      <c r="B34" s="1317"/>
      <c r="C34" s="115"/>
      <c r="D34" s="116"/>
      <c r="E34" s="117"/>
      <c r="F34" s="118"/>
      <c r="G34" s="116"/>
      <c r="H34" s="119"/>
    </row>
    <row r="35" spans="1:8" ht="15" customHeight="1" x14ac:dyDescent="0.25">
      <c r="A35" s="1312" t="s">
        <v>222</v>
      </c>
      <c r="B35" s="1313"/>
      <c r="C35" s="110" t="s">
        <v>29</v>
      </c>
      <c r="D35" s="111" t="s">
        <v>29</v>
      </c>
      <c r="E35" s="112" t="s">
        <v>29</v>
      </c>
      <c r="F35" s="113" t="s">
        <v>29</v>
      </c>
      <c r="G35" s="111" t="s">
        <v>29</v>
      </c>
      <c r="H35" s="114" t="s">
        <v>29</v>
      </c>
    </row>
    <row r="36" spans="1:8" ht="15" customHeight="1" x14ac:dyDescent="0.25">
      <c r="A36" s="1283" t="s">
        <v>235</v>
      </c>
      <c r="B36" s="93" t="s">
        <v>232</v>
      </c>
      <c r="C36" s="125"/>
      <c r="D36" s="126"/>
      <c r="E36" s="127"/>
      <c r="F36" s="128"/>
      <c r="G36" s="126"/>
      <c r="H36" s="129"/>
    </row>
    <row r="37" spans="1:8" ht="30" customHeight="1" x14ac:dyDescent="0.25">
      <c r="A37" s="1284"/>
      <c r="B37" s="93" t="s">
        <v>233</v>
      </c>
      <c r="C37" s="125"/>
      <c r="D37" s="126"/>
      <c r="E37" s="127"/>
      <c r="F37" s="128"/>
      <c r="G37" s="126"/>
      <c r="H37" s="129"/>
    </row>
    <row r="38" spans="1:8" ht="30" customHeight="1" x14ac:dyDescent="0.25">
      <c r="A38" s="1285"/>
      <c r="B38" s="93" t="s">
        <v>234</v>
      </c>
      <c r="C38" s="125"/>
      <c r="D38" s="126"/>
      <c r="E38" s="127"/>
      <c r="F38" s="128"/>
      <c r="G38" s="126"/>
      <c r="H38" s="129"/>
    </row>
    <row r="39" spans="1:8" ht="30" customHeight="1" x14ac:dyDescent="0.25">
      <c r="A39" s="1311" t="s">
        <v>242</v>
      </c>
      <c r="B39" s="93" t="s">
        <v>236</v>
      </c>
      <c r="C39" s="125"/>
      <c r="D39" s="126"/>
      <c r="E39" s="127"/>
      <c r="F39" s="128"/>
      <c r="G39" s="126"/>
      <c r="H39" s="129"/>
    </row>
    <row r="40" spans="1:8" ht="30" customHeight="1" x14ac:dyDescent="0.25">
      <c r="A40" s="1284"/>
      <c r="B40" s="93" t="s">
        <v>237</v>
      </c>
      <c r="C40" s="125"/>
      <c r="D40" s="126"/>
      <c r="E40" s="127"/>
      <c r="F40" s="128"/>
      <c r="G40" s="126"/>
      <c r="H40" s="129"/>
    </row>
    <row r="41" spans="1:8" ht="30" customHeight="1" x14ac:dyDescent="0.25">
      <c r="A41" s="1284"/>
      <c r="B41" s="93" t="s">
        <v>238</v>
      </c>
      <c r="C41" s="125"/>
      <c r="D41" s="126"/>
      <c r="E41" s="127"/>
      <c r="F41" s="128"/>
      <c r="G41" s="126"/>
      <c r="H41" s="129"/>
    </row>
    <row r="42" spans="1:8" ht="30" customHeight="1" x14ac:dyDescent="0.25">
      <c r="A42" s="1284"/>
      <c r="B42" s="93" t="s">
        <v>239</v>
      </c>
      <c r="C42" s="125"/>
      <c r="D42" s="126"/>
      <c r="E42" s="127"/>
      <c r="F42" s="128"/>
      <c r="G42" s="126"/>
      <c r="H42" s="129"/>
    </row>
    <row r="43" spans="1:8" ht="30" customHeight="1" x14ac:dyDescent="0.25">
      <c r="A43" s="1284"/>
      <c r="B43" s="93" t="s">
        <v>240</v>
      </c>
      <c r="C43" s="125"/>
      <c r="D43" s="126"/>
      <c r="E43" s="127"/>
      <c r="F43" s="128"/>
      <c r="G43" s="126"/>
      <c r="H43" s="129"/>
    </row>
    <row r="44" spans="1:8" ht="30" customHeight="1" x14ac:dyDescent="0.25">
      <c r="A44" s="1284"/>
      <c r="B44" s="434" t="s">
        <v>463</v>
      </c>
      <c r="C44" s="125"/>
      <c r="D44" s="126"/>
      <c r="E44" s="127"/>
      <c r="F44" s="128"/>
      <c r="G44" s="126"/>
      <c r="H44" s="129"/>
    </row>
    <row r="45" spans="1:8" ht="30" customHeight="1" x14ac:dyDescent="0.25">
      <c r="A45" s="1285"/>
      <c r="B45" s="93" t="s">
        <v>241</v>
      </c>
      <c r="C45" s="125"/>
      <c r="D45" s="126"/>
      <c r="E45" s="127"/>
      <c r="F45" s="128"/>
      <c r="G45" s="126"/>
      <c r="H45" s="129"/>
    </row>
    <row r="46" spans="1:8" ht="30" customHeight="1" x14ac:dyDescent="0.25">
      <c r="A46" s="1283" t="s">
        <v>245</v>
      </c>
      <c r="B46" s="93" t="s">
        <v>243</v>
      </c>
      <c r="C46" s="125"/>
      <c r="D46" s="126"/>
      <c r="E46" s="127"/>
      <c r="F46" s="128"/>
      <c r="G46" s="126"/>
      <c r="H46" s="129"/>
    </row>
    <row r="47" spans="1:8" ht="30" customHeight="1" x14ac:dyDescent="0.25">
      <c r="A47" s="1311"/>
      <c r="B47" s="94" t="s">
        <v>436</v>
      </c>
      <c r="C47" s="115"/>
      <c r="D47" s="116"/>
      <c r="E47" s="117"/>
      <c r="F47" s="118"/>
      <c r="G47" s="116"/>
      <c r="H47" s="119"/>
    </row>
    <row r="48" spans="1:8" ht="30" customHeight="1" thickBot="1" x14ac:dyDescent="0.3">
      <c r="A48" s="1197"/>
      <c r="B48" s="95" t="s">
        <v>244</v>
      </c>
      <c r="C48" s="120"/>
      <c r="D48" s="121"/>
      <c r="E48" s="122"/>
      <c r="F48" s="123"/>
      <c r="G48" s="121"/>
      <c r="H48" s="124"/>
    </row>
    <row r="49" ht="30" customHeight="1" x14ac:dyDescent="0.25"/>
  </sheetData>
  <sheetProtection algorithmName="SHA-512" hashValue="8fTcVWATBk/1Tdo+KXEVKUTbYt7k0Txbuw8BcQc7a0tAkL3djEdU/CHvh2Akgqi6ahjCuL9djTnNPZ1oABGMmg==" saltValue="9wMRRRkcz2SGL8oktNgZVw==" spinCount="100000" sheet="1" objects="1" scenarios="1"/>
  <mergeCells count="32">
    <mergeCell ref="O12:R12"/>
    <mergeCell ref="A39:A45"/>
    <mergeCell ref="A46:A48"/>
    <mergeCell ref="A18:B18"/>
    <mergeCell ref="A31:B31"/>
    <mergeCell ref="A35:B35"/>
    <mergeCell ref="A19:A20"/>
    <mergeCell ref="A21:A22"/>
    <mergeCell ref="A23:B23"/>
    <mergeCell ref="A32:B32"/>
    <mergeCell ref="A33:B33"/>
    <mergeCell ref="A34:B34"/>
    <mergeCell ref="A30:B30"/>
    <mergeCell ref="A27:B27"/>
    <mergeCell ref="A28:B28"/>
    <mergeCell ref="A29:B29"/>
    <mergeCell ref="A9:E9"/>
    <mergeCell ref="C16:E16"/>
    <mergeCell ref="F16:H16"/>
    <mergeCell ref="A36:A38"/>
    <mergeCell ref="A11:H11"/>
    <mergeCell ref="A13:B13"/>
    <mergeCell ref="D13:F13"/>
    <mergeCell ref="G13:H13"/>
    <mergeCell ref="D14:F14"/>
    <mergeCell ref="G14:H14"/>
    <mergeCell ref="A12:B12"/>
    <mergeCell ref="D12:F12"/>
    <mergeCell ref="G12:H12"/>
    <mergeCell ref="A24:B24"/>
    <mergeCell ref="A25:B25"/>
    <mergeCell ref="A26:B26"/>
  </mergeCells>
  <conditionalFormatting sqref="C36:H36">
    <cfRule type="expression" dxfId="65" priority="50">
      <formula>IF(AND(SUM(C19:C20)&gt;0,ISBLANK(C36)),TRUE,FALSE)</formula>
    </cfRule>
  </conditionalFormatting>
  <conditionalFormatting sqref="C37:H37">
    <cfRule type="expression" dxfId="64" priority="27">
      <formula>IF(AND(SUM(C19:C20)&gt;0,ISBLANK(C37)),TRUE,FALSE)</formula>
    </cfRule>
  </conditionalFormatting>
  <conditionalFormatting sqref="C38:H38">
    <cfRule type="expression" dxfId="63" priority="26">
      <formula>IF(AND(SUM(C19:C20)&gt;0,ISBLANK(C38)),TRUE,FALSE)</formula>
    </cfRule>
  </conditionalFormatting>
  <conditionalFormatting sqref="G14:H14">
    <cfRule type="expression" dxfId="62" priority="5">
      <formula>AND($G$13&gt;$G$12)</formula>
    </cfRule>
  </conditionalFormatting>
  <conditionalFormatting sqref="P15">
    <cfRule type="expression" dxfId="61" priority="4">
      <formula>$P$13&gt;$P$12</formula>
    </cfRule>
  </conditionalFormatting>
  <conditionalFormatting sqref="R15">
    <cfRule type="expression" dxfId="60" priority="3">
      <formula>$R$13&gt;$R$12</formula>
    </cfRule>
  </conditionalFormatting>
  <dataValidations count="2">
    <dataValidation type="decimal" operator="greaterThanOrEqual" allowBlank="1" showInputMessage="1" showErrorMessage="1" error="Please enter a dollar amount greater than or equal to $0.00." sqref="C36:H48 C32:H34 C21:H24 C26:H30" xr:uid="{00000000-0002-0000-0E00-000000000000}">
      <formula1>0</formula1>
    </dataValidation>
    <dataValidation operator="greaterThanOrEqual" allowBlank="1" showInputMessage="1" showErrorMessage="1" error="Please enter a dollar amount greater than or equal to $0.00." sqref="C25:H25" xr:uid="{C26E81C6-B84F-431F-8C73-A7CC5912A79A}"/>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8" id="{DCEFEF3C-D8D2-46E8-9835-9763D84310FD}">
            <xm:f>IF(AND(SUM('A3'!$P$17:$R$17)&gt;0,ISBLANK(C39)),TRUE,FALSE)</xm:f>
            <x14:dxf>
              <fill>
                <patternFill>
                  <bgColor rgb="FFFF0000"/>
                </patternFill>
              </fill>
            </x14:dxf>
          </x14:cfRule>
          <xm:sqref>C39</xm:sqref>
        </x14:conditionalFormatting>
        <x14:conditionalFormatting xmlns:xm="http://schemas.microsoft.com/office/excel/2006/main">
          <x14:cfRule type="expression" priority="47" id="{01CD63C1-9E61-4603-98CC-277843E71544}">
            <xm:f>IF(AND(SUM('A3'!$P$16:$R$16)&gt;0,ISBLANK(C40)),TRUE,FALSE)</xm:f>
            <x14:dxf>
              <fill>
                <patternFill>
                  <bgColor rgb="FFFF0000"/>
                </patternFill>
              </fill>
            </x14:dxf>
          </x14:cfRule>
          <xm:sqref>C40</xm:sqref>
        </x14:conditionalFormatting>
        <x14:conditionalFormatting xmlns:xm="http://schemas.microsoft.com/office/excel/2006/main">
          <x14:cfRule type="expression" priority="45" id="{0381F84D-0A85-4FEC-905D-35FCEF50360F}">
            <xm:f>IF(AND(SUM('C2'!$P$17:$R$17)&gt;0,ISBLANK(D39)),TRUE,FALSE)</xm:f>
            <x14:dxf>
              <fill>
                <patternFill>
                  <bgColor rgb="FFFF0000"/>
                </patternFill>
              </fill>
            </x14:dxf>
          </x14:cfRule>
          <xm:sqref>D39</xm:sqref>
        </x14:conditionalFormatting>
        <x14:conditionalFormatting xmlns:xm="http://schemas.microsoft.com/office/excel/2006/main">
          <x14:cfRule type="expression" priority="44" id="{8ED4496D-3A14-4A09-B02F-714C021B8D17}">
            <xm:f>IF(AND(SUM('C2'!$P$16:$R$16)&gt;0,ISBLANK(D40)),TRUE,FALSE)</xm:f>
            <x14:dxf>
              <fill>
                <patternFill>
                  <bgColor rgb="FFFF0000"/>
                </patternFill>
              </fill>
            </x14:dxf>
          </x14:cfRule>
          <xm:sqref>D40</xm:sqref>
        </x14:conditionalFormatting>
        <x14:conditionalFormatting xmlns:xm="http://schemas.microsoft.com/office/excel/2006/main">
          <x14:cfRule type="expression" priority="42" id="{E07DC617-67F0-4E89-ACF6-2762E56D75D0}">
            <xm:f>IF(AND(SUM('B2'!$P$17:$R$17)&gt;0,ISBLANK(E39)),TRUE,FALSE)</xm:f>
            <x14:dxf>
              <fill>
                <patternFill>
                  <bgColor rgb="FFFF0000"/>
                </patternFill>
              </fill>
            </x14:dxf>
          </x14:cfRule>
          <xm:sqref>E39</xm:sqref>
        </x14:conditionalFormatting>
        <x14:conditionalFormatting xmlns:xm="http://schemas.microsoft.com/office/excel/2006/main">
          <x14:cfRule type="expression" priority="41" id="{3DE214D9-73E7-4922-8487-B276C15E6814}">
            <xm:f>IF(AND(SUM('B2'!$P$16:$R$16)&gt;0,ISBLANK(E40)),TRUE,FALSE)</xm:f>
            <x14:dxf>
              <fill>
                <patternFill>
                  <bgColor rgb="FFFF0000"/>
                </patternFill>
              </fill>
            </x14:dxf>
          </x14:cfRule>
          <xm:sqref>E40</xm:sqref>
        </x14:conditionalFormatting>
        <x14:conditionalFormatting xmlns:xm="http://schemas.microsoft.com/office/excel/2006/main">
          <x14:cfRule type="expression" priority="36" id="{0261EE71-6927-4CB1-8FD5-9B6ADB760DEA}">
            <xm:f>IF(AND(SUM('A3'!$P$18)&gt;0,ISBLANK(C43)),TRUE,FALSE)</xm:f>
            <x14:dxf>
              <fill>
                <patternFill>
                  <bgColor rgb="FFFF0000"/>
                </patternFill>
              </fill>
            </x14:dxf>
          </x14:cfRule>
          <xm:sqref>C43</xm:sqref>
        </x14:conditionalFormatting>
        <x14:conditionalFormatting xmlns:xm="http://schemas.microsoft.com/office/excel/2006/main">
          <x14:cfRule type="expression" priority="35" id="{8F2D4B2C-6221-4B8C-B8B1-80E903423756}">
            <xm:f>IF(AND(SUM('A3'!$P$20:$R$20)&gt;0,ISBLANK(C44)),TRUE,FALSE)</xm:f>
            <x14:dxf>
              <fill>
                <patternFill>
                  <bgColor rgb="FFFF0000"/>
                </patternFill>
              </fill>
            </x14:dxf>
          </x14:cfRule>
          <xm:sqref>C44</xm:sqref>
        </x14:conditionalFormatting>
        <x14:conditionalFormatting xmlns:xm="http://schemas.microsoft.com/office/excel/2006/main">
          <x14:cfRule type="expression" priority="34" id="{4677C9DD-506E-4C9A-A31D-E914022B1CC1}">
            <xm:f>IF(AND(SUM('C2'!$P$18)&gt;0,ISBLANK(D43)),TRUE,FALSE)</xm:f>
            <x14:dxf>
              <fill>
                <patternFill>
                  <bgColor rgb="FFFF0000"/>
                </patternFill>
              </fill>
            </x14:dxf>
          </x14:cfRule>
          <xm:sqref>D43</xm:sqref>
        </x14:conditionalFormatting>
        <x14:conditionalFormatting xmlns:xm="http://schemas.microsoft.com/office/excel/2006/main">
          <x14:cfRule type="expression" priority="33" id="{7A4D5604-AE0F-4DD1-8C39-A256B77ACC99}">
            <xm:f>IF(AND(SUM('C2'!$P$20)&gt;0,ISBLANK(D44)),TRUE,FALSE)</xm:f>
            <x14:dxf>
              <fill>
                <patternFill>
                  <bgColor rgb="FFFF0000"/>
                </patternFill>
              </fill>
            </x14:dxf>
          </x14:cfRule>
          <xm:sqref>D44</xm:sqref>
        </x14:conditionalFormatting>
        <x14:conditionalFormatting xmlns:xm="http://schemas.microsoft.com/office/excel/2006/main">
          <x14:cfRule type="expression" priority="32" id="{8C554B2E-4708-47F3-B859-D08C812AC9DC}">
            <xm:f>IF(AND(SUM('B2'!$P$18)&gt;0,ISBLANK(E43)),TRUE,FALSE)</xm:f>
            <x14:dxf>
              <fill>
                <patternFill>
                  <bgColor rgb="FFFF0000"/>
                </patternFill>
              </fill>
            </x14:dxf>
          </x14:cfRule>
          <xm:sqref>E43</xm:sqref>
        </x14:conditionalFormatting>
        <x14:conditionalFormatting xmlns:xm="http://schemas.microsoft.com/office/excel/2006/main">
          <x14:cfRule type="expression" priority="31" id="{B7C14162-1879-4B71-BB21-D9C8629BFEFA}">
            <xm:f>IF(AND(SUM('B2'!$P$20)&gt;0,ISBLANK(E44)),TRUE,FALSE)</xm:f>
            <x14:dxf>
              <fill>
                <patternFill>
                  <bgColor rgb="FFFF0000"/>
                </patternFill>
              </fill>
            </x14:dxf>
          </x14:cfRule>
          <xm:sqref>E44</xm:sqref>
        </x14:conditionalFormatting>
        <x14:conditionalFormatting xmlns:xm="http://schemas.microsoft.com/office/excel/2006/main">
          <x14:cfRule type="expression" priority="52" id="{265E8A05-F81B-47D1-9EB6-9BE1926D7564}">
            <xm:f>IF(AND(C22=0,'D1'!J22&gt;0),TRUE,FALSE)</xm:f>
            <x14:dxf>
              <fill>
                <patternFill>
                  <bgColor rgb="FFFF0000"/>
                </patternFill>
              </fill>
            </x14:dxf>
          </x14:cfRule>
          <xm:sqref>C22:H22</xm:sqref>
        </x14:conditionalFormatting>
        <x14:conditionalFormatting xmlns:xm="http://schemas.microsoft.com/office/excel/2006/main">
          <x14:cfRule type="expression" priority="23" id="{E1A05CDB-4B8C-4AC3-85A9-62E26B8618E4}">
            <xm:f>AND(OR(ISNUMBER(SEARCH("MPP", 'Q1'!$B$124:$D$124)), ISNUMBER(SEARCH("Municipal Pension Plan", 'Q1'!$B$124:$D$124)), ISNUMBER(SEARCH("MPP - Municipal Pension Plan", 'Q1'!$B$124:$D$124))), ISBLANK($D$46), ISBLANK($G$46))</xm:f>
            <x14:dxf>
              <fill>
                <patternFill>
                  <bgColor rgb="FFFF0000"/>
                </patternFill>
              </fill>
            </x14:dxf>
          </x14:cfRule>
          <xm:sqref>D46</xm:sqref>
        </x14:conditionalFormatting>
        <x14:conditionalFormatting xmlns:xm="http://schemas.microsoft.com/office/excel/2006/main">
          <x14:cfRule type="expression" priority="22" id="{33FDEDDA-54E9-4AFF-B289-D15C3DD33C94}">
            <xm:f>AND(OR(ISNUMBER(SEARCH("MPP", 'Q1'!$B$123:$D$123)), ISNUMBER(SEARCH("Municipal Pension Plan", 'Q1'!$B$123:$D$123)), ISNUMBER(SEARCH("MPP - Municipal Pension Plan", 'Q1'!$B$123:$D$123))), ISBLANK($F$46), ISBLANK($C$46))</xm:f>
            <x14:dxf>
              <fill>
                <patternFill>
                  <bgColor rgb="FFFF0000"/>
                </patternFill>
              </fill>
            </x14:dxf>
          </x14:cfRule>
          <xm:sqref>F46</xm:sqref>
        </x14:conditionalFormatting>
        <x14:conditionalFormatting xmlns:xm="http://schemas.microsoft.com/office/excel/2006/main">
          <x14:cfRule type="expression" priority="21" id="{F92C9C31-AF2C-47A4-B369-403650C8A137}">
            <xm:f>AND(OR(ISNUMBER(SEARCH("PSPP", 'Q1'!$B$123:$D$123)), ISNUMBER(SEARCH("Public Sector Pension Plan", 'Q1'!$B$123:$D$123)), ISNUMBER(SEARCH("PSPP - Public Sector Pension Plan", 'Q1'!$B$123:$D$123))), ISBLANK($F$47), ISBLANK($C$47))</xm:f>
            <x14:dxf>
              <fill>
                <patternFill>
                  <bgColor rgb="FFFF0000"/>
                </patternFill>
              </fill>
            </x14:dxf>
          </x14:cfRule>
          <xm:sqref>F47</xm:sqref>
        </x14:conditionalFormatting>
        <x14:conditionalFormatting xmlns:xm="http://schemas.microsoft.com/office/excel/2006/main">
          <x14:cfRule type="expression" priority="20" id="{F8233267-DB7C-43E3-880E-B9287E35FA75}">
            <xm:f>AND(OR(ISNUMBER(SEARCH("PSPP", 'Q1'!$B$123:$D$123)), ISNUMBER(SEARCH("Public Sector Pension Plan", 'Q1'!$B$123:$D$123)), ISNUMBER(SEARCH("PSPP - Public Sector Pension Plan", 'Q1'!$B$123:$D$123))), ISBLANK($C$47), ISBLANK($F$47))</xm:f>
            <x14:dxf>
              <fill>
                <patternFill>
                  <bgColor rgb="FFFF0000"/>
                </patternFill>
              </fill>
            </x14:dxf>
          </x14:cfRule>
          <xm:sqref>C47</xm:sqref>
        </x14:conditionalFormatting>
        <x14:conditionalFormatting xmlns:xm="http://schemas.microsoft.com/office/excel/2006/main">
          <x14:cfRule type="expression" priority="2" id="{1F5664B7-D0E3-4335-A568-66DAC4DC4CAD}">
            <xm:f>AND('Q1'!$B$123&lt;&gt;"MPP", 'Q1'!$B$123&lt;&gt;"MPP - Municipal Pension Plan", 'Q1'!$B$123&lt;&gt;"Municipal Pension Plan", 'Q1'!$B$123&lt;&gt;"PSPP", 'Q1'!$B$123&lt;&gt;"PSPP - Public Sector Pension Plan", 'Q1'!$B$123&lt;&gt;"Public Sector Pension Plan", 'Q1'!$B$123&lt;&gt;"", ISBLANK($F$48), ISBLANK($C$48))</xm:f>
            <x14:dxf>
              <fill>
                <patternFill>
                  <bgColor rgb="FFFF0000"/>
                </patternFill>
              </fill>
            </x14:dxf>
          </x14:cfRule>
          <xm:sqref>C48</xm:sqref>
        </x14:conditionalFormatting>
        <x14:conditionalFormatting xmlns:xm="http://schemas.microsoft.com/office/excel/2006/main">
          <x14:cfRule type="expression" priority="18" id="{F6544BB5-840E-44D7-91CD-906CBDF39DDC}">
            <xm:f>AND('Q1'!$B$123&lt;&gt;"MPP", 'Q1'!$B$123&lt;&gt;"MPP - Municipal Pension Plan", 'Q1'!$B$123&lt;&gt;"Municipal Pension Plan", 'Q1'!$B$123&lt;&gt;"PSPP", 'Q1'!$B$123&lt;&gt;"PSPP - Public Sector Pension Plan", 'Q1'!$B$123&lt;&gt;"Public Sector Pension Plan", 'Q1'!$B$123&lt;&gt;"", ISBLANK($C$48), ISBLANK($F$48))</xm:f>
            <x14:dxf>
              <fill>
                <patternFill>
                  <bgColor rgb="FFFF0000"/>
                </patternFill>
              </fill>
            </x14:dxf>
          </x14:cfRule>
          <xm:sqref>F48</xm:sqref>
        </x14:conditionalFormatting>
        <x14:conditionalFormatting xmlns:xm="http://schemas.microsoft.com/office/excel/2006/main">
          <x14:cfRule type="expression" priority="17" id="{9384D825-FF2A-48A7-8AA3-160CFBF01F03}">
            <xm:f>AND(OR(ISNUMBER(SEARCH("MPP", 'Q1'!$B$125:$D$125)), ISNUMBER(SEARCH("Municipal Pension Plan", 'Q1'!$B$125:$D$125)), ISNUMBER(SEARCH("MPP - Municipal Pension Plan", 'Q1'!$B$125:$D$125))), ISBLANK($E$46), ISBLANK($H$46))</xm:f>
            <x14:dxf>
              <fill>
                <patternFill>
                  <bgColor rgb="FFFF0000"/>
                </patternFill>
              </fill>
            </x14:dxf>
          </x14:cfRule>
          <xm:sqref>E46</xm:sqref>
        </x14:conditionalFormatting>
        <x14:conditionalFormatting xmlns:xm="http://schemas.microsoft.com/office/excel/2006/main">
          <x14:cfRule type="expression" priority="16" id="{36458E46-3278-4392-A0E4-D85B5F53FE74}">
            <xm:f>AND(OR(ISNUMBER(SEARCH("PSPP", 'Q1'!$B$124:$D$124)), ISNUMBER(SEARCH("Public Sector Pension Plan", 'Q1'!$B$124:$D$124)), ISNUMBER(SEARCH("PSPP - Public Sector Pension Plan", 'Q1'!$B$124:$D$124))), ISBLANK($D$47), ISBLANK($G$47))</xm:f>
            <x14:dxf>
              <fill>
                <patternFill>
                  <bgColor rgb="FFFF0000"/>
                </patternFill>
              </fill>
            </x14:dxf>
          </x14:cfRule>
          <xm:sqref>D47</xm:sqref>
        </x14:conditionalFormatting>
        <x14:conditionalFormatting xmlns:xm="http://schemas.microsoft.com/office/excel/2006/main">
          <x14:cfRule type="expression" priority="14" id="{7461E9BA-1F73-4225-AB48-FA9B36F2B4B0}">
            <xm:f>AND(OR(ISNUMBER(SEARCH("MPP", 'Q1'!$B$124:$D$124)), ISNUMBER(SEARCH("Municipal Pension Plan", 'Q1'!$B$124:$D$124)), ISNUMBER(SEARCH("MPP - Municipal Pension Plan", 'Q1'!$B$124:$D$124))), ISBLANK($G$46), ISBLANK($D$46))</xm:f>
            <x14:dxf>
              <fill>
                <patternFill>
                  <bgColor rgb="FFFF0000"/>
                </patternFill>
              </fill>
            </x14:dxf>
          </x14:cfRule>
          <xm:sqref>G46</xm:sqref>
        </x14:conditionalFormatting>
        <x14:conditionalFormatting xmlns:xm="http://schemas.microsoft.com/office/excel/2006/main">
          <x14:cfRule type="expression" priority="13" id="{86842739-6342-4BB0-BEC0-DC613A9D439B}">
            <xm:f>AND(OR(ISNUMBER(SEARCH("MPP", 'Q1'!$B$125:$D$125)), ISNUMBER(SEARCH("Municipal Pension Plan", 'Q1'!$B$125:$D$125)), ISNUMBER(SEARCH("MPP - Municipal Pension Plan", 'Q1'!$B$125:$D$125))), ISBLANK($H$46), ISBLANK($E$46))</xm:f>
            <x14:dxf>
              <fill>
                <patternFill>
                  <bgColor rgb="FFFF0000"/>
                </patternFill>
              </fill>
            </x14:dxf>
          </x14:cfRule>
          <xm:sqref>H46</xm:sqref>
        </x14:conditionalFormatting>
        <x14:conditionalFormatting xmlns:xm="http://schemas.microsoft.com/office/excel/2006/main">
          <x14:cfRule type="expression" priority="12" id="{9AB83C38-BDDD-4D77-ACB8-03B29F408DDD}">
            <xm:f>AND(OR(ISNUMBER(SEARCH("MPP", 'Q1'!$B$123:$D$123)), ISNUMBER(SEARCH("Municipal Pension Plan", 'Q1'!$B$123:$D$123)), ISNUMBER(SEARCH("MPP - Municipal Pension Plan", 'Q1'!$B$123:$D$123))), ISBLANK($C$46), ISBLANK($F$46))</xm:f>
            <x14:dxf>
              <fill>
                <patternFill>
                  <bgColor rgb="FFFF0000"/>
                </patternFill>
              </fill>
            </x14:dxf>
          </x14:cfRule>
          <xm:sqref>C46</xm:sqref>
        </x14:conditionalFormatting>
        <x14:conditionalFormatting xmlns:xm="http://schemas.microsoft.com/office/excel/2006/main">
          <x14:cfRule type="expression" priority="11" id="{AF718F42-9AC7-42F9-8B88-E2D1E6DC2918}">
            <xm:f>AND(OR(ISNUMBER(SEARCH("PSPP", 'Q1'!$B$125:$D$125)), ISNUMBER(SEARCH("Public Sector Pension Plan", 'Q1'!$B$125:$D$125)), ISNUMBER(SEARCH("PSPP - Public Sector Pension Plan", 'Q1'!$B$125:$D$125))), ISBLANK($E$47), ISBLANK($H$47))</xm:f>
            <x14:dxf>
              <fill>
                <patternFill>
                  <bgColor rgb="FFFF0000"/>
                </patternFill>
              </fill>
            </x14:dxf>
          </x14:cfRule>
          <xm:sqref>E47</xm:sqref>
        </x14:conditionalFormatting>
        <x14:conditionalFormatting xmlns:xm="http://schemas.microsoft.com/office/excel/2006/main">
          <x14:cfRule type="expression" priority="10" id="{A72CF2F4-0EF4-40F9-BCB1-05FBDB3017D5}">
            <xm:f>AND(OR(ISNUMBER(SEARCH("PSPP", 'Q1'!$B$124:$D$124)), ISNUMBER(SEARCH("Public Sector Pension Plan", 'Q1'!$B$124:$D$124)), ISNUMBER(SEARCH("PSPP - Public Sector Pension Plan", 'Q1'!$B$124:$D$124))), ISBLANK($G$47), ISBLANK($D$47))</xm:f>
            <x14:dxf>
              <fill>
                <patternFill>
                  <bgColor rgb="FFFF0000"/>
                </patternFill>
              </fill>
            </x14:dxf>
          </x14:cfRule>
          <xm:sqref>G47</xm:sqref>
        </x14:conditionalFormatting>
        <x14:conditionalFormatting xmlns:xm="http://schemas.microsoft.com/office/excel/2006/main">
          <x14:cfRule type="expression" priority="9" id="{E511FFF6-9C78-4457-8773-0C07918DBEA6}">
            <xm:f>AND(OR(ISNUMBER(SEARCH("PSPP", 'Q1'!$B$125:$D$125)), ISNUMBER(SEARCH("Public Sector Pension Plan", 'Q1'!$B$125:$D$125)), ISNUMBER(SEARCH("PSPP - Public Sector Pension Plan", 'Q1'!$B$125:$D$125))), ISBLANK($H$47), ISBLANK($E$47))</xm:f>
            <x14:dxf>
              <fill>
                <patternFill>
                  <bgColor rgb="FFFF0000"/>
                </patternFill>
              </fill>
            </x14:dxf>
          </x14:cfRule>
          <xm:sqref>H47</xm:sqref>
        </x14:conditionalFormatting>
        <x14:conditionalFormatting xmlns:xm="http://schemas.microsoft.com/office/excel/2006/main">
          <x14:cfRule type="expression" priority="8" id="{E60BA24B-FCD5-4B49-9373-7EA439546B37}">
            <xm:f>AND('Q1'!$B$125&lt;&gt;"MPP", 'Q1'!$B$125&lt;&gt;"MPP - Municipal Pension Plan", 'Q1'!$B$125&lt;&gt;"Municipal Pension Plan", 'Q1'!$B$125&lt;&gt;"PSPP", 'Q1'!$B$125&lt;&gt;"PSPP - Public Sector Pension Plan", 'Q1'!$B$125&lt;&gt;"Public Sector Pension Plan", 'Q1'!$B$125&lt;&gt;"", ISBLANK($H$48), ISBLANK($E$48))</xm:f>
            <x14:dxf>
              <fill>
                <patternFill>
                  <bgColor rgb="FFFF0000"/>
                </patternFill>
              </fill>
            </x14:dxf>
          </x14:cfRule>
          <xm:sqref>E48</xm:sqref>
        </x14:conditionalFormatting>
        <x14:conditionalFormatting xmlns:xm="http://schemas.microsoft.com/office/excel/2006/main">
          <x14:cfRule type="expression" priority="7" id="{E2235E19-5FD2-41A3-ABC9-A207F42199C9}">
            <xm:f>AND('Q1'!$B$124&lt;&gt;"MPP", 'Q1'!$B$124&lt;&gt;"MPP - Municipal Pension Plan", 'Q1'!$B$124&lt;&gt;"Municipal Pension Plan", 'Q1'!$B$124&lt;&gt;"PSPP", 'Q1'!$B$124&lt;&gt;"PSPP - Public Sector Pension Plan", 'Q1'!$B$124&lt;&gt;"Public Sector Pension Plan", 'Q1'!$B$124&lt;&gt;"", ISBLANK($D$48), ISBLANK($G$48))</xm:f>
            <x14:dxf>
              <fill>
                <patternFill>
                  <bgColor rgb="FFFF0000"/>
                </patternFill>
              </fill>
            </x14:dxf>
          </x14:cfRule>
          <xm:sqref>G48</xm:sqref>
        </x14:conditionalFormatting>
        <x14:conditionalFormatting xmlns:xm="http://schemas.microsoft.com/office/excel/2006/main">
          <x14:cfRule type="expression" priority="6" id="{50B40834-756F-4CCF-A2DA-2EE464064D65}">
            <xm:f>AND('Q1'!$B$125&lt;&gt;"MPP", 'Q1'!$B$125&lt;&gt;"MPP - Municipal Pension Plan", 'Q1'!$B$125&lt;&gt;"Municipal Pension Plan", 'Q1'!$B$125&lt;&gt;"PSPP", 'Q1'!$B$125&lt;&gt;"PSPP - Public Sector Pension Plan", 'Q1'!$B$125&lt;&gt;"Public Sector Pension Plan", 'Q1'!$B$125&lt;&gt;"", ISBLANK($E$48), ISBLANK($H$48))</xm:f>
            <x14:dxf>
              <fill>
                <patternFill>
                  <bgColor rgb="FFFF0000"/>
                </patternFill>
              </fill>
            </x14:dxf>
          </x14:cfRule>
          <xm:sqref>H48</xm:sqref>
        </x14:conditionalFormatting>
        <x14:conditionalFormatting xmlns:xm="http://schemas.microsoft.com/office/excel/2006/main">
          <x14:cfRule type="expression" priority="1" id="{31B733BE-F42B-4F84-A4E1-EA9AC9895A71}">
            <xm:f>AND('Q1'!$B$124&lt;&gt;"MPP", 'Q1'!$B$124&lt;&gt;"MPP - Municipal Pension Plan", 'Q1'!$B$124&lt;&gt;"Municipal Pension Plan", 'Q1'!$B$124&lt;&gt;"PSPP", 'Q1'!$B$124&lt;&gt;"PSPP - Public Sector Pension Plan", 'Q1'!$B$124&lt;&gt;"Public Sector Pension Plan", 'Q1'!$B$124&lt;&gt;"", ISBLANK($G$48), ISBLANK($D$48))</xm:f>
            <x14:dxf>
              <fill>
                <patternFill>
                  <bgColor rgb="FFFF0000"/>
                </patternFill>
              </fill>
            </x14:dxf>
          </x14:cfRule>
          <xm:sqref>D48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499984740745262"/>
    <pageSetUpPr fitToPage="1"/>
  </sheetPr>
  <dimension ref="A1:O82"/>
  <sheetViews>
    <sheetView topLeftCell="A33" workbookViewId="0">
      <selection activeCell="A41" sqref="A41:C41"/>
    </sheetView>
  </sheetViews>
  <sheetFormatPr defaultColWidth="9.140625" defaultRowHeight="15" x14ac:dyDescent="0.25"/>
  <cols>
    <col min="1" max="1" width="20.7109375" style="81" customWidth="1"/>
    <col min="2" max="3" width="15.7109375" style="81" customWidth="1"/>
    <col min="4" max="4" width="15.7109375" style="167" customWidth="1"/>
    <col min="5" max="15" width="15.7109375" style="81" customWidth="1"/>
    <col min="16" max="16384" width="9.140625" style="81"/>
  </cols>
  <sheetData>
    <row r="1" spans="1:15" s="79" customFormat="1" x14ac:dyDescent="0.25">
      <c r="D1" s="164"/>
    </row>
    <row r="2" spans="1:15" s="79" customFormat="1" x14ac:dyDescent="0.25">
      <c r="D2" s="164"/>
    </row>
    <row r="3" spans="1:15" s="79" customFormat="1" x14ac:dyDescent="0.25">
      <c r="D3" s="164"/>
    </row>
    <row r="4" spans="1:15" s="79" customFormat="1" x14ac:dyDescent="0.25">
      <c r="D4" s="164"/>
    </row>
    <row r="5" spans="1:15" s="79" customFormat="1" x14ac:dyDescent="0.25">
      <c r="D5" s="164"/>
    </row>
    <row r="6" spans="1:15" s="79" customFormat="1" ht="47.25" customHeight="1" x14ac:dyDescent="0.25">
      <c r="D6" s="164"/>
    </row>
    <row r="7" spans="1:15" s="79" customFormat="1" hidden="1" x14ac:dyDescent="0.25">
      <c r="D7" s="164"/>
    </row>
    <row r="8" spans="1:15" s="79" customFormat="1" hidden="1" x14ac:dyDescent="0.25">
      <c r="D8" s="164"/>
    </row>
    <row r="9" spans="1:15" ht="18.75" x14ac:dyDescent="0.25">
      <c r="A9" s="1193" t="s">
        <v>332</v>
      </c>
      <c r="B9" s="1193"/>
      <c r="C9" s="1193"/>
      <c r="D9" s="1193"/>
      <c r="E9" s="1193"/>
      <c r="F9" s="1193"/>
      <c r="G9" s="1193"/>
      <c r="H9" s="1193"/>
      <c r="I9" s="1193"/>
      <c r="J9" s="1193"/>
      <c r="K9" s="1193"/>
      <c r="L9" s="1193"/>
      <c r="M9" s="1193"/>
      <c r="N9" s="1193"/>
      <c r="O9" s="905"/>
    </row>
    <row r="10" spans="1:15" ht="18.75" x14ac:dyDescent="0.25">
      <c r="A10" s="1193" t="s">
        <v>367</v>
      </c>
      <c r="B10" s="1193"/>
      <c r="C10" s="1193"/>
      <c r="D10" s="1193"/>
      <c r="E10" s="1193"/>
      <c r="F10" s="1193"/>
      <c r="G10" s="1193"/>
      <c r="H10" s="1193"/>
      <c r="I10" s="1193"/>
      <c r="J10" s="1193"/>
      <c r="K10" s="1193"/>
      <c r="L10" s="1193"/>
      <c r="M10" s="1193"/>
      <c r="N10" s="1193"/>
      <c r="O10" s="905"/>
    </row>
    <row r="11" spans="1:15" ht="18.75" x14ac:dyDescent="0.25">
      <c r="A11" s="1356" t="s">
        <v>952</v>
      </c>
      <c r="B11" s="1356"/>
      <c r="C11" s="1356"/>
      <c r="D11" s="1356"/>
      <c r="E11" s="1356"/>
      <c r="F11" s="1356"/>
      <c r="G11" s="1356"/>
      <c r="H11" s="1356"/>
      <c r="I11" s="1356"/>
      <c r="J11" s="1356"/>
      <c r="K11" s="1356"/>
      <c r="L11" s="905"/>
      <c r="M11" s="905"/>
      <c r="N11" s="905"/>
      <c r="O11" s="905"/>
    </row>
    <row r="12" spans="1:15" ht="45" customHeight="1" x14ac:dyDescent="0.25">
      <c r="A12" s="1347" t="s">
        <v>944</v>
      </c>
      <c r="B12" s="1347"/>
      <c r="C12" s="1347"/>
      <c r="D12" s="1347"/>
      <c r="E12" s="1347"/>
      <c r="F12" s="1347"/>
      <c r="G12" s="1347"/>
      <c r="H12" s="1347"/>
      <c r="I12" s="1347"/>
      <c r="J12" s="1347"/>
      <c r="K12" s="1347"/>
      <c r="L12" s="168"/>
      <c r="M12" s="547"/>
      <c r="N12" s="547"/>
      <c r="O12" s="547"/>
    </row>
    <row r="13" spans="1:15" x14ac:dyDescent="0.25">
      <c r="A13" s="1356" t="s">
        <v>945</v>
      </c>
      <c r="B13" s="1356"/>
      <c r="C13" s="1356"/>
      <c r="D13" s="1356"/>
      <c r="E13" s="547"/>
      <c r="F13" s="547"/>
      <c r="G13" s="547"/>
      <c r="H13" s="547"/>
      <c r="I13" s="547"/>
      <c r="J13" s="547"/>
      <c r="K13" s="547"/>
      <c r="L13" s="547"/>
      <c r="M13" s="547"/>
      <c r="N13" s="547"/>
      <c r="O13" s="547"/>
    </row>
    <row r="14" spans="1:15" x14ac:dyDescent="0.25">
      <c r="A14" s="910"/>
      <c r="B14" s="910"/>
      <c r="C14" s="910"/>
      <c r="D14" s="910"/>
      <c r="E14" s="547"/>
      <c r="F14" s="547"/>
      <c r="G14" s="547"/>
      <c r="H14" s="547"/>
      <c r="I14" s="547"/>
      <c r="J14" s="547"/>
      <c r="K14" s="547"/>
      <c r="L14" s="547"/>
      <c r="M14" s="547"/>
      <c r="N14" s="547"/>
      <c r="O14" s="547"/>
    </row>
    <row r="15" spans="1:15" s="169" customFormat="1" ht="19.5" thickBot="1" x14ac:dyDescent="0.3">
      <c r="A15" s="904" t="s">
        <v>333</v>
      </c>
      <c r="B15" s="904"/>
      <c r="C15" s="904"/>
      <c r="D15" s="35" t="s">
        <v>341</v>
      </c>
      <c r="E15" s="904"/>
      <c r="F15" s="904"/>
      <c r="G15" s="904" t="s">
        <v>208</v>
      </c>
      <c r="H15" s="904"/>
      <c r="I15" s="925"/>
      <c r="J15" s="904"/>
      <c r="K15" s="35" t="s">
        <v>341</v>
      </c>
      <c r="L15" s="904"/>
      <c r="M15" s="1193" t="s">
        <v>342</v>
      </c>
      <c r="N15" s="1193"/>
      <c r="O15" s="279" t="s">
        <v>341</v>
      </c>
    </row>
    <row r="16" spans="1:15" x14ac:dyDescent="0.25">
      <c r="A16" s="1331" t="s">
        <v>347</v>
      </c>
      <c r="B16" s="1199" t="s">
        <v>334</v>
      </c>
      <c r="C16" s="1200"/>
      <c r="D16" s="323"/>
      <c r="E16" s="547"/>
      <c r="F16" s="547"/>
      <c r="G16" s="1331" t="s">
        <v>339</v>
      </c>
      <c r="H16" s="1199" t="s">
        <v>334</v>
      </c>
      <c r="I16" s="1199"/>
      <c r="J16" s="1200"/>
      <c r="K16" s="323"/>
      <c r="L16" s="547"/>
      <c r="M16" s="1220" t="s">
        <v>682</v>
      </c>
      <c r="N16" s="1351"/>
      <c r="O16" s="323"/>
    </row>
    <row r="17" spans="1:15" x14ac:dyDescent="0.25">
      <c r="A17" s="1284"/>
      <c r="B17" s="1354" t="s">
        <v>121</v>
      </c>
      <c r="C17" s="1355"/>
      <c r="D17" s="286"/>
      <c r="E17" s="547"/>
      <c r="F17" s="547"/>
      <c r="G17" s="1284"/>
      <c r="H17" s="1354" t="s">
        <v>121</v>
      </c>
      <c r="I17" s="1354"/>
      <c r="J17" s="1355"/>
      <c r="K17" s="286"/>
      <c r="L17" s="547"/>
      <c r="M17" s="1352" t="s">
        <v>421</v>
      </c>
      <c r="N17" s="1353"/>
      <c r="O17" s="286"/>
    </row>
    <row r="18" spans="1:15" ht="30" customHeight="1" thickBot="1" x14ac:dyDescent="0.3">
      <c r="A18" s="1197"/>
      <c r="B18" s="1342" t="s">
        <v>335</v>
      </c>
      <c r="C18" s="1343"/>
      <c r="D18" s="438"/>
      <c r="E18" s="547"/>
      <c r="F18" s="547"/>
      <c r="G18" s="1197"/>
      <c r="H18" s="1342" t="s">
        <v>335</v>
      </c>
      <c r="I18" s="1342"/>
      <c r="J18" s="1343"/>
      <c r="K18" s="438"/>
      <c r="L18" s="547"/>
      <c r="M18" s="1352" t="s">
        <v>683</v>
      </c>
      <c r="N18" s="1353"/>
      <c r="O18" s="286"/>
    </row>
    <row r="19" spans="1:15" ht="15.75" thickBot="1" x14ac:dyDescent="0.3">
      <c r="A19" s="1331" t="s">
        <v>348</v>
      </c>
      <c r="B19" s="1199" t="s">
        <v>334</v>
      </c>
      <c r="C19" s="1200"/>
      <c r="D19" s="323"/>
      <c r="E19" s="547"/>
      <c r="F19" s="547"/>
      <c r="G19" s="1331" t="s">
        <v>340</v>
      </c>
      <c r="H19" s="1199" t="s">
        <v>334</v>
      </c>
      <c r="I19" s="1199"/>
      <c r="J19" s="1200"/>
      <c r="K19" s="323"/>
      <c r="L19" s="547"/>
      <c r="M19" s="1357" t="s">
        <v>684</v>
      </c>
      <c r="N19" s="1358"/>
      <c r="O19" s="438"/>
    </row>
    <row r="20" spans="1:15" ht="30" customHeight="1" x14ac:dyDescent="0.25">
      <c r="A20" s="1284"/>
      <c r="B20" s="1332" t="s">
        <v>336</v>
      </c>
      <c r="C20" s="1333"/>
      <c r="D20" s="286"/>
      <c r="E20" s="547"/>
      <c r="F20" s="547"/>
      <c r="G20" s="1284"/>
      <c r="H20" s="1332" t="s">
        <v>336</v>
      </c>
      <c r="I20" s="1332"/>
      <c r="J20" s="1333"/>
      <c r="K20" s="286"/>
      <c r="L20" s="547"/>
      <c r="M20" s="547"/>
      <c r="N20" s="547"/>
      <c r="O20" s="547"/>
    </row>
    <row r="21" spans="1:15" x14ac:dyDescent="0.25">
      <c r="A21" s="1284"/>
      <c r="B21" s="1354" t="s">
        <v>111</v>
      </c>
      <c r="C21" s="1355"/>
      <c r="D21" s="286"/>
      <c r="E21" s="547"/>
      <c r="F21" s="547"/>
      <c r="G21" s="1284"/>
      <c r="H21" s="1354" t="s">
        <v>111</v>
      </c>
      <c r="I21" s="1354"/>
      <c r="J21" s="1355"/>
      <c r="K21" s="286"/>
      <c r="L21" s="547"/>
      <c r="M21" s="547"/>
      <c r="N21" s="547"/>
      <c r="O21" s="547"/>
    </row>
    <row r="22" spans="1:15" x14ac:dyDescent="0.25">
      <c r="A22" s="1284"/>
      <c r="B22" s="1354" t="s">
        <v>119</v>
      </c>
      <c r="C22" s="1355"/>
      <c r="D22" s="286"/>
      <c r="E22" s="547"/>
      <c r="F22" s="547"/>
      <c r="G22" s="1284"/>
      <c r="H22" s="1354" t="s">
        <v>119</v>
      </c>
      <c r="I22" s="1354"/>
      <c r="J22" s="1355"/>
      <c r="K22" s="286"/>
      <c r="L22" s="547"/>
      <c r="M22" s="547"/>
      <c r="N22" s="547"/>
      <c r="O22" s="547"/>
    </row>
    <row r="23" spans="1:15" ht="15.75" thickBot="1" x14ac:dyDescent="0.3">
      <c r="A23" s="1197"/>
      <c r="B23" s="1329" t="s">
        <v>118</v>
      </c>
      <c r="C23" s="1330"/>
      <c r="D23" s="438"/>
      <c r="E23" s="547"/>
      <c r="F23" s="547"/>
      <c r="G23" s="1197"/>
      <c r="H23" s="1329" t="s">
        <v>118</v>
      </c>
      <c r="I23" s="1329"/>
      <c r="J23" s="1330"/>
      <c r="K23" s="438"/>
      <c r="L23" s="547"/>
      <c r="M23" s="547"/>
      <c r="N23" s="547"/>
      <c r="O23" s="547"/>
    </row>
    <row r="24" spans="1:15" x14ac:dyDescent="0.25">
      <c r="A24" s="547"/>
      <c r="B24" s="547"/>
      <c r="C24" s="547"/>
      <c r="D24" s="165"/>
      <c r="E24" s="547"/>
      <c r="F24" s="547"/>
      <c r="G24" s="547"/>
      <c r="H24" s="547"/>
      <c r="I24" s="547"/>
      <c r="J24" s="547"/>
      <c r="K24" s="547"/>
      <c r="L24" s="547"/>
      <c r="M24" s="547"/>
      <c r="N24" s="547"/>
      <c r="O24" s="547"/>
    </row>
    <row r="25" spans="1:15" s="169" customFormat="1" ht="19.5" thickBot="1" x14ac:dyDescent="0.3">
      <c r="A25" s="904" t="s">
        <v>925</v>
      </c>
      <c r="B25" s="904"/>
      <c r="C25" s="904"/>
      <c r="D25" s="35" t="s">
        <v>341</v>
      </c>
      <c r="E25" s="904"/>
      <c r="F25" s="904"/>
      <c r="G25" s="904" t="s">
        <v>681</v>
      </c>
      <c r="H25" s="904"/>
      <c r="I25" s="925"/>
      <c r="J25" s="904"/>
      <c r="K25" s="35" t="s">
        <v>341</v>
      </c>
      <c r="L25" s="904"/>
      <c r="M25" s="904"/>
      <c r="N25" s="904"/>
      <c r="O25" s="904"/>
    </row>
    <row r="26" spans="1:15" x14ac:dyDescent="0.25">
      <c r="A26" s="1331" t="s">
        <v>347</v>
      </c>
      <c r="B26" s="1199" t="s">
        <v>334</v>
      </c>
      <c r="C26" s="1200"/>
      <c r="D26" s="323"/>
      <c r="E26" s="547"/>
      <c r="F26" s="547"/>
      <c r="G26" s="1331" t="s">
        <v>347</v>
      </c>
      <c r="H26" s="1199" t="s">
        <v>334</v>
      </c>
      <c r="I26" s="1199"/>
      <c r="J26" s="1200"/>
      <c r="K26" s="323"/>
      <c r="L26" s="547"/>
      <c r="M26" s="547"/>
      <c r="N26" s="547"/>
      <c r="O26" s="547"/>
    </row>
    <row r="27" spans="1:15" x14ac:dyDescent="0.25">
      <c r="A27" s="1284"/>
      <c r="B27" s="1354" t="s">
        <v>121</v>
      </c>
      <c r="C27" s="1355"/>
      <c r="D27" s="286"/>
      <c r="E27" s="547"/>
      <c r="F27" s="547"/>
      <c r="G27" s="1284"/>
      <c r="H27" s="1354" t="s">
        <v>121</v>
      </c>
      <c r="I27" s="1354"/>
      <c r="J27" s="1355"/>
      <c r="K27" s="286"/>
      <c r="L27" s="547"/>
      <c r="M27" s="547"/>
      <c r="N27" s="547"/>
      <c r="O27" s="547"/>
    </row>
    <row r="28" spans="1:15" ht="30" customHeight="1" thickBot="1" x14ac:dyDescent="0.3">
      <c r="A28" s="1197"/>
      <c r="B28" s="1342" t="s">
        <v>335</v>
      </c>
      <c r="C28" s="1343"/>
      <c r="D28" s="438"/>
      <c r="E28" s="547"/>
      <c r="F28" s="547"/>
      <c r="G28" s="1197"/>
      <c r="H28" s="1342" t="s">
        <v>335</v>
      </c>
      <c r="I28" s="1342"/>
      <c r="J28" s="1343"/>
      <c r="K28" s="438"/>
      <c r="L28" s="547"/>
      <c r="M28" s="547"/>
      <c r="N28" s="547"/>
      <c r="O28" s="547"/>
    </row>
    <row r="29" spans="1:15" x14ac:dyDescent="0.25">
      <c r="A29" s="1331" t="s">
        <v>348</v>
      </c>
      <c r="B29" s="1199" t="s">
        <v>334</v>
      </c>
      <c r="C29" s="1200"/>
      <c r="D29" s="323"/>
      <c r="E29" s="547"/>
      <c r="F29" s="547"/>
      <c r="G29" s="1331" t="s">
        <v>348</v>
      </c>
      <c r="H29" s="1199" t="s">
        <v>334</v>
      </c>
      <c r="I29" s="1199"/>
      <c r="J29" s="1200"/>
      <c r="K29" s="323"/>
      <c r="L29" s="547"/>
      <c r="M29" s="547"/>
      <c r="N29" s="547"/>
      <c r="O29" s="547"/>
    </row>
    <row r="30" spans="1:15" ht="30" customHeight="1" x14ac:dyDescent="0.25">
      <c r="A30" s="1284"/>
      <c r="B30" s="1332" t="s">
        <v>336</v>
      </c>
      <c r="C30" s="1333"/>
      <c r="D30" s="286"/>
      <c r="E30" s="547"/>
      <c r="F30" s="547"/>
      <c r="G30" s="1284"/>
      <c r="H30" s="1332" t="s">
        <v>336</v>
      </c>
      <c r="I30" s="1332"/>
      <c r="J30" s="1333"/>
      <c r="K30" s="286"/>
      <c r="L30" s="547"/>
      <c r="M30" s="547"/>
      <c r="N30" s="547"/>
      <c r="O30" s="547"/>
    </row>
    <row r="31" spans="1:15" x14ac:dyDescent="0.25">
      <c r="A31" s="1284"/>
      <c r="B31" s="1354" t="s">
        <v>111</v>
      </c>
      <c r="C31" s="1355"/>
      <c r="D31" s="286"/>
      <c r="E31" s="547"/>
      <c r="F31" s="547"/>
      <c r="G31" s="1284"/>
      <c r="H31" s="1354" t="s">
        <v>111</v>
      </c>
      <c r="I31" s="1354"/>
      <c r="J31" s="1355"/>
      <c r="K31" s="286"/>
      <c r="L31" s="547"/>
      <c r="M31" s="547"/>
      <c r="N31" s="547"/>
      <c r="O31" s="547"/>
    </row>
    <row r="32" spans="1:15" x14ac:dyDescent="0.25">
      <c r="A32" s="1284"/>
      <c r="B32" s="1354" t="s">
        <v>119</v>
      </c>
      <c r="C32" s="1355"/>
      <c r="D32" s="286"/>
      <c r="E32" s="547"/>
      <c r="F32" s="547"/>
      <c r="G32" s="1284"/>
      <c r="H32" s="1354" t="s">
        <v>119</v>
      </c>
      <c r="I32" s="1354"/>
      <c r="J32" s="1355"/>
      <c r="K32" s="286"/>
      <c r="L32" s="547"/>
      <c r="M32" s="547"/>
      <c r="N32" s="547"/>
      <c r="O32" s="547"/>
    </row>
    <row r="33" spans="1:15" ht="15.75" thickBot="1" x14ac:dyDescent="0.3">
      <c r="A33" s="1197"/>
      <c r="B33" s="1329" t="s">
        <v>118</v>
      </c>
      <c r="C33" s="1330"/>
      <c r="D33" s="438"/>
      <c r="E33" s="547"/>
      <c r="F33" s="547"/>
      <c r="G33" s="1197"/>
      <c r="H33" s="1329" t="s">
        <v>118</v>
      </c>
      <c r="I33" s="1329"/>
      <c r="J33" s="1330"/>
      <c r="K33" s="438"/>
      <c r="L33" s="547"/>
      <c r="M33" s="547"/>
      <c r="N33" s="547"/>
      <c r="O33" s="547"/>
    </row>
    <row r="34" spans="1:15" x14ac:dyDescent="0.25">
      <c r="A34" s="547"/>
      <c r="B34" s="547"/>
      <c r="C34" s="547"/>
      <c r="D34" s="165"/>
      <c r="E34" s="547"/>
      <c r="F34" s="547"/>
      <c r="G34" s="547"/>
      <c r="H34" s="547"/>
      <c r="I34" s="547"/>
      <c r="J34" s="547"/>
      <c r="K34" s="547"/>
      <c r="L34" s="547"/>
      <c r="M34" s="547"/>
      <c r="N34" s="547"/>
      <c r="O34" s="547"/>
    </row>
    <row r="35" spans="1:15" ht="45" customHeight="1" x14ac:dyDescent="0.3">
      <c r="A35" s="1359" t="s">
        <v>946</v>
      </c>
      <c r="B35" s="1359"/>
      <c r="C35" s="1359"/>
      <c r="D35" s="1359"/>
      <c r="E35" s="1359"/>
      <c r="F35" s="1359"/>
      <c r="G35" s="168"/>
      <c r="H35" s="168"/>
      <c r="I35" s="168"/>
      <c r="J35" s="168"/>
      <c r="K35" s="168"/>
      <c r="L35" s="547"/>
      <c r="M35" s="547"/>
      <c r="N35" s="547"/>
      <c r="O35" s="547"/>
    </row>
    <row r="36" spans="1:15" x14ac:dyDescent="0.25">
      <c r="A36" s="1318" t="s">
        <v>349</v>
      </c>
      <c r="B36" s="1318"/>
      <c r="C36" s="1318"/>
      <c r="D36" s="1318"/>
      <c r="E36" s="1318"/>
      <c r="F36" s="1318"/>
      <c r="G36" s="547"/>
      <c r="H36" s="547"/>
      <c r="I36" s="547"/>
      <c r="J36" s="547"/>
      <c r="K36" s="547"/>
      <c r="L36" s="547"/>
      <c r="M36" s="547"/>
      <c r="N36" s="547"/>
      <c r="O36" s="547"/>
    </row>
    <row r="37" spans="1:15" ht="15.75" thickBot="1" x14ac:dyDescent="0.3">
      <c r="A37" s="909"/>
      <c r="B37" s="909"/>
      <c r="C37" s="909"/>
      <c r="D37" s="909"/>
      <c r="E37" s="909"/>
      <c r="F37" s="909"/>
      <c r="G37" s="547"/>
      <c r="H37" s="547"/>
      <c r="I37" s="547"/>
      <c r="J37" s="547"/>
      <c r="K37" s="165"/>
      <c r="L37" s="547"/>
      <c r="M37" s="547"/>
      <c r="N37" s="547"/>
      <c r="O37" s="547"/>
    </row>
    <row r="38" spans="1:15" ht="15" customHeight="1" x14ac:dyDescent="0.25">
      <c r="A38" s="906"/>
      <c r="B38" s="280"/>
      <c r="C38" s="281"/>
      <c r="D38" s="1198" t="s">
        <v>333</v>
      </c>
      <c r="E38" s="1199"/>
      <c r="F38" s="1200"/>
      <c r="G38" s="1198" t="s">
        <v>208</v>
      </c>
      <c r="H38" s="1199"/>
      <c r="I38" s="1200"/>
      <c r="J38" s="1105" t="s">
        <v>209</v>
      </c>
      <c r="K38" s="922"/>
      <c r="L38" s="921"/>
      <c r="M38" s="547"/>
      <c r="N38" s="547"/>
      <c r="O38" s="547"/>
    </row>
    <row r="39" spans="1:15" ht="45" customHeight="1" thickBot="1" x14ac:dyDescent="0.3">
      <c r="A39" s="907"/>
      <c r="B39" s="40"/>
      <c r="C39" s="908"/>
      <c r="D39" s="28" t="s">
        <v>347</v>
      </c>
      <c r="E39" s="278" t="s">
        <v>348</v>
      </c>
      <c r="F39" s="914" t="s">
        <v>926</v>
      </c>
      <c r="G39" s="28" t="s">
        <v>347</v>
      </c>
      <c r="H39" s="278" t="s">
        <v>348</v>
      </c>
      <c r="I39" s="914" t="s">
        <v>943</v>
      </c>
      <c r="J39" s="1192"/>
      <c r="K39" s="166"/>
      <c r="L39" s="547"/>
      <c r="M39" s="547"/>
      <c r="N39" s="547"/>
      <c r="O39" s="547"/>
    </row>
    <row r="40" spans="1:15" x14ac:dyDescent="0.25">
      <c r="A40" s="1322" t="s">
        <v>343</v>
      </c>
      <c r="B40" s="1323"/>
      <c r="C40" s="1324"/>
      <c r="D40" s="297"/>
      <c r="E40" s="298"/>
      <c r="F40" s="916"/>
      <c r="G40" s="297"/>
      <c r="H40" s="640"/>
      <c r="I40" s="916"/>
      <c r="J40" s="323"/>
      <c r="K40" s="166"/>
      <c r="L40" s="547"/>
      <c r="M40" s="547"/>
      <c r="N40" s="547"/>
      <c r="O40" s="547"/>
    </row>
    <row r="41" spans="1:15" x14ac:dyDescent="0.25">
      <c r="A41" s="1306" t="s">
        <v>956</v>
      </c>
      <c r="B41" s="1325"/>
      <c r="C41" s="1307"/>
      <c r="D41" s="291"/>
      <c r="E41" s="299"/>
      <c r="F41" s="300"/>
      <c r="G41" s="291"/>
      <c r="H41" s="641"/>
      <c r="I41" s="300"/>
      <c r="J41" s="286"/>
      <c r="K41" s="166"/>
      <c r="L41" s="547"/>
      <c r="M41" s="547"/>
      <c r="N41" s="547"/>
      <c r="O41" s="547"/>
    </row>
    <row r="42" spans="1:15" ht="15.75" thickBot="1" x14ac:dyDescent="0.3">
      <c r="A42" s="1326" t="s">
        <v>344</v>
      </c>
      <c r="B42" s="1327"/>
      <c r="C42" s="1328"/>
      <c r="D42" s="293"/>
      <c r="E42" s="439"/>
      <c r="F42" s="401"/>
      <c r="G42" s="293"/>
      <c r="H42" s="642"/>
      <c r="I42" s="401"/>
      <c r="J42" s="287"/>
      <c r="K42" s="166"/>
      <c r="L42" s="547"/>
      <c r="M42" s="547"/>
      <c r="N42" s="547"/>
      <c r="O42" s="547"/>
    </row>
    <row r="43" spans="1:15" ht="15.75" thickBot="1" x14ac:dyDescent="0.3">
      <c r="A43" s="1319" t="s">
        <v>938</v>
      </c>
      <c r="B43" s="1320"/>
      <c r="C43" s="1321"/>
      <c r="D43" s="293"/>
      <c r="E43" s="439"/>
      <c r="F43" s="401"/>
      <c r="G43" s="293"/>
      <c r="H43" s="642"/>
      <c r="I43" s="401"/>
      <c r="J43" s="287"/>
      <c r="K43" s="166"/>
      <c r="L43" s="547"/>
      <c r="M43" s="547"/>
      <c r="N43" s="547"/>
      <c r="O43" s="547"/>
    </row>
    <row r="44" spans="1:15" ht="15.75" thickBot="1" x14ac:dyDescent="0.3">
      <c r="A44" s="1322" t="s">
        <v>531</v>
      </c>
      <c r="B44" s="1323"/>
      <c r="C44" s="1324"/>
      <c r="D44" s="291"/>
      <c r="E44" s="299"/>
      <c r="F44" s="300"/>
      <c r="G44" s="291"/>
      <c r="H44" s="641"/>
      <c r="I44" s="300"/>
      <c r="J44" s="286"/>
      <c r="K44" s="166"/>
      <c r="L44" s="547"/>
      <c r="M44" s="547"/>
      <c r="N44" s="547"/>
      <c r="O44" s="547"/>
    </row>
    <row r="45" spans="1:15" x14ac:dyDescent="0.25">
      <c r="A45" s="1322" t="s">
        <v>532</v>
      </c>
      <c r="B45" s="1323"/>
      <c r="C45" s="1324"/>
      <c r="D45" s="293"/>
      <c r="E45" s="439"/>
      <c r="F45" s="401"/>
      <c r="G45" s="293"/>
      <c r="H45" s="642"/>
      <c r="I45" s="401"/>
      <c r="J45" s="287"/>
      <c r="K45" s="166"/>
      <c r="L45" s="547"/>
      <c r="M45" s="547"/>
      <c r="N45" s="547"/>
      <c r="O45" s="547"/>
    </row>
    <row r="46" spans="1:15" x14ac:dyDescent="0.25">
      <c r="A46" s="1306" t="s">
        <v>541</v>
      </c>
      <c r="B46" s="1325"/>
      <c r="C46" s="1307"/>
      <c r="D46" s="291"/>
      <c r="E46" s="299"/>
      <c r="F46" s="300"/>
      <c r="G46" s="291"/>
      <c r="H46" s="641"/>
      <c r="I46" s="300"/>
      <c r="J46" s="286"/>
      <c r="K46" s="166"/>
      <c r="L46" s="547"/>
      <c r="M46" s="547"/>
      <c r="N46" s="547"/>
      <c r="O46" s="547"/>
    </row>
    <row r="47" spans="1:15" x14ac:dyDescent="0.25">
      <c r="A47" s="1306" t="s">
        <v>927</v>
      </c>
      <c r="B47" s="1325"/>
      <c r="C47" s="1307"/>
      <c r="D47" s="291"/>
      <c r="E47" s="299"/>
      <c r="F47" s="300"/>
      <c r="G47" s="291"/>
      <c r="H47" s="641"/>
      <c r="I47" s="300"/>
      <c r="J47" s="286"/>
      <c r="K47" s="166"/>
      <c r="L47" s="547"/>
      <c r="M47" s="547"/>
      <c r="N47" s="547"/>
      <c r="O47" s="547"/>
    </row>
    <row r="48" spans="1:15" ht="15.75" thickBot="1" x14ac:dyDescent="0.3">
      <c r="A48" s="1326" t="s">
        <v>533</v>
      </c>
      <c r="B48" s="1327"/>
      <c r="C48" s="1328"/>
      <c r="D48" s="291"/>
      <c r="E48" s="299"/>
      <c r="F48" s="300"/>
      <c r="G48" s="291"/>
      <c r="H48" s="641"/>
      <c r="I48" s="300"/>
      <c r="J48" s="286"/>
      <c r="K48" s="166"/>
      <c r="L48" s="547"/>
      <c r="M48" s="547"/>
      <c r="N48" s="547"/>
      <c r="O48" s="547"/>
    </row>
    <row r="49" spans="1:15" x14ac:dyDescent="0.25">
      <c r="A49" s="1322" t="s">
        <v>928</v>
      </c>
      <c r="B49" s="1323"/>
      <c r="C49" s="1324"/>
      <c r="D49" s="291"/>
      <c r="E49" s="299"/>
      <c r="F49" s="300"/>
      <c r="G49" s="291"/>
      <c r="H49" s="641"/>
      <c r="I49" s="300"/>
      <c r="J49" s="286"/>
      <c r="K49" s="166"/>
      <c r="L49" s="547"/>
      <c r="M49" s="547"/>
      <c r="N49" s="547"/>
      <c r="O49" s="547"/>
    </row>
    <row r="50" spans="1:15" x14ac:dyDescent="0.25">
      <c r="A50" s="1348" t="s">
        <v>534</v>
      </c>
      <c r="B50" s="1349"/>
      <c r="C50" s="1350"/>
      <c r="D50" s="291"/>
      <c r="E50" s="299"/>
      <c r="F50" s="300"/>
      <c r="G50" s="291"/>
      <c r="H50" s="641"/>
      <c r="I50" s="300"/>
      <c r="J50" s="286"/>
      <c r="K50" s="166"/>
      <c r="L50" s="547"/>
      <c r="M50" s="547"/>
      <c r="N50" s="547"/>
      <c r="O50" s="547"/>
    </row>
    <row r="51" spans="1:15" x14ac:dyDescent="0.25">
      <c r="A51" s="1306" t="s">
        <v>536</v>
      </c>
      <c r="B51" s="1325"/>
      <c r="C51" s="1307"/>
      <c r="D51" s="291"/>
      <c r="E51" s="299"/>
      <c r="F51" s="300"/>
      <c r="G51" s="291"/>
      <c r="H51" s="641"/>
      <c r="I51" s="300"/>
      <c r="J51" s="286"/>
      <c r="K51" s="166"/>
      <c r="L51" s="547"/>
      <c r="M51" s="547"/>
      <c r="N51" s="547"/>
      <c r="O51" s="547"/>
    </row>
    <row r="52" spans="1:15" x14ac:dyDescent="0.25">
      <c r="A52" s="1306" t="s">
        <v>535</v>
      </c>
      <c r="B52" s="1325"/>
      <c r="C52" s="1307"/>
      <c r="D52" s="291"/>
      <c r="E52" s="299"/>
      <c r="F52" s="300"/>
      <c r="G52" s="291"/>
      <c r="H52" s="641"/>
      <c r="I52" s="300"/>
      <c r="J52" s="286"/>
      <c r="K52" s="166"/>
      <c r="L52" s="547"/>
      <c r="M52" s="547"/>
      <c r="N52" s="547"/>
      <c r="O52" s="547"/>
    </row>
    <row r="53" spans="1:15" ht="15.75" thickBot="1" x14ac:dyDescent="0.3">
      <c r="A53" s="1326" t="s">
        <v>537</v>
      </c>
      <c r="B53" s="1327"/>
      <c r="C53" s="1328"/>
      <c r="D53" s="291"/>
      <c r="E53" s="299"/>
      <c r="F53" s="300"/>
      <c r="G53" s="291"/>
      <c r="H53" s="641"/>
      <c r="I53" s="300"/>
      <c r="J53" s="286"/>
      <c r="K53" s="166"/>
      <c r="L53" s="547"/>
      <c r="M53" s="547"/>
      <c r="N53" s="547"/>
      <c r="O53" s="547"/>
    </row>
    <row r="54" spans="1:15" x14ac:dyDescent="0.25">
      <c r="A54" s="1322" t="s">
        <v>538</v>
      </c>
      <c r="B54" s="1323"/>
      <c r="C54" s="1324"/>
      <c r="D54" s="291"/>
      <c r="E54" s="299"/>
      <c r="F54" s="300"/>
      <c r="G54" s="291"/>
      <c r="H54" s="641"/>
      <c r="I54" s="300"/>
      <c r="J54" s="286"/>
      <c r="K54" s="166"/>
      <c r="L54" s="547"/>
      <c r="M54" s="547"/>
      <c r="N54" s="547"/>
      <c r="O54" s="547"/>
    </row>
    <row r="55" spans="1:15" x14ac:dyDescent="0.25">
      <c r="A55" s="1306" t="s">
        <v>540</v>
      </c>
      <c r="B55" s="1325"/>
      <c r="C55" s="1307"/>
      <c r="D55" s="293"/>
      <c r="E55" s="439"/>
      <c r="F55" s="401"/>
      <c r="G55" s="293"/>
      <c r="H55" s="642"/>
      <c r="I55" s="401"/>
      <c r="J55" s="287"/>
      <c r="K55" s="166"/>
      <c r="L55" s="547"/>
      <c r="M55" s="547"/>
      <c r="N55" s="547"/>
      <c r="O55" s="547"/>
    </row>
    <row r="56" spans="1:15" ht="15.75" thickBot="1" x14ac:dyDescent="0.3">
      <c r="A56" s="1326" t="s">
        <v>539</v>
      </c>
      <c r="B56" s="1327"/>
      <c r="C56" s="1328"/>
      <c r="D56" s="293"/>
      <c r="E56" s="439"/>
      <c r="F56" s="401"/>
      <c r="G56" s="293"/>
      <c r="H56" s="642"/>
      <c r="I56" s="401"/>
      <c r="J56" s="287"/>
      <c r="K56" s="166"/>
      <c r="L56" s="547"/>
      <c r="M56" s="547"/>
      <c r="N56" s="547"/>
      <c r="O56" s="547"/>
    </row>
    <row r="57" spans="1:15" ht="15.75" thickBot="1" x14ac:dyDescent="0.3">
      <c r="A57" s="1319" t="s">
        <v>345</v>
      </c>
      <c r="B57" s="1320"/>
      <c r="C57" s="1321"/>
      <c r="D57" s="293"/>
      <c r="E57" s="439"/>
      <c r="F57" s="401"/>
      <c r="G57" s="293"/>
      <c r="H57" s="642"/>
      <c r="I57" s="401"/>
      <c r="J57" s="287"/>
      <c r="K57" s="166"/>
      <c r="L57" s="547"/>
      <c r="M57" s="547"/>
      <c r="N57" s="547"/>
      <c r="O57" s="547"/>
    </row>
    <row r="58" spans="1:15" x14ac:dyDescent="0.25">
      <c r="A58" s="1322" t="s">
        <v>542</v>
      </c>
      <c r="B58" s="1323"/>
      <c r="C58" s="1324"/>
      <c r="D58" s="293"/>
      <c r="E58" s="439"/>
      <c r="F58" s="401"/>
      <c r="G58" s="293"/>
      <c r="H58" s="642"/>
      <c r="I58" s="401"/>
      <c r="J58" s="287"/>
      <c r="K58" s="166"/>
      <c r="L58" s="547"/>
      <c r="M58" s="547"/>
      <c r="N58" s="547"/>
      <c r="O58" s="547"/>
    </row>
    <row r="59" spans="1:15" x14ac:dyDescent="0.25">
      <c r="A59" s="1306" t="s">
        <v>543</v>
      </c>
      <c r="B59" s="1325"/>
      <c r="C59" s="1307"/>
      <c r="D59" s="293"/>
      <c r="E59" s="439"/>
      <c r="F59" s="401"/>
      <c r="G59" s="293"/>
      <c r="H59" s="642"/>
      <c r="I59" s="401"/>
      <c r="J59" s="287"/>
      <c r="K59" s="166"/>
      <c r="L59" s="547"/>
      <c r="M59" s="547"/>
      <c r="N59" s="547"/>
      <c r="O59" s="547"/>
    </row>
    <row r="60" spans="1:15" x14ac:dyDescent="0.25">
      <c r="A60" s="1306" t="s">
        <v>346</v>
      </c>
      <c r="B60" s="1325"/>
      <c r="C60" s="1307"/>
      <c r="D60" s="293"/>
      <c r="E60" s="439"/>
      <c r="F60" s="401"/>
      <c r="G60" s="293"/>
      <c r="H60" s="642"/>
      <c r="I60" s="401"/>
      <c r="J60" s="287"/>
      <c r="K60" s="166"/>
      <c r="L60" s="547"/>
      <c r="M60" s="547"/>
      <c r="N60" s="547"/>
      <c r="O60" s="547"/>
    </row>
    <row r="61" spans="1:15" ht="15.75" thickBot="1" x14ac:dyDescent="0.3">
      <c r="A61" s="1326" t="s">
        <v>434</v>
      </c>
      <c r="B61" s="1327"/>
      <c r="C61" s="1328"/>
      <c r="D61" s="293"/>
      <c r="E61" s="439"/>
      <c r="F61" s="401"/>
      <c r="G61" s="293"/>
      <c r="H61" s="642"/>
      <c r="I61" s="401"/>
      <c r="J61" s="287"/>
      <c r="K61" s="166"/>
      <c r="L61" s="547"/>
      <c r="M61" s="547"/>
      <c r="N61" s="547"/>
      <c r="O61" s="547"/>
    </row>
    <row r="62" spans="1:15" ht="15.75" thickBot="1" x14ac:dyDescent="0.3">
      <c r="A62" s="1344" t="s">
        <v>320</v>
      </c>
      <c r="B62" s="1345"/>
      <c r="C62" s="1346"/>
      <c r="D62" s="440">
        <f t="shared" ref="D62:J62" si="0">SUM(D40:D61)</f>
        <v>0</v>
      </c>
      <c r="E62" s="441">
        <f t="shared" si="0"/>
        <v>0</v>
      </c>
      <c r="F62" s="442">
        <f t="shared" si="0"/>
        <v>0</v>
      </c>
      <c r="G62" s="440">
        <f t="shared" si="0"/>
        <v>0</v>
      </c>
      <c r="H62" s="442">
        <f t="shared" si="0"/>
        <v>0</v>
      </c>
      <c r="I62" s="933">
        <f>SUM(I40:I61)</f>
        <v>0</v>
      </c>
      <c r="J62" s="884">
        <f t="shared" si="0"/>
        <v>0</v>
      </c>
      <c r="K62" s="166"/>
      <c r="L62" s="547"/>
      <c r="M62" s="547"/>
      <c r="N62" s="547"/>
      <c r="O62" s="547"/>
    </row>
    <row r="63" spans="1:15" x14ac:dyDescent="0.25">
      <c r="A63" s="547"/>
      <c r="B63" s="547"/>
      <c r="C63" s="547"/>
      <c r="D63" s="165"/>
      <c r="E63" s="547"/>
      <c r="F63" s="547"/>
      <c r="G63" s="547"/>
      <c r="H63" s="547"/>
      <c r="I63" s="547"/>
      <c r="J63" s="547"/>
      <c r="K63" s="547"/>
      <c r="L63" s="547"/>
      <c r="M63" s="547"/>
      <c r="N63" s="547"/>
      <c r="O63" s="547"/>
    </row>
    <row r="64" spans="1:15" ht="45" customHeight="1" thickBot="1" x14ac:dyDescent="0.3">
      <c r="A64" s="1347" t="s">
        <v>947</v>
      </c>
      <c r="B64" s="1347"/>
      <c r="C64" s="1347"/>
      <c r="D64" s="1347"/>
      <c r="E64" s="1347"/>
      <c r="F64" s="1347"/>
      <c r="G64" s="1347"/>
      <c r="H64" s="1347"/>
      <c r="I64" s="1347"/>
      <c r="J64" s="1347"/>
      <c r="K64" s="547"/>
      <c r="L64" s="547"/>
      <c r="M64" s="547"/>
      <c r="N64" s="547"/>
      <c r="O64" s="547"/>
    </row>
    <row r="65" spans="1:15" ht="15.75" hidden="1" thickBot="1" x14ac:dyDescent="0.3">
      <c r="A65" s="547"/>
      <c r="B65" s="547"/>
      <c r="C65" s="547"/>
      <c r="D65" s="165"/>
      <c r="E65" s="547"/>
      <c r="F65" s="547"/>
      <c r="G65" s="547"/>
      <c r="H65" s="547"/>
      <c r="I65" s="547"/>
      <c r="J65" s="547"/>
      <c r="K65" s="547"/>
      <c r="L65" s="547"/>
      <c r="M65" s="547"/>
      <c r="N65" s="547"/>
      <c r="O65" s="547"/>
    </row>
    <row r="66" spans="1:15" x14ac:dyDescent="0.25">
      <c r="A66" s="277"/>
      <c r="B66" s="282"/>
      <c r="C66" s="283"/>
      <c r="D66" s="1198" t="s">
        <v>333</v>
      </c>
      <c r="E66" s="1199"/>
      <c r="F66" s="1200"/>
      <c r="G66" s="1198" t="s">
        <v>208</v>
      </c>
      <c r="H66" s="1199"/>
      <c r="I66" s="1200"/>
      <c r="J66" s="1105" t="s">
        <v>209</v>
      </c>
      <c r="K66" s="547"/>
      <c r="L66" s="547"/>
      <c r="M66" s="547"/>
      <c r="N66" s="547"/>
      <c r="O66" s="547"/>
    </row>
    <row r="67" spans="1:15" ht="45" customHeight="1" thickBot="1" x14ac:dyDescent="0.3">
      <c r="A67" s="414"/>
      <c r="B67" s="415"/>
      <c r="C67" s="416"/>
      <c r="D67" s="28" t="s">
        <v>347</v>
      </c>
      <c r="E67" s="278" t="s">
        <v>348</v>
      </c>
      <c r="F67" s="915" t="s">
        <v>926</v>
      </c>
      <c r="G67" s="28" t="s">
        <v>347</v>
      </c>
      <c r="H67" s="278" t="s">
        <v>348</v>
      </c>
      <c r="I67" s="926" t="s">
        <v>943</v>
      </c>
      <c r="J67" s="1360"/>
      <c r="K67" s="547"/>
      <c r="L67" s="547"/>
      <c r="M67" s="547"/>
      <c r="N67" s="547"/>
      <c r="O67" s="547"/>
    </row>
    <row r="68" spans="1:15" ht="15" customHeight="1" x14ac:dyDescent="0.25">
      <c r="A68" s="1335" t="s">
        <v>435</v>
      </c>
      <c r="B68" s="1336"/>
      <c r="C68" s="1337"/>
      <c r="D68" s="297"/>
      <c r="E68" s="298"/>
      <c r="F68" s="916"/>
      <c r="G68" s="297"/>
      <c r="H68" s="640"/>
      <c r="I68" s="916"/>
      <c r="J68" s="323"/>
      <c r="K68" s="547"/>
      <c r="L68" s="547"/>
      <c r="M68" s="547"/>
      <c r="N68" s="547"/>
      <c r="O68" s="547"/>
    </row>
    <row r="69" spans="1:15" x14ac:dyDescent="0.25">
      <c r="A69" s="1334" t="s">
        <v>17</v>
      </c>
      <c r="B69" s="1332"/>
      <c r="C69" s="1333"/>
      <c r="D69" s="291"/>
      <c r="E69" s="299"/>
      <c r="F69" s="300"/>
      <c r="G69" s="291"/>
      <c r="H69" s="641"/>
      <c r="I69" s="300"/>
      <c r="J69" s="286"/>
      <c r="K69" s="547"/>
      <c r="L69" s="547"/>
      <c r="M69" s="547"/>
      <c r="N69" s="547"/>
      <c r="O69" s="547"/>
    </row>
    <row r="70" spans="1:15" x14ac:dyDescent="0.25">
      <c r="A70" s="1334" t="s">
        <v>15</v>
      </c>
      <c r="B70" s="1332"/>
      <c r="C70" s="1333"/>
      <c r="D70" s="291"/>
      <c r="E70" s="299"/>
      <c r="F70" s="300"/>
      <c r="G70" s="291"/>
      <c r="H70" s="641"/>
      <c r="I70" s="300"/>
      <c r="J70" s="286"/>
      <c r="K70" s="547"/>
      <c r="L70" s="547"/>
      <c r="M70" s="547"/>
      <c r="N70" s="547"/>
      <c r="O70" s="547"/>
    </row>
    <row r="71" spans="1:15" ht="15" customHeight="1" x14ac:dyDescent="0.25">
      <c r="A71" s="1334" t="s">
        <v>493</v>
      </c>
      <c r="B71" s="1332"/>
      <c r="C71" s="1333"/>
      <c r="D71" s="291"/>
      <c r="E71" s="299"/>
      <c r="F71" s="300"/>
      <c r="G71" s="291"/>
      <c r="H71" s="641"/>
      <c r="I71" s="300"/>
      <c r="J71" s="286"/>
      <c r="K71" s="547"/>
      <c r="L71" s="547"/>
      <c r="M71" s="547"/>
      <c r="N71" s="547"/>
      <c r="O71" s="547"/>
    </row>
    <row r="72" spans="1:15" ht="15" customHeight="1" x14ac:dyDescent="0.25">
      <c r="A72" s="1334" t="s">
        <v>482</v>
      </c>
      <c r="B72" s="1332"/>
      <c r="C72" s="1333"/>
      <c r="D72" s="291"/>
      <c r="E72" s="299"/>
      <c r="F72" s="300"/>
      <c r="G72" s="291"/>
      <c r="H72" s="641"/>
      <c r="I72" s="300"/>
      <c r="J72" s="286"/>
      <c r="K72" s="547"/>
      <c r="L72" s="547"/>
      <c r="M72" s="547"/>
      <c r="N72" s="547"/>
      <c r="O72" s="547"/>
    </row>
    <row r="73" spans="1:15" ht="15" customHeight="1" x14ac:dyDescent="0.25">
      <c r="A73" s="1334" t="s">
        <v>483</v>
      </c>
      <c r="B73" s="1332"/>
      <c r="C73" s="1333"/>
      <c r="D73" s="291"/>
      <c r="E73" s="299"/>
      <c r="F73" s="300"/>
      <c r="G73" s="291"/>
      <c r="H73" s="641"/>
      <c r="I73" s="300"/>
      <c r="J73" s="286"/>
      <c r="K73" s="547"/>
      <c r="L73" s="547"/>
      <c r="M73" s="547"/>
      <c r="N73" s="547"/>
      <c r="O73" s="547"/>
    </row>
    <row r="74" spans="1:15" ht="15" customHeight="1" x14ac:dyDescent="0.25">
      <c r="A74" s="1334" t="s">
        <v>484</v>
      </c>
      <c r="B74" s="1332"/>
      <c r="C74" s="1333"/>
      <c r="D74" s="291"/>
      <c r="E74" s="299"/>
      <c r="F74" s="300"/>
      <c r="G74" s="291"/>
      <c r="H74" s="641"/>
      <c r="I74" s="300"/>
      <c r="J74" s="286"/>
      <c r="K74" s="547"/>
      <c r="L74" s="547"/>
      <c r="M74" s="547"/>
      <c r="N74" s="547"/>
      <c r="O74" s="547"/>
    </row>
    <row r="75" spans="1:15" ht="15" customHeight="1" x14ac:dyDescent="0.25">
      <c r="A75" s="1334" t="s">
        <v>485</v>
      </c>
      <c r="B75" s="1332"/>
      <c r="C75" s="1333"/>
      <c r="D75" s="291"/>
      <c r="E75" s="299"/>
      <c r="F75" s="300"/>
      <c r="G75" s="291"/>
      <c r="H75" s="641"/>
      <c r="I75" s="300"/>
      <c r="J75" s="286"/>
      <c r="K75" s="547"/>
      <c r="L75" s="547"/>
      <c r="M75" s="547"/>
      <c r="N75" s="547"/>
      <c r="O75" s="547"/>
    </row>
    <row r="76" spans="1:15" ht="15" customHeight="1" x14ac:dyDescent="0.25">
      <c r="A76" s="1334" t="s">
        <v>486</v>
      </c>
      <c r="B76" s="1332"/>
      <c r="C76" s="1333"/>
      <c r="D76" s="291"/>
      <c r="E76" s="299"/>
      <c r="F76" s="300"/>
      <c r="G76" s="291"/>
      <c r="H76" s="641"/>
      <c r="I76" s="300"/>
      <c r="J76" s="286"/>
      <c r="K76" s="547"/>
      <c r="L76" s="547"/>
      <c r="M76" s="547"/>
      <c r="N76" s="547"/>
      <c r="O76" s="547"/>
    </row>
    <row r="77" spans="1:15" ht="15" customHeight="1" x14ac:dyDescent="0.25">
      <c r="A77" s="1334" t="s">
        <v>487</v>
      </c>
      <c r="B77" s="1332"/>
      <c r="C77" s="1333"/>
      <c r="D77" s="291"/>
      <c r="E77" s="299"/>
      <c r="F77" s="300"/>
      <c r="G77" s="291"/>
      <c r="H77" s="641"/>
      <c r="I77" s="300"/>
      <c r="J77" s="286"/>
      <c r="K77" s="547"/>
      <c r="L77" s="547"/>
      <c r="M77" s="547"/>
      <c r="N77" s="547"/>
      <c r="O77" s="547"/>
    </row>
    <row r="78" spans="1:15" ht="15" customHeight="1" x14ac:dyDescent="0.25">
      <c r="A78" s="1334" t="s">
        <v>488</v>
      </c>
      <c r="B78" s="1332"/>
      <c r="C78" s="1333"/>
      <c r="D78" s="291"/>
      <c r="E78" s="299"/>
      <c r="F78" s="300"/>
      <c r="G78" s="291"/>
      <c r="H78" s="641"/>
      <c r="I78" s="300"/>
      <c r="J78" s="286"/>
      <c r="K78" s="547"/>
      <c r="L78" s="547"/>
      <c r="M78" s="547"/>
      <c r="N78" s="547"/>
      <c r="O78" s="547"/>
    </row>
    <row r="79" spans="1:15" ht="15" customHeight="1" x14ac:dyDescent="0.25">
      <c r="A79" s="1334" t="s">
        <v>489</v>
      </c>
      <c r="B79" s="1332"/>
      <c r="C79" s="1333"/>
      <c r="D79" s="291"/>
      <c r="E79" s="299"/>
      <c r="F79" s="300"/>
      <c r="G79" s="291"/>
      <c r="H79" s="641"/>
      <c r="I79" s="300"/>
      <c r="J79" s="286"/>
      <c r="K79" s="547"/>
      <c r="L79" s="547"/>
      <c r="M79" s="547"/>
      <c r="N79" s="547"/>
      <c r="O79" s="547"/>
    </row>
    <row r="80" spans="1:15" x14ac:dyDescent="0.25">
      <c r="A80" s="1334" t="s">
        <v>346</v>
      </c>
      <c r="B80" s="1332"/>
      <c r="C80" s="1333"/>
      <c r="D80" s="291"/>
      <c r="E80" s="299"/>
      <c r="F80" s="300"/>
      <c r="G80" s="291"/>
      <c r="H80" s="641"/>
      <c r="I80" s="300"/>
      <c r="J80" s="286"/>
      <c r="K80" s="547"/>
      <c r="L80" s="547"/>
      <c r="M80" s="547"/>
      <c r="N80" s="547"/>
      <c r="O80" s="547"/>
    </row>
    <row r="81" spans="1:15" ht="15.75" thickBot="1" x14ac:dyDescent="0.3">
      <c r="A81" s="1341" t="s">
        <v>434</v>
      </c>
      <c r="B81" s="1342"/>
      <c r="C81" s="1343"/>
      <c r="D81" s="293"/>
      <c r="E81" s="439"/>
      <c r="F81" s="401"/>
      <c r="G81" s="293"/>
      <c r="H81" s="642"/>
      <c r="I81" s="401"/>
      <c r="J81" s="438"/>
      <c r="K81" s="547"/>
      <c r="L81" s="547"/>
      <c r="M81" s="547"/>
      <c r="N81" s="547"/>
      <c r="O81" s="547"/>
    </row>
    <row r="82" spans="1:15" ht="15.75" thickBot="1" x14ac:dyDescent="0.3">
      <c r="A82" s="1338" t="s">
        <v>320</v>
      </c>
      <c r="B82" s="1339"/>
      <c r="C82" s="1340"/>
      <c r="D82" s="443">
        <f>SUM(D68:D81)</f>
        <v>0</v>
      </c>
      <c r="E82" s="918">
        <f t="shared" ref="E82:J82" si="1">SUM(E68:E81)</f>
        <v>0</v>
      </c>
      <c r="F82" s="919">
        <f t="shared" si="1"/>
        <v>0</v>
      </c>
      <c r="G82" s="920">
        <f t="shared" si="1"/>
        <v>0</v>
      </c>
      <c r="H82" s="444">
        <f t="shared" si="1"/>
        <v>0</v>
      </c>
      <c r="I82" s="934">
        <f>SUM(I68:I81)</f>
        <v>0</v>
      </c>
      <c r="J82" s="445">
        <f t="shared" si="1"/>
        <v>0</v>
      </c>
      <c r="K82" s="547"/>
      <c r="L82" s="547"/>
      <c r="M82" s="547"/>
      <c r="N82" s="547"/>
      <c r="O82" s="547"/>
    </row>
  </sheetData>
  <sheetProtection algorithmName="SHA-512" hashValue="m+G/NBIcBG0FY1EtRkhh0BdZqWJrLhYT9WgnQDeXkNDzO74omQ/qfc3vR+ZprPrA8mes+n6zIAMPNRwYjoU6cg==" saltValue="jiiCidte/I04ToCWckZ1nQ==" spinCount="100000" sheet="1" objects="1" scenarios="1"/>
  <mergeCells count="97">
    <mergeCell ref="J66:J67"/>
    <mergeCell ref="A69:C69"/>
    <mergeCell ref="A70:C70"/>
    <mergeCell ref="A71:C71"/>
    <mergeCell ref="A72:C72"/>
    <mergeCell ref="G66:I66"/>
    <mergeCell ref="G29:G33"/>
    <mergeCell ref="H29:J29"/>
    <mergeCell ref="B30:C30"/>
    <mergeCell ref="H30:J30"/>
    <mergeCell ref="A35:F35"/>
    <mergeCell ref="B33:C33"/>
    <mergeCell ref="B29:C29"/>
    <mergeCell ref="H31:J31"/>
    <mergeCell ref="H32:J32"/>
    <mergeCell ref="H33:J33"/>
    <mergeCell ref="A29:A33"/>
    <mergeCell ref="B31:C31"/>
    <mergeCell ref="B32:C32"/>
    <mergeCell ref="M18:N18"/>
    <mergeCell ref="M19:N19"/>
    <mergeCell ref="A26:A28"/>
    <mergeCell ref="B26:C26"/>
    <mergeCell ref="G26:G28"/>
    <mergeCell ref="H26:J26"/>
    <mergeCell ref="B27:C27"/>
    <mergeCell ref="H27:J27"/>
    <mergeCell ref="B28:C28"/>
    <mergeCell ref="H28:J28"/>
    <mergeCell ref="B20:C20"/>
    <mergeCell ref="B21:C21"/>
    <mergeCell ref="B19:C19"/>
    <mergeCell ref="B22:C22"/>
    <mergeCell ref="H21:J21"/>
    <mergeCell ref="H22:J22"/>
    <mergeCell ref="A9:N9"/>
    <mergeCell ref="A10:N10"/>
    <mergeCell ref="M15:N15"/>
    <mergeCell ref="M16:N16"/>
    <mergeCell ref="M17:N17"/>
    <mergeCell ref="H16:J16"/>
    <mergeCell ref="A16:A18"/>
    <mergeCell ref="G16:G18"/>
    <mergeCell ref="H17:J17"/>
    <mergeCell ref="H18:J18"/>
    <mergeCell ref="B16:C16"/>
    <mergeCell ref="B17:C17"/>
    <mergeCell ref="B18:C18"/>
    <mergeCell ref="A11:K11"/>
    <mergeCell ref="A12:K12"/>
    <mergeCell ref="A13:D13"/>
    <mergeCell ref="A44:C44"/>
    <mergeCell ref="A79:C79"/>
    <mergeCell ref="A50:C50"/>
    <mergeCell ref="A55:C55"/>
    <mergeCell ref="A48:C48"/>
    <mergeCell ref="A45:C45"/>
    <mergeCell ref="A46:C46"/>
    <mergeCell ref="A47:C47"/>
    <mergeCell ref="A49:C49"/>
    <mergeCell ref="A51:C51"/>
    <mergeCell ref="A56:C56"/>
    <mergeCell ref="A57:C57"/>
    <mergeCell ref="A53:C53"/>
    <mergeCell ref="A54:C54"/>
    <mergeCell ref="A52:C52"/>
    <mergeCell ref="A61:C61"/>
    <mergeCell ref="A80:C80"/>
    <mergeCell ref="A68:C68"/>
    <mergeCell ref="A82:C82"/>
    <mergeCell ref="A58:C58"/>
    <mergeCell ref="A81:C81"/>
    <mergeCell ref="A60:C60"/>
    <mergeCell ref="A62:C62"/>
    <mergeCell ref="A78:C78"/>
    <mergeCell ref="A77:C77"/>
    <mergeCell ref="A76:C76"/>
    <mergeCell ref="A75:C75"/>
    <mergeCell ref="A74:C74"/>
    <mergeCell ref="A64:J64"/>
    <mergeCell ref="D66:F66"/>
    <mergeCell ref="A73:C73"/>
    <mergeCell ref="A59:C59"/>
    <mergeCell ref="H23:J23"/>
    <mergeCell ref="G19:G23"/>
    <mergeCell ref="A19:A23"/>
    <mergeCell ref="B23:C23"/>
    <mergeCell ref="H19:J19"/>
    <mergeCell ref="H20:J20"/>
    <mergeCell ref="A36:F36"/>
    <mergeCell ref="D38:F38"/>
    <mergeCell ref="J38:J39"/>
    <mergeCell ref="A43:C43"/>
    <mergeCell ref="A40:C40"/>
    <mergeCell ref="A41:C41"/>
    <mergeCell ref="A42:C42"/>
    <mergeCell ref="G38:I38"/>
  </mergeCells>
  <dataValidations count="1">
    <dataValidation type="whole" operator="greaterThanOrEqual" allowBlank="1" showInputMessage="1" showErrorMessage="1" error="Please enter a whole number greater than or equal to 0." sqref="D16:D23 K16:K23 K26:K33 D26:D33 D68:J81 D40:J62" xr:uid="{BD102FCF-C10B-4778-A3F5-31BCB5F0612A}">
      <formula1>0</formula1>
    </dataValidation>
  </dataValidations>
  <pageMargins left="0.7" right="0.7" top="0.75" bottom="0.75" header="0.3" footer="0.3"/>
  <pageSetup paperSize="5"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E6A4498B-E6F6-457C-9713-AC8350CC89EA}">
            <xm:f>AND(SUM($D$62:$E$62)&lt;&gt;SUM('E2'!$D$17:$D$350),   SUM('E2'!$D$17:$D$350)&gt;0,   SUM($D$62:$E$62)&gt;0)</xm:f>
            <x14:dxf>
              <fill>
                <patternFill>
                  <bgColor rgb="FFFF0000"/>
                </patternFill>
              </fill>
            </x14:dxf>
          </x14:cfRule>
          <xm:sqref>D62:F62</xm:sqref>
        </x14:conditionalFormatting>
        <x14:conditionalFormatting xmlns:xm="http://schemas.microsoft.com/office/excel/2006/main">
          <x14:cfRule type="expression" priority="5" id="{003603FC-0CA9-46B0-9DB5-6F326D2C1961}">
            <xm:f>AND(SUM(J62)&lt;&gt;SUM('E4'!$C$17:$C$350),   SUM('E4'!$C$17:$C$350)&gt;0,   SUM(J62)&gt;0)</xm:f>
            <x14:dxf>
              <fill>
                <patternFill>
                  <bgColor rgb="FFFF0000"/>
                </patternFill>
              </fill>
            </x14:dxf>
          </x14:cfRule>
          <xm:sqref>J62</xm:sqref>
        </x14:conditionalFormatting>
        <x14:conditionalFormatting xmlns:xm="http://schemas.microsoft.com/office/excel/2006/main">
          <x14:cfRule type="expression" priority="3" id="{D16A9F43-6C1A-48EB-8071-EC76C48CD60B}">
            <xm:f>AND(SUM($D$82:$E$82)&lt;&gt;SUM('E2'!$D$17:$D$350),   SUM('E2'!$D$17:$D$350)&gt;0,   SUM($D$82:$E$82)&gt;0)</xm:f>
            <x14:dxf>
              <fill>
                <patternFill>
                  <bgColor rgb="FFFF0000"/>
                </patternFill>
              </fill>
            </x14:dxf>
          </x14:cfRule>
          <xm:sqref>D82:F82</xm:sqref>
        </x14:conditionalFormatting>
        <x14:conditionalFormatting xmlns:xm="http://schemas.microsoft.com/office/excel/2006/main">
          <x14:cfRule type="expression" priority="2" id="{7906222E-DED3-4AA5-8121-1CF7572366A6}">
            <xm:f>AND(SUM(J82)&lt;&gt;SUM('E4'!$C$17:$C$350),   SUM('E4'!$C$17:$C$350)&gt;0,   SUM(J82)&gt;0)</xm:f>
            <x14:dxf>
              <fill>
                <patternFill>
                  <bgColor rgb="FFFF0000"/>
                </patternFill>
              </fill>
            </x14:dxf>
          </x14:cfRule>
          <xm:sqref>J82</xm:sqref>
        </x14:conditionalFormatting>
        <x14:conditionalFormatting xmlns:xm="http://schemas.microsoft.com/office/excel/2006/main">
          <x14:cfRule type="expression" priority="222" id="{9BBA5777-708C-4928-972F-3207ECA38FC6}">
            <xm:f>AND(SUM($G$62:$H$62)&lt;&gt;SUM('E3'!$D$17:$D$350),   SUM('E3'!$D$17:$D$350)&gt;0,   SUM($G$62:$H$62)&gt;0)</xm:f>
            <x14:dxf>
              <fill>
                <patternFill>
                  <bgColor rgb="FFFF0000"/>
                </patternFill>
              </fill>
            </x14:dxf>
          </x14:cfRule>
          <xm:sqref>G62:I62</xm:sqref>
        </x14:conditionalFormatting>
        <x14:conditionalFormatting xmlns:xm="http://schemas.microsoft.com/office/excel/2006/main">
          <x14:cfRule type="expression" priority="224" id="{46B129FC-F80C-476D-AC17-6267A4C02951}">
            <xm:f>AND(SUM($G$82:$H$82)&lt;&gt;SUM('E3'!$D$17:$D$350),   SUM('E3'!$D$17:$D$350)&gt;0,   SUM($G$82:$H$82)&gt;0)</xm:f>
            <x14:dxf>
              <fill>
                <patternFill>
                  <bgColor rgb="FFFF0000"/>
                </patternFill>
              </fill>
            </x14:dxf>
          </x14:cfRule>
          <xm:sqref>G82:I82</xm:sqref>
        </x14:conditionalFormatting>
        <x14:conditionalFormatting xmlns:xm="http://schemas.microsoft.com/office/excel/2006/main">
          <x14:cfRule type="expression" priority="1" id="{9DF5E3E8-2418-4843-8741-1DC7104B7101}">
            <xm:f>AND(SUM($D$62:$F$62)&lt;&gt;SUM('E3'!$C$17:$C$196), SUM('E3'!$C$17:$C$196)&gt;0, SUM($D$62:$F$62)&gt;0)</xm:f>
            <x14:dxf>
              <fill>
                <patternFill>
                  <bgColor rgb="FFFF0000"/>
                </patternFill>
              </fill>
            </x14:dxf>
          </x14:cfRule>
          <xm:sqref>I62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pageSetUpPr fitToPage="1"/>
  </sheetPr>
  <dimension ref="A1:AG350"/>
  <sheetViews>
    <sheetView workbookViewId="0">
      <selection activeCell="B20" sqref="B20"/>
    </sheetView>
  </sheetViews>
  <sheetFormatPr defaultColWidth="9.140625" defaultRowHeight="15" x14ac:dyDescent="0.25"/>
  <cols>
    <col min="1" max="2" width="40.7109375" style="32" customWidth="1"/>
    <col min="3" max="4" width="13.7109375" style="32" customWidth="1"/>
    <col min="5" max="23" width="9.7109375" style="32" customWidth="1"/>
    <col min="24" max="24" width="9.140625" style="32"/>
    <col min="25" max="28" width="10.7109375" style="32" hidden="1" customWidth="1"/>
    <col min="29" max="29" width="2.85546875" style="32" hidden="1" customWidth="1"/>
    <col min="30" max="33" width="10.7109375" style="32" hidden="1" customWidth="1"/>
    <col min="34" max="16384" width="9.140625" style="32"/>
  </cols>
  <sheetData>
    <row r="1" spans="1:33" s="30" customFormat="1" x14ac:dyDescent="0.25"/>
    <row r="2" spans="1:33" s="30" customFormat="1" x14ac:dyDescent="0.25"/>
    <row r="3" spans="1:33" s="30" customFormat="1" x14ac:dyDescent="0.25"/>
    <row r="4" spans="1:33" s="30" customFormat="1" x14ac:dyDescent="0.25"/>
    <row r="5" spans="1:33" s="30" customFormat="1" x14ac:dyDescent="0.25"/>
    <row r="6" spans="1:33" s="30" customFormat="1" ht="49.5" customHeight="1" x14ac:dyDescent="0.25"/>
    <row r="7" spans="1:33" s="30" customFormat="1" hidden="1" x14ac:dyDescent="0.25"/>
    <row r="8" spans="1:33" s="30" customFormat="1" hidden="1" x14ac:dyDescent="0.25"/>
    <row r="9" spans="1:33" ht="18.75" x14ac:dyDescent="0.25">
      <c r="A9" s="1193" t="s">
        <v>263</v>
      </c>
      <c r="B9" s="1193"/>
      <c r="C9" s="1193"/>
      <c r="D9" s="1193"/>
      <c r="E9" s="31"/>
      <c r="F9" s="31"/>
      <c r="G9" s="31"/>
      <c r="H9" s="31"/>
      <c r="I9" s="31"/>
      <c r="J9" s="31"/>
      <c r="K9" s="31"/>
      <c r="L9" s="31"/>
      <c r="M9" s="31"/>
      <c r="N9" s="31"/>
      <c r="O9" s="31"/>
      <c r="P9" s="31"/>
      <c r="Q9" s="31"/>
      <c r="R9" s="31"/>
      <c r="S9" s="31"/>
      <c r="T9" s="31"/>
      <c r="U9" s="31"/>
      <c r="V9" s="31"/>
      <c r="W9" s="31"/>
    </row>
    <row r="10" spans="1:33" ht="18.75" x14ac:dyDescent="0.25">
      <c r="A10" s="1193" t="s">
        <v>279</v>
      </c>
      <c r="B10" s="1193"/>
      <c r="C10" s="1193"/>
      <c r="D10" s="1193"/>
      <c r="E10" s="31"/>
      <c r="F10" s="31"/>
      <c r="G10" s="31"/>
      <c r="H10" s="31"/>
      <c r="I10" s="31"/>
      <c r="J10" s="31"/>
      <c r="K10" s="31"/>
      <c r="L10" s="31"/>
      <c r="M10" s="31"/>
      <c r="N10" s="31"/>
      <c r="O10" s="31"/>
      <c r="P10" s="31"/>
      <c r="Q10" s="31"/>
      <c r="R10" s="31"/>
      <c r="S10" s="31"/>
      <c r="T10" s="31"/>
      <c r="U10" s="31"/>
      <c r="V10" s="31"/>
      <c r="W10" s="31"/>
    </row>
    <row r="11" spans="1:33" ht="15.75" thickBot="1" x14ac:dyDescent="0.3">
      <c r="A11" s="900" t="s">
        <v>764</v>
      </c>
      <c r="B11" s="822"/>
      <c r="C11" s="31"/>
      <c r="D11" s="31"/>
      <c r="E11" s="31"/>
      <c r="F11" s="31"/>
      <c r="G11" s="31"/>
      <c r="H11" s="31"/>
      <c r="I11" s="31"/>
      <c r="J11" s="31"/>
      <c r="K11" s="31"/>
      <c r="L11" s="31"/>
      <c r="M11" s="31"/>
      <c r="N11" s="31"/>
      <c r="O11" s="31"/>
      <c r="P11" s="31"/>
      <c r="Q11" s="31"/>
      <c r="R11" s="31"/>
      <c r="S11" s="31"/>
      <c r="T11" s="31"/>
      <c r="U11" s="31"/>
      <c r="V11" s="31"/>
      <c r="W11" s="31"/>
    </row>
    <row r="12" spans="1:33" ht="45.75" customHeight="1" thickBot="1" x14ac:dyDescent="0.3">
      <c r="A12" s="1177" t="s">
        <v>922</v>
      </c>
      <c r="B12" s="1177" t="s">
        <v>953</v>
      </c>
      <c r="C12" s="1166" t="s">
        <v>25</v>
      </c>
      <c r="D12" s="1169" t="s">
        <v>765</v>
      </c>
      <c r="E12" s="1364" t="s">
        <v>941</v>
      </c>
      <c r="F12" s="1365"/>
      <c r="G12" s="1365"/>
      <c r="H12" s="1365"/>
      <c r="I12" s="1365"/>
      <c r="J12" s="1365"/>
      <c r="K12" s="1365"/>
      <c r="L12" s="1365"/>
      <c r="M12" s="1365"/>
      <c r="N12" s="1365"/>
      <c r="O12" s="1365"/>
      <c r="P12" s="1365"/>
      <c r="Q12" s="1365"/>
      <c r="R12" s="1365"/>
      <c r="S12" s="1365"/>
      <c r="T12" s="1365"/>
      <c r="U12" s="1365"/>
      <c r="V12" s="1365"/>
      <c r="W12" s="1366"/>
    </row>
    <row r="13" spans="1:33" x14ac:dyDescent="0.25">
      <c r="A13" s="1213"/>
      <c r="B13" s="1213"/>
      <c r="C13" s="1167"/>
      <c r="D13" s="1170"/>
      <c r="E13" s="1361" t="s">
        <v>275</v>
      </c>
      <c r="F13" s="1362"/>
      <c r="G13" s="1362"/>
      <c r="H13" s="1362"/>
      <c r="I13" s="1362"/>
      <c r="J13" s="1363"/>
      <c r="K13" s="1361" t="s">
        <v>169</v>
      </c>
      <c r="L13" s="1362"/>
      <c r="M13" s="1363"/>
      <c r="N13" s="1361" t="s">
        <v>274</v>
      </c>
      <c r="O13" s="1362"/>
      <c r="P13" s="1362"/>
      <c r="Q13" s="1363"/>
      <c r="R13" s="1367" t="s">
        <v>276</v>
      </c>
      <c r="S13" s="1368"/>
      <c r="T13" s="1368"/>
      <c r="U13" s="1368"/>
      <c r="V13" s="1368"/>
      <c r="W13" s="1369"/>
    </row>
    <row r="14" spans="1:33" ht="51.75" customHeight="1" thickBot="1" x14ac:dyDescent="0.3">
      <c r="A14" s="1213"/>
      <c r="B14" s="1213"/>
      <c r="C14" s="1167"/>
      <c r="D14" s="1170"/>
      <c r="E14" s="65" t="s">
        <v>264</v>
      </c>
      <c r="F14" s="66" t="s">
        <v>265</v>
      </c>
      <c r="G14" s="63" t="s">
        <v>266</v>
      </c>
      <c r="H14" s="63" t="s">
        <v>267</v>
      </c>
      <c r="I14" s="67" t="s">
        <v>268</v>
      </c>
      <c r="J14" s="64" t="s">
        <v>269</v>
      </c>
      <c r="K14" s="133" t="s">
        <v>171</v>
      </c>
      <c r="L14" s="457" t="s">
        <v>170</v>
      </c>
      <c r="M14" s="62" t="s">
        <v>473</v>
      </c>
      <c r="N14" s="134" t="s">
        <v>270</v>
      </c>
      <c r="O14" s="135" t="s">
        <v>271</v>
      </c>
      <c r="P14" s="135" t="s">
        <v>272</v>
      </c>
      <c r="Q14" s="136" t="s">
        <v>273</v>
      </c>
      <c r="R14" s="61" t="s">
        <v>215</v>
      </c>
      <c r="S14" s="67" t="s">
        <v>216</v>
      </c>
      <c r="T14" s="67" t="s">
        <v>218</v>
      </c>
      <c r="U14" s="844" t="s">
        <v>277</v>
      </c>
      <c r="V14" s="137" t="s">
        <v>278</v>
      </c>
      <c r="W14" s="846" t="s">
        <v>754</v>
      </c>
    </row>
    <row r="15" spans="1:33" ht="15.75" thickBot="1" x14ac:dyDescent="0.3">
      <c r="A15" s="1214"/>
      <c r="B15" s="1214"/>
      <c r="C15" s="1168"/>
      <c r="D15" s="1171"/>
      <c r="E15" s="68" t="s">
        <v>178</v>
      </c>
      <c r="F15" s="71" t="s">
        <v>178</v>
      </c>
      <c r="G15" s="69" t="s">
        <v>178</v>
      </c>
      <c r="H15" s="69" t="s">
        <v>178</v>
      </c>
      <c r="I15" s="69" t="s">
        <v>178</v>
      </c>
      <c r="J15" s="70" t="s">
        <v>178</v>
      </c>
      <c r="K15" s="71" t="s">
        <v>178</v>
      </c>
      <c r="L15" s="69" t="s">
        <v>178</v>
      </c>
      <c r="M15" s="139" t="s">
        <v>178</v>
      </c>
      <c r="N15" s="68" t="s">
        <v>178</v>
      </c>
      <c r="O15" s="69" t="s">
        <v>178</v>
      </c>
      <c r="P15" s="69" t="s">
        <v>178</v>
      </c>
      <c r="Q15" s="70" t="s">
        <v>178</v>
      </c>
      <c r="R15" s="68" t="s">
        <v>178</v>
      </c>
      <c r="S15" s="69" t="s">
        <v>178</v>
      </c>
      <c r="T15" s="69" t="s">
        <v>178</v>
      </c>
      <c r="U15" s="69" t="s">
        <v>178</v>
      </c>
      <c r="V15" s="69" t="s">
        <v>178</v>
      </c>
      <c r="W15" s="70" t="s">
        <v>178</v>
      </c>
      <c r="Y15" s="146" t="s">
        <v>280</v>
      </c>
      <c r="Z15" s="147" t="s">
        <v>281</v>
      </c>
      <c r="AA15" s="147" t="s">
        <v>282</v>
      </c>
      <c r="AB15" s="148" t="s">
        <v>283</v>
      </c>
      <c r="AD15" s="146" t="s">
        <v>284</v>
      </c>
      <c r="AE15" s="147" t="s">
        <v>285</v>
      </c>
      <c r="AF15" s="147" t="s">
        <v>286</v>
      </c>
      <c r="AG15" s="148" t="s">
        <v>287</v>
      </c>
    </row>
    <row r="16" spans="1:33" ht="15.75" thickBot="1" x14ac:dyDescent="0.3">
      <c r="A16" s="213"/>
      <c r="B16" s="213"/>
      <c r="C16" s="245"/>
      <c r="D16" s="246" t="s">
        <v>174</v>
      </c>
      <c r="E16" s="219">
        <f>SUM(E17:E196)</f>
        <v>0</v>
      </c>
      <c r="F16" s="219">
        <f t="shared" ref="F16:V16" si="0">SUM(F17:F196)</f>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c r="V16" s="219">
        <f t="shared" si="0"/>
        <v>0</v>
      </c>
      <c r="W16" s="847">
        <f>SUM(W17:W196)</f>
        <v>0</v>
      </c>
    </row>
    <row r="17" spans="1:33" x14ac:dyDescent="0.25">
      <c r="A17" s="140" t="str">
        <f>IF(ISBLANK('A1'!B17),"",IF(ISBLANK('A1'!D17),'A1'!A17&amp;"-"&amp;'A1'!B17,'A1'!A17&amp;"-"&amp;'A1'!B17&amp;"; "&amp;'A1'!D17))</f>
        <v/>
      </c>
      <c r="B17" s="896" t="str">
        <f>IF(ISBLANK('A1'!G17),"",'A1'!G17)</f>
        <v/>
      </c>
      <c r="C17" s="893" t="str">
        <f>IF(ISBLANK('A1'!H17),"",'A1'!H17)</f>
        <v/>
      </c>
      <c r="D17" s="247" t="str">
        <f>IF(ISBLANK('A2'!P17),"",'A2'!P17)</f>
        <v/>
      </c>
      <c r="E17" s="189"/>
      <c r="F17" s="190"/>
      <c r="G17" s="190"/>
      <c r="H17" s="190"/>
      <c r="I17" s="190"/>
      <c r="J17" s="190"/>
      <c r="K17" s="192"/>
      <c r="L17" s="458"/>
      <c r="M17" s="193"/>
      <c r="N17" s="191"/>
      <c r="O17" s="191"/>
      <c r="P17" s="191"/>
      <c r="Q17" s="191"/>
      <c r="R17" s="192"/>
      <c r="S17" s="190"/>
      <c r="T17" s="190"/>
      <c r="U17" s="190"/>
      <c r="V17" s="190"/>
      <c r="W17" s="193"/>
      <c r="Y17" s="150">
        <f>SUM(E17:J17)</f>
        <v>0</v>
      </c>
      <c r="Z17" s="151">
        <f>SUM(K17:M17)</f>
        <v>0</v>
      </c>
      <c r="AA17" s="151">
        <f>SUM(N17:Q17)</f>
        <v>0</v>
      </c>
      <c r="AB17" s="849">
        <f>SUM(R17:W17)</f>
        <v>0</v>
      </c>
      <c r="AD17" s="150">
        <f>IF(D17="",Y17,D17-Y17)</f>
        <v>0</v>
      </c>
      <c r="AE17" s="151">
        <f>IF(D17="",Z17,D17-Z17)</f>
        <v>0</v>
      </c>
      <c r="AF17" s="151">
        <f>IF(D17="",AA17,D17-AA17)</f>
        <v>0</v>
      </c>
      <c r="AG17" s="152">
        <f>IF(D17="",AB17,D17-AB17)</f>
        <v>0</v>
      </c>
    </row>
    <row r="18" spans="1:33" x14ac:dyDescent="0.25">
      <c r="A18" s="141" t="str">
        <f>IF(ISBLANK('A1'!B18),"",IF(ISBLANK('A1'!D18),'A1'!A18&amp;"-"&amp;'A1'!B18,'A1'!A18&amp;"-"&amp;'A1'!B18&amp;"; "&amp;'A1'!D18))</f>
        <v/>
      </c>
      <c r="B18" s="897" t="str">
        <f>IF(ISBLANK('A1'!G18),"",'A1'!G18)</f>
        <v/>
      </c>
      <c r="C18" s="894" t="str">
        <f>IF(ISBLANK('A1'!H18),"",'A1'!H18)</f>
        <v/>
      </c>
      <c r="D18" s="248" t="str">
        <f>IF(ISBLANK('A2'!P18),"",'A2'!P18)</f>
        <v/>
      </c>
      <c r="E18" s="194"/>
      <c r="F18" s="195"/>
      <c r="G18" s="195"/>
      <c r="H18" s="195"/>
      <c r="I18" s="195"/>
      <c r="J18" s="195"/>
      <c r="K18" s="197"/>
      <c r="L18" s="459"/>
      <c r="M18" s="198"/>
      <c r="N18" s="196"/>
      <c r="O18" s="196"/>
      <c r="P18" s="196"/>
      <c r="Q18" s="196"/>
      <c r="R18" s="197"/>
      <c r="S18" s="195"/>
      <c r="T18" s="195"/>
      <c r="U18" s="195"/>
      <c r="V18" s="195"/>
      <c r="W18" s="198"/>
      <c r="Y18" s="153">
        <f t="shared" ref="Y18:Y81" si="1">SUM(E18:J18)</f>
        <v>0</v>
      </c>
      <c r="Z18" s="149">
        <f t="shared" ref="Z18:Z81" si="2">SUM(K18:M18)</f>
        <v>0</v>
      </c>
      <c r="AA18" s="149">
        <f t="shared" ref="AA18:AA81" si="3">SUM(N18:Q18)</f>
        <v>0</v>
      </c>
      <c r="AB18" s="850">
        <f t="shared" ref="AB18:AB81" si="4">SUM(R18:W18)</f>
        <v>0</v>
      </c>
      <c r="AD18" s="153">
        <f t="shared" ref="AD18:AD81" si="5">IF(D18="",Y18,D18-Y18)</f>
        <v>0</v>
      </c>
      <c r="AE18" s="149">
        <f t="shared" ref="AE18:AE81" si="6">IF(D18="",Z18,D18-Z18)</f>
        <v>0</v>
      </c>
      <c r="AF18" s="149">
        <f t="shared" ref="AF18:AF81" si="7">IF(D18="",AA18,D18-AA18)</f>
        <v>0</v>
      </c>
      <c r="AG18" s="154">
        <f t="shared" ref="AG18:AG81" si="8">IF(D18="",AB18,D18-AB18)</f>
        <v>0</v>
      </c>
    </row>
    <row r="19" spans="1:33" x14ac:dyDescent="0.25">
      <c r="A19" s="141" t="str">
        <f>IF(ISBLANK('A1'!B19),"",IF(ISBLANK('A1'!D19),'A1'!A19&amp;"-"&amp;'A1'!B19,'A1'!A19&amp;"-"&amp;'A1'!B19&amp;"; "&amp;'A1'!D19))</f>
        <v/>
      </c>
      <c r="B19" s="897" t="str">
        <f>IF(ISBLANK('A1'!G19),"",'A1'!G19)</f>
        <v/>
      </c>
      <c r="C19" s="894" t="str">
        <f>IF(ISBLANK('A1'!H19),"",'A1'!H19)</f>
        <v/>
      </c>
      <c r="D19" s="248" t="str">
        <f>IF(ISBLANK('A2'!P19),"",'A2'!P19)</f>
        <v/>
      </c>
      <c r="E19" s="194"/>
      <c r="F19" s="195"/>
      <c r="G19" s="195"/>
      <c r="H19" s="195"/>
      <c r="I19" s="195"/>
      <c r="J19" s="195"/>
      <c r="K19" s="197"/>
      <c r="L19" s="459"/>
      <c r="M19" s="198"/>
      <c r="N19" s="196"/>
      <c r="O19" s="196"/>
      <c r="P19" s="196"/>
      <c r="Q19" s="196"/>
      <c r="R19" s="197"/>
      <c r="S19" s="195"/>
      <c r="T19" s="195"/>
      <c r="U19" s="195"/>
      <c r="V19" s="195"/>
      <c r="W19" s="198"/>
      <c r="Y19" s="153">
        <f t="shared" si="1"/>
        <v>0</v>
      </c>
      <c r="Z19" s="149">
        <f t="shared" si="2"/>
        <v>0</v>
      </c>
      <c r="AA19" s="149">
        <f t="shared" si="3"/>
        <v>0</v>
      </c>
      <c r="AB19" s="850">
        <f t="shared" si="4"/>
        <v>0</v>
      </c>
      <c r="AD19" s="153">
        <f t="shared" si="5"/>
        <v>0</v>
      </c>
      <c r="AE19" s="149">
        <f t="shared" si="6"/>
        <v>0</v>
      </c>
      <c r="AF19" s="149">
        <f t="shared" si="7"/>
        <v>0</v>
      </c>
      <c r="AG19" s="154">
        <f t="shared" si="8"/>
        <v>0</v>
      </c>
    </row>
    <row r="20" spans="1:33" x14ac:dyDescent="0.25">
      <c r="A20" s="141" t="str">
        <f>IF(ISBLANK('A1'!B20),"",IF(ISBLANK('A1'!D20),'A1'!A20&amp;"-"&amp;'A1'!B20,'A1'!A20&amp;"-"&amp;'A1'!B20&amp;"; "&amp;'A1'!D20))</f>
        <v/>
      </c>
      <c r="B20" s="897" t="str">
        <f>IF(ISBLANK('A1'!G20),"",'A1'!G20)</f>
        <v/>
      </c>
      <c r="C20" s="894" t="str">
        <f>IF(ISBLANK('A1'!H20),"",'A1'!H20)</f>
        <v/>
      </c>
      <c r="D20" s="248" t="str">
        <f>IF(ISBLANK('A2'!P20),"",'A2'!P20)</f>
        <v/>
      </c>
      <c r="E20" s="194"/>
      <c r="F20" s="195"/>
      <c r="G20" s="195"/>
      <c r="H20" s="195"/>
      <c r="I20" s="195"/>
      <c r="J20" s="195"/>
      <c r="K20" s="197"/>
      <c r="L20" s="459"/>
      <c r="M20" s="198"/>
      <c r="N20" s="196"/>
      <c r="O20" s="196"/>
      <c r="P20" s="196"/>
      <c r="Q20" s="196"/>
      <c r="R20" s="197"/>
      <c r="S20" s="195"/>
      <c r="T20" s="195"/>
      <c r="U20" s="195"/>
      <c r="V20" s="195"/>
      <c r="W20" s="198"/>
      <c r="Y20" s="153">
        <f t="shared" si="1"/>
        <v>0</v>
      </c>
      <c r="Z20" s="149">
        <f t="shared" si="2"/>
        <v>0</v>
      </c>
      <c r="AA20" s="149">
        <f t="shared" si="3"/>
        <v>0</v>
      </c>
      <c r="AB20" s="850">
        <f t="shared" si="4"/>
        <v>0</v>
      </c>
      <c r="AD20" s="153">
        <f t="shared" si="5"/>
        <v>0</v>
      </c>
      <c r="AE20" s="149">
        <f t="shared" si="6"/>
        <v>0</v>
      </c>
      <c r="AF20" s="149">
        <f t="shared" si="7"/>
        <v>0</v>
      </c>
      <c r="AG20" s="154">
        <f t="shared" si="8"/>
        <v>0</v>
      </c>
    </row>
    <row r="21" spans="1:33" x14ac:dyDescent="0.25">
      <c r="A21" s="141" t="str">
        <f>IF(ISBLANK('A1'!B21),"",IF(ISBLANK('A1'!D21),'A1'!A21&amp;"-"&amp;'A1'!B21,'A1'!A21&amp;"-"&amp;'A1'!B21&amp;"; "&amp;'A1'!D21))</f>
        <v/>
      </c>
      <c r="B21" s="897" t="str">
        <f>IF(ISBLANK('A1'!G21),"",'A1'!G21)</f>
        <v/>
      </c>
      <c r="C21" s="894" t="str">
        <f>IF(ISBLANK('A1'!H21),"",'A1'!H21)</f>
        <v/>
      </c>
      <c r="D21" s="248" t="str">
        <f>IF(ISBLANK('A2'!P21),"",'A2'!P21)</f>
        <v/>
      </c>
      <c r="E21" s="194"/>
      <c r="F21" s="195"/>
      <c r="G21" s="195"/>
      <c r="H21" s="195"/>
      <c r="I21" s="195"/>
      <c r="J21" s="195"/>
      <c r="K21" s="197"/>
      <c r="L21" s="459"/>
      <c r="M21" s="198"/>
      <c r="N21" s="196"/>
      <c r="O21" s="196"/>
      <c r="P21" s="196"/>
      <c r="Q21" s="196"/>
      <c r="R21" s="197"/>
      <c r="S21" s="195"/>
      <c r="T21" s="195"/>
      <c r="U21" s="195"/>
      <c r="V21" s="195"/>
      <c r="W21" s="198"/>
      <c r="Y21" s="153">
        <f t="shared" si="1"/>
        <v>0</v>
      </c>
      <c r="Z21" s="149">
        <f t="shared" si="2"/>
        <v>0</v>
      </c>
      <c r="AA21" s="149">
        <f t="shared" si="3"/>
        <v>0</v>
      </c>
      <c r="AB21" s="850">
        <f t="shared" si="4"/>
        <v>0</v>
      </c>
      <c r="AD21" s="153">
        <f t="shared" si="5"/>
        <v>0</v>
      </c>
      <c r="AE21" s="149">
        <f t="shared" si="6"/>
        <v>0</v>
      </c>
      <c r="AF21" s="149">
        <f t="shared" si="7"/>
        <v>0</v>
      </c>
      <c r="AG21" s="154">
        <f t="shared" si="8"/>
        <v>0</v>
      </c>
    </row>
    <row r="22" spans="1:33" x14ac:dyDescent="0.25">
      <c r="A22" s="141" t="str">
        <f>IF(ISBLANK('A1'!B22),"",IF(ISBLANK('A1'!D22),'A1'!A22&amp;"-"&amp;'A1'!B22,'A1'!A22&amp;"-"&amp;'A1'!B22&amp;"; "&amp;'A1'!D22))</f>
        <v/>
      </c>
      <c r="B22" s="897" t="str">
        <f>IF(ISBLANK('A1'!G22),"",'A1'!G22)</f>
        <v/>
      </c>
      <c r="C22" s="894" t="str">
        <f>IF(ISBLANK('A1'!H22),"",'A1'!H22)</f>
        <v/>
      </c>
      <c r="D22" s="248" t="str">
        <f>IF(ISBLANK('A2'!P22),"",'A2'!P22)</f>
        <v/>
      </c>
      <c r="E22" s="194"/>
      <c r="F22" s="195"/>
      <c r="G22" s="195"/>
      <c r="H22" s="195"/>
      <c r="I22" s="195"/>
      <c r="J22" s="195"/>
      <c r="K22" s="197"/>
      <c r="L22" s="459"/>
      <c r="M22" s="198"/>
      <c r="N22" s="196"/>
      <c r="O22" s="196"/>
      <c r="P22" s="196"/>
      <c r="Q22" s="196"/>
      <c r="R22" s="197"/>
      <c r="S22" s="195"/>
      <c r="T22" s="195"/>
      <c r="U22" s="195"/>
      <c r="V22" s="195"/>
      <c r="W22" s="198"/>
      <c r="Y22" s="153">
        <f t="shared" si="1"/>
        <v>0</v>
      </c>
      <c r="Z22" s="149">
        <f t="shared" si="2"/>
        <v>0</v>
      </c>
      <c r="AA22" s="149">
        <f t="shared" si="3"/>
        <v>0</v>
      </c>
      <c r="AB22" s="850">
        <f t="shared" si="4"/>
        <v>0</v>
      </c>
      <c r="AD22" s="153">
        <f t="shared" si="5"/>
        <v>0</v>
      </c>
      <c r="AE22" s="149">
        <f t="shared" si="6"/>
        <v>0</v>
      </c>
      <c r="AF22" s="149">
        <f t="shared" si="7"/>
        <v>0</v>
      </c>
      <c r="AG22" s="154">
        <f t="shared" si="8"/>
        <v>0</v>
      </c>
    </row>
    <row r="23" spans="1:33" x14ac:dyDescent="0.25">
      <c r="A23" s="141" t="str">
        <f>IF(ISBLANK('A1'!B23),"",IF(ISBLANK('A1'!D23),'A1'!A23&amp;"-"&amp;'A1'!B23,'A1'!A23&amp;"-"&amp;'A1'!B23&amp;"; "&amp;'A1'!D23))</f>
        <v/>
      </c>
      <c r="B23" s="897" t="str">
        <f>IF(ISBLANK('A1'!G23),"",'A1'!G23)</f>
        <v/>
      </c>
      <c r="C23" s="894" t="str">
        <f>IF(ISBLANK('A1'!H23),"",'A1'!H23)</f>
        <v/>
      </c>
      <c r="D23" s="248" t="str">
        <f>IF(ISBLANK('A2'!P23),"",'A2'!P23)</f>
        <v/>
      </c>
      <c r="E23" s="194"/>
      <c r="F23" s="195"/>
      <c r="G23" s="195"/>
      <c r="H23" s="195"/>
      <c r="I23" s="195"/>
      <c r="J23" s="195"/>
      <c r="K23" s="197"/>
      <c r="L23" s="459"/>
      <c r="M23" s="198"/>
      <c r="N23" s="196"/>
      <c r="O23" s="196"/>
      <c r="P23" s="196"/>
      <c r="Q23" s="196"/>
      <c r="R23" s="197"/>
      <c r="S23" s="195"/>
      <c r="T23" s="195"/>
      <c r="U23" s="195"/>
      <c r="V23" s="195"/>
      <c r="W23" s="198"/>
      <c r="Y23" s="153">
        <f t="shared" si="1"/>
        <v>0</v>
      </c>
      <c r="Z23" s="149">
        <f t="shared" si="2"/>
        <v>0</v>
      </c>
      <c r="AA23" s="149">
        <f t="shared" si="3"/>
        <v>0</v>
      </c>
      <c r="AB23" s="850">
        <f t="shared" si="4"/>
        <v>0</v>
      </c>
      <c r="AD23" s="153">
        <f t="shared" si="5"/>
        <v>0</v>
      </c>
      <c r="AE23" s="149">
        <f t="shared" si="6"/>
        <v>0</v>
      </c>
      <c r="AF23" s="149">
        <f t="shared" si="7"/>
        <v>0</v>
      </c>
      <c r="AG23" s="154">
        <f t="shared" si="8"/>
        <v>0</v>
      </c>
    </row>
    <row r="24" spans="1:33" x14ac:dyDescent="0.25">
      <c r="A24" s="141" t="str">
        <f>IF(ISBLANK('A1'!B24),"",IF(ISBLANK('A1'!D24),'A1'!A24&amp;"-"&amp;'A1'!B24,'A1'!A24&amp;"-"&amp;'A1'!B24&amp;"; "&amp;'A1'!D24))</f>
        <v/>
      </c>
      <c r="B24" s="897" t="str">
        <f>IF(ISBLANK('A1'!G24),"",'A1'!G24)</f>
        <v/>
      </c>
      <c r="C24" s="894" t="str">
        <f>IF(ISBLANK('A1'!H24),"",'A1'!H24)</f>
        <v/>
      </c>
      <c r="D24" s="248" t="str">
        <f>IF(ISBLANK('A2'!P24),"",'A2'!P24)</f>
        <v/>
      </c>
      <c r="E24" s="194"/>
      <c r="F24" s="195"/>
      <c r="G24" s="195"/>
      <c r="H24" s="195"/>
      <c r="I24" s="195"/>
      <c r="J24" s="195"/>
      <c r="K24" s="197"/>
      <c r="L24" s="459"/>
      <c r="M24" s="198"/>
      <c r="N24" s="196"/>
      <c r="O24" s="196"/>
      <c r="P24" s="196"/>
      <c r="Q24" s="196"/>
      <c r="R24" s="197"/>
      <c r="S24" s="195"/>
      <c r="T24" s="195"/>
      <c r="U24" s="195"/>
      <c r="V24" s="195"/>
      <c r="W24" s="198"/>
      <c r="Y24" s="153">
        <f t="shared" si="1"/>
        <v>0</v>
      </c>
      <c r="Z24" s="149">
        <f t="shared" si="2"/>
        <v>0</v>
      </c>
      <c r="AA24" s="149">
        <f t="shared" si="3"/>
        <v>0</v>
      </c>
      <c r="AB24" s="850">
        <f t="shared" si="4"/>
        <v>0</v>
      </c>
      <c r="AD24" s="153">
        <f t="shared" si="5"/>
        <v>0</v>
      </c>
      <c r="AE24" s="149">
        <f t="shared" si="6"/>
        <v>0</v>
      </c>
      <c r="AF24" s="149">
        <f t="shared" si="7"/>
        <v>0</v>
      </c>
      <c r="AG24" s="154">
        <f t="shared" si="8"/>
        <v>0</v>
      </c>
    </row>
    <row r="25" spans="1:33" x14ac:dyDescent="0.25">
      <c r="A25" s="141" t="str">
        <f>IF(ISBLANK('A1'!B25),"",IF(ISBLANK('A1'!D25),'A1'!A25&amp;"-"&amp;'A1'!B25,'A1'!A25&amp;"-"&amp;'A1'!B25&amp;"; "&amp;'A1'!D25))</f>
        <v/>
      </c>
      <c r="B25" s="897" t="str">
        <f>IF(ISBLANK('A1'!G25),"",'A1'!G25)</f>
        <v/>
      </c>
      <c r="C25" s="894" t="str">
        <f>IF(ISBLANK('A1'!H25),"",'A1'!H25)</f>
        <v/>
      </c>
      <c r="D25" s="248" t="str">
        <f>IF(ISBLANK('A2'!P25),"",'A2'!P25)</f>
        <v/>
      </c>
      <c r="E25" s="194"/>
      <c r="F25" s="195"/>
      <c r="G25" s="195"/>
      <c r="H25" s="195"/>
      <c r="I25" s="195"/>
      <c r="J25" s="195"/>
      <c r="K25" s="197"/>
      <c r="L25" s="459"/>
      <c r="M25" s="198"/>
      <c r="N25" s="196"/>
      <c r="O25" s="196"/>
      <c r="P25" s="196"/>
      <c r="Q25" s="196"/>
      <c r="R25" s="197"/>
      <c r="S25" s="195"/>
      <c r="T25" s="195"/>
      <c r="U25" s="195"/>
      <c r="V25" s="195"/>
      <c r="W25" s="198"/>
      <c r="Y25" s="153">
        <f t="shared" si="1"/>
        <v>0</v>
      </c>
      <c r="Z25" s="149">
        <f t="shared" si="2"/>
        <v>0</v>
      </c>
      <c r="AA25" s="149">
        <f t="shared" si="3"/>
        <v>0</v>
      </c>
      <c r="AB25" s="850">
        <f t="shared" si="4"/>
        <v>0</v>
      </c>
      <c r="AD25" s="153">
        <f t="shared" si="5"/>
        <v>0</v>
      </c>
      <c r="AE25" s="149">
        <f t="shared" si="6"/>
        <v>0</v>
      </c>
      <c r="AF25" s="149">
        <f t="shared" si="7"/>
        <v>0</v>
      </c>
      <c r="AG25" s="154">
        <f t="shared" si="8"/>
        <v>0</v>
      </c>
    </row>
    <row r="26" spans="1:33" x14ac:dyDescent="0.25">
      <c r="A26" s="141" t="str">
        <f>IF(ISBLANK('A1'!B26),"",IF(ISBLANK('A1'!D26),'A1'!A26&amp;"-"&amp;'A1'!B26,'A1'!A26&amp;"-"&amp;'A1'!B26&amp;"; "&amp;'A1'!D26))</f>
        <v/>
      </c>
      <c r="B26" s="897" t="str">
        <f>IF(ISBLANK('A1'!G26),"",'A1'!G26)</f>
        <v/>
      </c>
      <c r="C26" s="894" t="str">
        <f>IF(ISBLANK('A1'!H26),"",'A1'!H26)</f>
        <v/>
      </c>
      <c r="D26" s="248" t="str">
        <f>IF(ISBLANK('A2'!P26),"",'A2'!P26)</f>
        <v/>
      </c>
      <c r="E26" s="194"/>
      <c r="F26" s="195"/>
      <c r="G26" s="195"/>
      <c r="H26" s="195"/>
      <c r="I26" s="195"/>
      <c r="J26" s="195"/>
      <c r="K26" s="197"/>
      <c r="L26" s="459"/>
      <c r="M26" s="198"/>
      <c r="N26" s="196"/>
      <c r="O26" s="196"/>
      <c r="P26" s="196"/>
      <c r="Q26" s="196"/>
      <c r="R26" s="197"/>
      <c r="S26" s="195"/>
      <c r="T26" s="195"/>
      <c r="U26" s="195"/>
      <c r="V26" s="195"/>
      <c r="W26" s="198"/>
      <c r="Y26" s="153">
        <f t="shared" si="1"/>
        <v>0</v>
      </c>
      <c r="Z26" s="149">
        <f t="shared" si="2"/>
        <v>0</v>
      </c>
      <c r="AA26" s="149">
        <f t="shared" si="3"/>
        <v>0</v>
      </c>
      <c r="AB26" s="850">
        <f t="shared" si="4"/>
        <v>0</v>
      </c>
      <c r="AD26" s="153">
        <f t="shared" si="5"/>
        <v>0</v>
      </c>
      <c r="AE26" s="149">
        <f t="shared" si="6"/>
        <v>0</v>
      </c>
      <c r="AF26" s="149">
        <f t="shared" si="7"/>
        <v>0</v>
      </c>
      <c r="AG26" s="154">
        <f t="shared" si="8"/>
        <v>0</v>
      </c>
    </row>
    <row r="27" spans="1:33" x14ac:dyDescent="0.25">
      <c r="A27" s="141" t="str">
        <f>IF(ISBLANK('A1'!B27),"",IF(ISBLANK('A1'!D27),'A1'!A27&amp;"-"&amp;'A1'!B27,'A1'!A27&amp;"-"&amp;'A1'!B27&amp;"; "&amp;'A1'!D27))</f>
        <v/>
      </c>
      <c r="B27" s="897" t="str">
        <f>IF(ISBLANK('A1'!G27),"",'A1'!G27)</f>
        <v/>
      </c>
      <c r="C27" s="894" t="str">
        <f>IF(ISBLANK('A1'!H27),"",'A1'!H27)</f>
        <v/>
      </c>
      <c r="D27" s="248" t="str">
        <f>IF(ISBLANK('A2'!P27),"",'A2'!P27)</f>
        <v/>
      </c>
      <c r="E27" s="194"/>
      <c r="F27" s="195"/>
      <c r="G27" s="195"/>
      <c r="H27" s="195"/>
      <c r="I27" s="195"/>
      <c r="J27" s="195"/>
      <c r="K27" s="197"/>
      <c r="L27" s="459"/>
      <c r="M27" s="198"/>
      <c r="N27" s="196"/>
      <c r="O27" s="196"/>
      <c r="P27" s="196"/>
      <c r="Q27" s="196"/>
      <c r="R27" s="197"/>
      <c r="S27" s="195"/>
      <c r="T27" s="195"/>
      <c r="U27" s="195"/>
      <c r="V27" s="195"/>
      <c r="W27" s="198"/>
      <c r="Y27" s="153">
        <f t="shared" si="1"/>
        <v>0</v>
      </c>
      <c r="Z27" s="149">
        <f t="shared" si="2"/>
        <v>0</v>
      </c>
      <c r="AA27" s="149">
        <f t="shared" si="3"/>
        <v>0</v>
      </c>
      <c r="AB27" s="850">
        <f t="shared" si="4"/>
        <v>0</v>
      </c>
      <c r="AD27" s="153">
        <f t="shared" si="5"/>
        <v>0</v>
      </c>
      <c r="AE27" s="149">
        <f t="shared" si="6"/>
        <v>0</v>
      </c>
      <c r="AF27" s="149">
        <f t="shared" si="7"/>
        <v>0</v>
      </c>
      <c r="AG27" s="154">
        <f t="shared" si="8"/>
        <v>0</v>
      </c>
    </row>
    <row r="28" spans="1:33" x14ac:dyDescent="0.25">
      <c r="A28" s="141" t="str">
        <f>IF(ISBLANK('A1'!B28),"",IF(ISBLANK('A1'!D28),'A1'!A28&amp;"-"&amp;'A1'!B28,'A1'!A28&amp;"-"&amp;'A1'!B28&amp;"; "&amp;'A1'!D28))</f>
        <v/>
      </c>
      <c r="B28" s="897" t="str">
        <f>IF(ISBLANK('A1'!G28),"",'A1'!G28)</f>
        <v/>
      </c>
      <c r="C28" s="894" t="str">
        <f>IF(ISBLANK('A1'!H28),"",'A1'!H28)</f>
        <v/>
      </c>
      <c r="D28" s="248" t="str">
        <f>IF(ISBLANK('A2'!P28),"",'A2'!P28)</f>
        <v/>
      </c>
      <c r="E28" s="194"/>
      <c r="F28" s="195"/>
      <c r="G28" s="195"/>
      <c r="H28" s="195"/>
      <c r="I28" s="195"/>
      <c r="J28" s="195"/>
      <c r="K28" s="197"/>
      <c r="L28" s="459"/>
      <c r="M28" s="198"/>
      <c r="N28" s="196"/>
      <c r="O28" s="196"/>
      <c r="P28" s="196"/>
      <c r="Q28" s="196"/>
      <c r="R28" s="197"/>
      <c r="S28" s="195"/>
      <c r="T28" s="195"/>
      <c r="U28" s="195"/>
      <c r="V28" s="195"/>
      <c r="W28" s="198"/>
      <c r="Y28" s="153">
        <f t="shared" si="1"/>
        <v>0</v>
      </c>
      <c r="Z28" s="149">
        <f t="shared" si="2"/>
        <v>0</v>
      </c>
      <c r="AA28" s="149">
        <f t="shared" si="3"/>
        <v>0</v>
      </c>
      <c r="AB28" s="850">
        <f t="shared" si="4"/>
        <v>0</v>
      </c>
      <c r="AD28" s="153">
        <f t="shared" si="5"/>
        <v>0</v>
      </c>
      <c r="AE28" s="149">
        <f t="shared" si="6"/>
        <v>0</v>
      </c>
      <c r="AF28" s="149">
        <f t="shared" si="7"/>
        <v>0</v>
      </c>
      <c r="AG28" s="154">
        <f t="shared" si="8"/>
        <v>0</v>
      </c>
    </row>
    <row r="29" spans="1:33" x14ac:dyDescent="0.25">
      <c r="A29" s="141" t="str">
        <f>IF(ISBLANK('A1'!B29),"",IF(ISBLANK('A1'!D29),'A1'!A29&amp;"-"&amp;'A1'!B29,'A1'!A29&amp;"-"&amp;'A1'!B29&amp;"; "&amp;'A1'!D29))</f>
        <v/>
      </c>
      <c r="B29" s="897" t="str">
        <f>IF(ISBLANK('A1'!G29),"",'A1'!G29)</f>
        <v/>
      </c>
      <c r="C29" s="894" t="str">
        <f>IF(ISBLANK('A1'!H29),"",'A1'!H29)</f>
        <v/>
      </c>
      <c r="D29" s="248" t="str">
        <f>IF(ISBLANK('A2'!P29),"",'A2'!P29)</f>
        <v/>
      </c>
      <c r="E29" s="194"/>
      <c r="F29" s="195"/>
      <c r="G29" s="195"/>
      <c r="H29" s="195"/>
      <c r="I29" s="195"/>
      <c r="J29" s="195"/>
      <c r="K29" s="197"/>
      <c r="L29" s="459"/>
      <c r="M29" s="198"/>
      <c r="N29" s="196"/>
      <c r="O29" s="196"/>
      <c r="P29" s="196"/>
      <c r="Q29" s="196"/>
      <c r="R29" s="197"/>
      <c r="S29" s="195"/>
      <c r="T29" s="195"/>
      <c r="U29" s="195"/>
      <c r="V29" s="195"/>
      <c r="W29" s="198"/>
      <c r="Y29" s="153">
        <f t="shared" si="1"/>
        <v>0</v>
      </c>
      <c r="Z29" s="149">
        <f t="shared" si="2"/>
        <v>0</v>
      </c>
      <c r="AA29" s="149">
        <f t="shared" si="3"/>
        <v>0</v>
      </c>
      <c r="AB29" s="850">
        <f t="shared" si="4"/>
        <v>0</v>
      </c>
      <c r="AD29" s="153">
        <f t="shared" si="5"/>
        <v>0</v>
      </c>
      <c r="AE29" s="149">
        <f t="shared" si="6"/>
        <v>0</v>
      </c>
      <c r="AF29" s="149">
        <f t="shared" si="7"/>
        <v>0</v>
      </c>
      <c r="AG29" s="154">
        <f t="shared" si="8"/>
        <v>0</v>
      </c>
    </row>
    <row r="30" spans="1:33" x14ac:dyDescent="0.25">
      <c r="A30" s="141" t="str">
        <f>IF(ISBLANK('A1'!B30),"",IF(ISBLANK('A1'!D30),'A1'!A30&amp;"-"&amp;'A1'!B30,'A1'!A30&amp;"-"&amp;'A1'!B30&amp;"; "&amp;'A1'!D30))</f>
        <v/>
      </c>
      <c r="B30" s="897" t="str">
        <f>IF(ISBLANK('A1'!G30),"",'A1'!G30)</f>
        <v/>
      </c>
      <c r="C30" s="894" t="str">
        <f>IF(ISBLANK('A1'!H30),"",'A1'!H30)</f>
        <v/>
      </c>
      <c r="D30" s="248" t="str">
        <f>IF(ISBLANK('A2'!P30),"",'A2'!P30)</f>
        <v/>
      </c>
      <c r="E30" s="194"/>
      <c r="F30" s="195"/>
      <c r="G30" s="195"/>
      <c r="H30" s="195"/>
      <c r="I30" s="195"/>
      <c r="J30" s="195"/>
      <c r="K30" s="197"/>
      <c r="L30" s="459"/>
      <c r="M30" s="198"/>
      <c r="N30" s="196"/>
      <c r="O30" s="196"/>
      <c r="P30" s="196"/>
      <c r="Q30" s="196"/>
      <c r="R30" s="197"/>
      <c r="S30" s="195"/>
      <c r="T30" s="195"/>
      <c r="U30" s="195"/>
      <c r="V30" s="195"/>
      <c r="W30" s="198"/>
      <c r="Y30" s="153">
        <f t="shared" si="1"/>
        <v>0</v>
      </c>
      <c r="Z30" s="149">
        <f t="shared" si="2"/>
        <v>0</v>
      </c>
      <c r="AA30" s="149">
        <f t="shared" si="3"/>
        <v>0</v>
      </c>
      <c r="AB30" s="850">
        <f t="shared" si="4"/>
        <v>0</v>
      </c>
      <c r="AD30" s="153">
        <f t="shared" si="5"/>
        <v>0</v>
      </c>
      <c r="AE30" s="149">
        <f t="shared" si="6"/>
        <v>0</v>
      </c>
      <c r="AF30" s="149">
        <f t="shared" si="7"/>
        <v>0</v>
      </c>
      <c r="AG30" s="154">
        <f t="shared" si="8"/>
        <v>0</v>
      </c>
    </row>
    <row r="31" spans="1:33" x14ac:dyDescent="0.25">
      <c r="A31" s="141" t="str">
        <f>IF(ISBLANK('A1'!B31),"",IF(ISBLANK('A1'!D31),'A1'!A31&amp;"-"&amp;'A1'!B31,'A1'!A31&amp;"-"&amp;'A1'!B31&amp;"; "&amp;'A1'!D31))</f>
        <v/>
      </c>
      <c r="B31" s="897" t="str">
        <f>IF(ISBLANK('A1'!G31),"",'A1'!G31)</f>
        <v/>
      </c>
      <c r="C31" s="894" t="str">
        <f>IF(ISBLANK('A1'!H31),"",'A1'!H31)</f>
        <v/>
      </c>
      <c r="D31" s="248" t="str">
        <f>IF(ISBLANK('A2'!P31),"",'A2'!P31)</f>
        <v/>
      </c>
      <c r="E31" s="194"/>
      <c r="F31" s="195"/>
      <c r="G31" s="195"/>
      <c r="H31" s="195"/>
      <c r="I31" s="195"/>
      <c r="J31" s="195"/>
      <c r="K31" s="197"/>
      <c r="L31" s="459"/>
      <c r="M31" s="198"/>
      <c r="N31" s="196"/>
      <c r="O31" s="196"/>
      <c r="P31" s="196"/>
      <c r="Q31" s="196"/>
      <c r="R31" s="197"/>
      <c r="S31" s="195"/>
      <c r="T31" s="195"/>
      <c r="U31" s="195"/>
      <c r="V31" s="195"/>
      <c r="W31" s="198"/>
      <c r="Y31" s="153">
        <f t="shared" si="1"/>
        <v>0</v>
      </c>
      <c r="Z31" s="149">
        <f t="shared" si="2"/>
        <v>0</v>
      </c>
      <c r="AA31" s="149">
        <f t="shared" si="3"/>
        <v>0</v>
      </c>
      <c r="AB31" s="850">
        <f t="shared" si="4"/>
        <v>0</v>
      </c>
      <c r="AD31" s="153">
        <f t="shared" si="5"/>
        <v>0</v>
      </c>
      <c r="AE31" s="149">
        <f t="shared" si="6"/>
        <v>0</v>
      </c>
      <c r="AF31" s="149">
        <f t="shared" si="7"/>
        <v>0</v>
      </c>
      <c r="AG31" s="154">
        <f t="shared" si="8"/>
        <v>0</v>
      </c>
    </row>
    <row r="32" spans="1:33" x14ac:dyDescent="0.25">
      <c r="A32" s="141" t="str">
        <f>IF(ISBLANK('A1'!B32),"",IF(ISBLANK('A1'!D32),'A1'!A32&amp;"-"&amp;'A1'!B32,'A1'!A32&amp;"-"&amp;'A1'!B32&amp;"; "&amp;'A1'!D32))</f>
        <v/>
      </c>
      <c r="B32" s="897" t="str">
        <f>IF(ISBLANK('A1'!G32),"",'A1'!G32)</f>
        <v/>
      </c>
      <c r="C32" s="894" t="str">
        <f>IF(ISBLANK('A1'!H32),"",'A1'!H32)</f>
        <v/>
      </c>
      <c r="D32" s="248" t="str">
        <f>IF(ISBLANK('A2'!P32),"",'A2'!P32)</f>
        <v/>
      </c>
      <c r="E32" s="194"/>
      <c r="F32" s="195"/>
      <c r="G32" s="195"/>
      <c r="H32" s="195"/>
      <c r="I32" s="195"/>
      <c r="J32" s="195"/>
      <c r="K32" s="197"/>
      <c r="L32" s="459"/>
      <c r="M32" s="198"/>
      <c r="N32" s="196"/>
      <c r="O32" s="196"/>
      <c r="P32" s="196"/>
      <c r="Q32" s="196"/>
      <c r="R32" s="197"/>
      <c r="S32" s="195"/>
      <c r="T32" s="195"/>
      <c r="U32" s="195"/>
      <c r="V32" s="195"/>
      <c r="W32" s="198"/>
      <c r="Y32" s="153">
        <f t="shared" si="1"/>
        <v>0</v>
      </c>
      <c r="Z32" s="149">
        <f t="shared" si="2"/>
        <v>0</v>
      </c>
      <c r="AA32" s="149">
        <f t="shared" si="3"/>
        <v>0</v>
      </c>
      <c r="AB32" s="850">
        <f t="shared" si="4"/>
        <v>0</v>
      </c>
      <c r="AD32" s="153">
        <f t="shared" si="5"/>
        <v>0</v>
      </c>
      <c r="AE32" s="149">
        <f t="shared" si="6"/>
        <v>0</v>
      </c>
      <c r="AF32" s="149">
        <f t="shared" si="7"/>
        <v>0</v>
      </c>
      <c r="AG32" s="154">
        <f t="shared" si="8"/>
        <v>0</v>
      </c>
    </row>
    <row r="33" spans="1:33" x14ac:dyDescent="0.25">
      <c r="A33" s="141" t="str">
        <f>IF(ISBLANK('A1'!B33),"",IF(ISBLANK('A1'!D33),'A1'!A33&amp;"-"&amp;'A1'!B33,'A1'!A33&amp;"-"&amp;'A1'!B33&amp;"; "&amp;'A1'!D33))</f>
        <v/>
      </c>
      <c r="B33" s="897" t="str">
        <f>IF(ISBLANK('A1'!G33),"",'A1'!G33)</f>
        <v/>
      </c>
      <c r="C33" s="894" t="str">
        <f>IF(ISBLANK('A1'!H33),"",'A1'!H33)</f>
        <v/>
      </c>
      <c r="D33" s="248" t="str">
        <f>IF(ISBLANK('A2'!P33),"",'A2'!P33)</f>
        <v/>
      </c>
      <c r="E33" s="194"/>
      <c r="F33" s="195"/>
      <c r="G33" s="195"/>
      <c r="H33" s="195"/>
      <c r="I33" s="195"/>
      <c r="J33" s="195"/>
      <c r="K33" s="197"/>
      <c r="L33" s="459"/>
      <c r="M33" s="198"/>
      <c r="N33" s="196"/>
      <c r="O33" s="196"/>
      <c r="P33" s="196"/>
      <c r="Q33" s="196"/>
      <c r="R33" s="197"/>
      <c r="S33" s="195"/>
      <c r="T33" s="195"/>
      <c r="U33" s="195"/>
      <c r="V33" s="195"/>
      <c r="W33" s="198"/>
      <c r="Y33" s="153">
        <f t="shared" si="1"/>
        <v>0</v>
      </c>
      <c r="Z33" s="149">
        <f t="shared" si="2"/>
        <v>0</v>
      </c>
      <c r="AA33" s="149">
        <f t="shared" si="3"/>
        <v>0</v>
      </c>
      <c r="AB33" s="850">
        <f t="shared" si="4"/>
        <v>0</v>
      </c>
      <c r="AD33" s="153">
        <f t="shared" si="5"/>
        <v>0</v>
      </c>
      <c r="AE33" s="149">
        <f t="shared" si="6"/>
        <v>0</v>
      </c>
      <c r="AF33" s="149">
        <f t="shared" si="7"/>
        <v>0</v>
      </c>
      <c r="AG33" s="154">
        <f t="shared" si="8"/>
        <v>0</v>
      </c>
    </row>
    <row r="34" spans="1:33" x14ac:dyDescent="0.25">
      <c r="A34" s="141" t="str">
        <f>IF(ISBLANK('A1'!B34),"",IF(ISBLANK('A1'!D34),'A1'!A34&amp;"-"&amp;'A1'!B34,'A1'!A34&amp;"-"&amp;'A1'!B34&amp;"; "&amp;'A1'!D34))</f>
        <v/>
      </c>
      <c r="B34" s="897" t="str">
        <f>IF(ISBLANK('A1'!G34),"",'A1'!G34)</f>
        <v/>
      </c>
      <c r="C34" s="894" t="str">
        <f>IF(ISBLANK('A1'!H34),"",'A1'!H34)</f>
        <v/>
      </c>
      <c r="D34" s="248" t="str">
        <f>IF(ISBLANK('A2'!P34),"",'A2'!P34)</f>
        <v/>
      </c>
      <c r="E34" s="194"/>
      <c r="F34" s="195"/>
      <c r="G34" s="195"/>
      <c r="H34" s="195"/>
      <c r="I34" s="195"/>
      <c r="J34" s="195"/>
      <c r="K34" s="197"/>
      <c r="L34" s="459"/>
      <c r="M34" s="198"/>
      <c r="N34" s="196"/>
      <c r="O34" s="196"/>
      <c r="P34" s="196"/>
      <c r="Q34" s="196"/>
      <c r="R34" s="197"/>
      <c r="S34" s="195"/>
      <c r="T34" s="195"/>
      <c r="U34" s="195"/>
      <c r="V34" s="195"/>
      <c r="W34" s="198"/>
      <c r="Y34" s="153">
        <f t="shared" si="1"/>
        <v>0</v>
      </c>
      <c r="Z34" s="149">
        <f t="shared" si="2"/>
        <v>0</v>
      </c>
      <c r="AA34" s="149">
        <f t="shared" si="3"/>
        <v>0</v>
      </c>
      <c r="AB34" s="850">
        <f t="shared" si="4"/>
        <v>0</v>
      </c>
      <c r="AD34" s="153">
        <f t="shared" si="5"/>
        <v>0</v>
      </c>
      <c r="AE34" s="149">
        <f t="shared" si="6"/>
        <v>0</v>
      </c>
      <c r="AF34" s="149">
        <f t="shared" si="7"/>
        <v>0</v>
      </c>
      <c r="AG34" s="154">
        <f t="shared" si="8"/>
        <v>0</v>
      </c>
    </row>
    <row r="35" spans="1:33" x14ac:dyDescent="0.25">
      <c r="A35" s="141" t="str">
        <f>IF(ISBLANK('A1'!B35),"",IF(ISBLANK('A1'!D35),'A1'!A35&amp;"-"&amp;'A1'!B35,'A1'!A35&amp;"-"&amp;'A1'!B35&amp;"; "&amp;'A1'!D35))</f>
        <v/>
      </c>
      <c r="B35" s="897" t="str">
        <f>IF(ISBLANK('A1'!G35),"",'A1'!G35)</f>
        <v/>
      </c>
      <c r="C35" s="894" t="str">
        <f>IF(ISBLANK('A1'!H35),"",'A1'!H35)</f>
        <v/>
      </c>
      <c r="D35" s="248" t="str">
        <f>IF(ISBLANK('A2'!P35),"",'A2'!P35)</f>
        <v/>
      </c>
      <c r="E35" s="194"/>
      <c r="F35" s="195"/>
      <c r="G35" s="195"/>
      <c r="H35" s="195"/>
      <c r="I35" s="195"/>
      <c r="J35" s="195"/>
      <c r="K35" s="197"/>
      <c r="L35" s="459"/>
      <c r="M35" s="198"/>
      <c r="N35" s="196"/>
      <c r="O35" s="196"/>
      <c r="P35" s="196"/>
      <c r="Q35" s="196"/>
      <c r="R35" s="197"/>
      <c r="S35" s="195"/>
      <c r="T35" s="195"/>
      <c r="U35" s="195"/>
      <c r="V35" s="195"/>
      <c r="W35" s="198"/>
      <c r="Y35" s="153">
        <f t="shared" si="1"/>
        <v>0</v>
      </c>
      <c r="Z35" s="149">
        <f t="shared" si="2"/>
        <v>0</v>
      </c>
      <c r="AA35" s="149">
        <f t="shared" si="3"/>
        <v>0</v>
      </c>
      <c r="AB35" s="850">
        <f t="shared" si="4"/>
        <v>0</v>
      </c>
      <c r="AD35" s="153">
        <f t="shared" si="5"/>
        <v>0</v>
      </c>
      <c r="AE35" s="149">
        <f t="shared" si="6"/>
        <v>0</v>
      </c>
      <c r="AF35" s="149">
        <f t="shared" si="7"/>
        <v>0</v>
      </c>
      <c r="AG35" s="154">
        <f t="shared" si="8"/>
        <v>0</v>
      </c>
    </row>
    <row r="36" spans="1:33" x14ac:dyDescent="0.25">
      <c r="A36" s="141" t="str">
        <f>IF(ISBLANK('A1'!B36),"",IF(ISBLANK('A1'!D36),'A1'!A36&amp;"-"&amp;'A1'!B36,'A1'!A36&amp;"-"&amp;'A1'!B36&amp;"; "&amp;'A1'!D36))</f>
        <v/>
      </c>
      <c r="B36" s="897" t="str">
        <f>IF(ISBLANK('A1'!G36),"",'A1'!G36)</f>
        <v/>
      </c>
      <c r="C36" s="894" t="str">
        <f>IF(ISBLANK('A1'!H36),"",'A1'!H36)</f>
        <v/>
      </c>
      <c r="D36" s="248" t="str">
        <f>IF(ISBLANK('A2'!P36),"",'A2'!P36)</f>
        <v/>
      </c>
      <c r="E36" s="194"/>
      <c r="F36" s="195"/>
      <c r="G36" s="195"/>
      <c r="H36" s="195"/>
      <c r="I36" s="195"/>
      <c r="J36" s="195"/>
      <c r="K36" s="197"/>
      <c r="L36" s="459"/>
      <c r="M36" s="198"/>
      <c r="N36" s="196"/>
      <c r="O36" s="196"/>
      <c r="P36" s="196"/>
      <c r="Q36" s="196"/>
      <c r="R36" s="197"/>
      <c r="S36" s="195"/>
      <c r="T36" s="195"/>
      <c r="U36" s="195"/>
      <c r="V36" s="195"/>
      <c r="W36" s="198"/>
      <c r="Y36" s="153">
        <f t="shared" si="1"/>
        <v>0</v>
      </c>
      <c r="Z36" s="149">
        <f t="shared" si="2"/>
        <v>0</v>
      </c>
      <c r="AA36" s="149">
        <f t="shared" si="3"/>
        <v>0</v>
      </c>
      <c r="AB36" s="850">
        <f t="shared" si="4"/>
        <v>0</v>
      </c>
      <c r="AD36" s="153">
        <f t="shared" si="5"/>
        <v>0</v>
      </c>
      <c r="AE36" s="149">
        <f t="shared" si="6"/>
        <v>0</v>
      </c>
      <c r="AF36" s="149">
        <f t="shared" si="7"/>
        <v>0</v>
      </c>
      <c r="AG36" s="154">
        <f t="shared" si="8"/>
        <v>0</v>
      </c>
    </row>
    <row r="37" spans="1:33" x14ac:dyDescent="0.25">
      <c r="A37" s="141" t="str">
        <f>IF(ISBLANK('A1'!B37),"",IF(ISBLANK('A1'!D37),'A1'!A37&amp;"-"&amp;'A1'!B37,'A1'!A37&amp;"-"&amp;'A1'!B37&amp;"; "&amp;'A1'!D37))</f>
        <v/>
      </c>
      <c r="B37" s="897" t="str">
        <f>IF(ISBLANK('A1'!G37),"",'A1'!G37)</f>
        <v/>
      </c>
      <c r="C37" s="894" t="str">
        <f>IF(ISBLANK('A1'!H37),"",'A1'!H37)</f>
        <v/>
      </c>
      <c r="D37" s="248" t="str">
        <f>IF(ISBLANK('A2'!P37),"",'A2'!P37)</f>
        <v/>
      </c>
      <c r="E37" s="194"/>
      <c r="F37" s="195"/>
      <c r="G37" s="195"/>
      <c r="H37" s="195"/>
      <c r="I37" s="195"/>
      <c r="J37" s="195"/>
      <c r="K37" s="197"/>
      <c r="L37" s="459"/>
      <c r="M37" s="198"/>
      <c r="N37" s="196"/>
      <c r="O37" s="196"/>
      <c r="P37" s="196"/>
      <c r="Q37" s="196"/>
      <c r="R37" s="197"/>
      <c r="S37" s="195"/>
      <c r="T37" s="195"/>
      <c r="U37" s="195"/>
      <c r="V37" s="195"/>
      <c r="W37" s="198"/>
      <c r="Y37" s="153">
        <f t="shared" si="1"/>
        <v>0</v>
      </c>
      <c r="Z37" s="149">
        <f t="shared" si="2"/>
        <v>0</v>
      </c>
      <c r="AA37" s="149">
        <f t="shared" si="3"/>
        <v>0</v>
      </c>
      <c r="AB37" s="850">
        <f t="shared" si="4"/>
        <v>0</v>
      </c>
      <c r="AD37" s="153">
        <f t="shared" si="5"/>
        <v>0</v>
      </c>
      <c r="AE37" s="149">
        <f t="shared" si="6"/>
        <v>0</v>
      </c>
      <c r="AF37" s="149">
        <f t="shared" si="7"/>
        <v>0</v>
      </c>
      <c r="AG37" s="154">
        <f t="shared" si="8"/>
        <v>0</v>
      </c>
    </row>
    <row r="38" spans="1:33" x14ac:dyDescent="0.25">
      <c r="A38" s="141" t="str">
        <f>IF(ISBLANK('A1'!B38),"",IF(ISBLANK('A1'!D38),'A1'!A38&amp;"-"&amp;'A1'!B38,'A1'!A38&amp;"-"&amp;'A1'!B38&amp;"; "&amp;'A1'!D38))</f>
        <v/>
      </c>
      <c r="B38" s="897" t="str">
        <f>IF(ISBLANK('A1'!G38),"",'A1'!G38)</f>
        <v/>
      </c>
      <c r="C38" s="894" t="str">
        <f>IF(ISBLANK('A1'!H38),"",'A1'!H38)</f>
        <v/>
      </c>
      <c r="D38" s="248" t="str">
        <f>IF(ISBLANK('A2'!P38),"",'A2'!P38)</f>
        <v/>
      </c>
      <c r="E38" s="194"/>
      <c r="F38" s="195"/>
      <c r="G38" s="195"/>
      <c r="H38" s="195"/>
      <c r="I38" s="195"/>
      <c r="J38" s="195"/>
      <c r="K38" s="197"/>
      <c r="L38" s="459"/>
      <c r="M38" s="198"/>
      <c r="N38" s="196"/>
      <c r="O38" s="196"/>
      <c r="P38" s="196"/>
      <c r="Q38" s="196"/>
      <c r="R38" s="197"/>
      <c r="S38" s="195"/>
      <c r="T38" s="195"/>
      <c r="U38" s="195"/>
      <c r="V38" s="195"/>
      <c r="W38" s="198"/>
      <c r="Y38" s="153">
        <f t="shared" si="1"/>
        <v>0</v>
      </c>
      <c r="Z38" s="149">
        <f t="shared" si="2"/>
        <v>0</v>
      </c>
      <c r="AA38" s="149">
        <f t="shared" si="3"/>
        <v>0</v>
      </c>
      <c r="AB38" s="850">
        <f t="shared" si="4"/>
        <v>0</v>
      </c>
      <c r="AD38" s="153">
        <f t="shared" si="5"/>
        <v>0</v>
      </c>
      <c r="AE38" s="149">
        <f t="shared" si="6"/>
        <v>0</v>
      </c>
      <c r="AF38" s="149">
        <f t="shared" si="7"/>
        <v>0</v>
      </c>
      <c r="AG38" s="154">
        <f t="shared" si="8"/>
        <v>0</v>
      </c>
    </row>
    <row r="39" spans="1:33" x14ac:dyDescent="0.25">
      <c r="A39" s="141" t="str">
        <f>IF(ISBLANK('A1'!B39),"",IF(ISBLANK('A1'!D39),'A1'!A39&amp;"-"&amp;'A1'!B39,'A1'!A39&amp;"-"&amp;'A1'!B39&amp;"; "&amp;'A1'!D39))</f>
        <v/>
      </c>
      <c r="B39" s="897" t="str">
        <f>IF(ISBLANK('A1'!G39),"",'A1'!G39)</f>
        <v/>
      </c>
      <c r="C39" s="894" t="str">
        <f>IF(ISBLANK('A1'!H39),"",'A1'!H39)</f>
        <v/>
      </c>
      <c r="D39" s="248" t="str">
        <f>IF(ISBLANK('A2'!P39),"",'A2'!P39)</f>
        <v/>
      </c>
      <c r="E39" s="194"/>
      <c r="F39" s="195"/>
      <c r="G39" s="195"/>
      <c r="H39" s="195"/>
      <c r="I39" s="195"/>
      <c r="J39" s="195"/>
      <c r="K39" s="197"/>
      <c r="L39" s="459"/>
      <c r="M39" s="198"/>
      <c r="N39" s="196"/>
      <c r="O39" s="196"/>
      <c r="P39" s="196"/>
      <c r="Q39" s="196"/>
      <c r="R39" s="197"/>
      <c r="S39" s="195"/>
      <c r="T39" s="195"/>
      <c r="U39" s="195"/>
      <c r="V39" s="195"/>
      <c r="W39" s="198"/>
      <c r="Y39" s="153">
        <f t="shared" si="1"/>
        <v>0</v>
      </c>
      <c r="Z39" s="149">
        <f t="shared" si="2"/>
        <v>0</v>
      </c>
      <c r="AA39" s="149">
        <f t="shared" si="3"/>
        <v>0</v>
      </c>
      <c r="AB39" s="850">
        <f t="shared" si="4"/>
        <v>0</v>
      </c>
      <c r="AD39" s="153">
        <f t="shared" si="5"/>
        <v>0</v>
      </c>
      <c r="AE39" s="149">
        <f t="shared" si="6"/>
        <v>0</v>
      </c>
      <c r="AF39" s="149">
        <f t="shared" si="7"/>
        <v>0</v>
      </c>
      <c r="AG39" s="154">
        <f t="shared" si="8"/>
        <v>0</v>
      </c>
    </row>
    <row r="40" spans="1:33" x14ac:dyDescent="0.25">
      <c r="A40" s="141" t="str">
        <f>IF(ISBLANK('A1'!B40),"",IF(ISBLANK('A1'!D40),'A1'!A40&amp;"-"&amp;'A1'!B40,'A1'!A40&amp;"-"&amp;'A1'!B40&amp;"; "&amp;'A1'!D40))</f>
        <v/>
      </c>
      <c r="B40" s="897" t="str">
        <f>IF(ISBLANK('A1'!G40),"",'A1'!G40)</f>
        <v/>
      </c>
      <c r="C40" s="894" t="str">
        <f>IF(ISBLANK('A1'!H40),"",'A1'!H40)</f>
        <v/>
      </c>
      <c r="D40" s="248" t="str">
        <f>IF(ISBLANK('A2'!P40),"",'A2'!P40)</f>
        <v/>
      </c>
      <c r="E40" s="194"/>
      <c r="F40" s="195"/>
      <c r="G40" s="195"/>
      <c r="H40" s="195"/>
      <c r="I40" s="195"/>
      <c r="J40" s="195"/>
      <c r="K40" s="197"/>
      <c r="L40" s="459"/>
      <c r="M40" s="198"/>
      <c r="N40" s="196"/>
      <c r="O40" s="196"/>
      <c r="P40" s="196"/>
      <c r="Q40" s="196"/>
      <c r="R40" s="197"/>
      <c r="S40" s="195"/>
      <c r="T40" s="195"/>
      <c r="U40" s="195"/>
      <c r="V40" s="195"/>
      <c r="W40" s="198"/>
      <c r="Y40" s="153">
        <f t="shared" si="1"/>
        <v>0</v>
      </c>
      <c r="Z40" s="149">
        <f t="shared" si="2"/>
        <v>0</v>
      </c>
      <c r="AA40" s="149">
        <f t="shared" si="3"/>
        <v>0</v>
      </c>
      <c r="AB40" s="850">
        <f t="shared" si="4"/>
        <v>0</v>
      </c>
      <c r="AD40" s="153">
        <f t="shared" si="5"/>
        <v>0</v>
      </c>
      <c r="AE40" s="149">
        <f t="shared" si="6"/>
        <v>0</v>
      </c>
      <c r="AF40" s="149">
        <f t="shared" si="7"/>
        <v>0</v>
      </c>
      <c r="AG40" s="154">
        <f t="shared" si="8"/>
        <v>0</v>
      </c>
    </row>
    <row r="41" spans="1:33" x14ac:dyDescent="0.25">
      <c r="A41" s="141" t="str">
        <f>IF(ISBLANK('A1'!B41),"",IF(ISBLANK('A1'!D41),'A1'!A41&amp;"-"&amp;'A1'!B41,'A1'!A41&amp;"-"&amp;'A1'!B41&amp;"; "&amp;'A1'!D41))</f>
        <v/>
      </c>
      <c r="B41" s="897" t="str">
        <f>IF(ISBLANK('A1'!G41),"",'A1'!G41)</f>
        <v/>
      </c>
      <c r="C41" s="894" t="str">
        <f>IF(ISBLANK('A1'!H41),"",'A1'!H41)</f>
        <v/>
      </c>
      <c r="D41" s="248" t="str">
        <f>IF(ISBLANK('A2'!P41),"",'A2'!P41)</f>
        <v/>
      </c>
      <c r="E41" s="194"/>
      <c r="F41" s="195"/>
      <c r="G41" s="195"/>
      <c r="H41" s="195"/>
      <c r="I41" s="195"/>
      <c r="J41" s="195"/>
      <c r="K41" s="197"/>
      <c r="L41" s="459"/>
      <c r="M41" s="198"/>
      <c r="N41" s="196"/>
      <c r="O41" s="196"/>
      <c r="P41" s="196"/>
      <c r="Q41" s="196"/>
      <c r="R41" s="197"/>
      <c r="S41" s="195"/>
      <c r="T41" s="195"/>
      <c r="U41" s="195"/>
      <c r="V41" s="195"/>
      <c r="W41" s="198"/>
      <c r="Y41" s="153">
        <f t="shared" si="1"/>
        <v>0</v>
      </c>
      <c r="Z41" s="149">
        <f t="shared" si="2"/>
        <v>0</v>
      </c>
      <c r="AA41" s="149">
        <f t="shared" si="3"/>
        <v>0</v>
      </c>
      <c r="AB41" s="850">
        <f t="shared" si="4"/>
        <v>0</v>
      </c>
      <c r="AD41" s="153">
        <f t="shared" si="5"/>
        <v>0</v>
      </c>
      <c r="AE41" s="149">
        <f t="shared" si="6"/>
        <v>0</v>
      </c>
      <c r="AF41" s="149">
        <f t="shared" si="7"/>
        <v>0</v>
      </c>
      <c r="AG41" s="154">
        <f t="shared" si="8"/>
        <v>0</v>
      </c>
    </row>
    <row r="42" spans="1:33" x14ac:dyDescent="0.25">
      <c r="A42" s="141" t="str">
        <f>IF(ISBLANK('A1'!B42),"",IF(ISBLANK('A1'!D42),'A1'!A42&amp;"-"&amp;'A1'!B42,'A1'!A42&amp;"-"&amp;'A1'!B42&amp;"; "&amp;'A1'!D42))</f>
        <v/>
      </c>
      <c r="B42" s="897" t="str">
        <f>IF(ISBLANK('A1'!G42),"",'A1'!G42)</f>
        <v/>
      </c>
      <c r="C42" s="894" t="str">
        <f>IF(ISBLANK('A1'!H42),"",'A1'!H42)</f>
        <v/>
      </c>
      <c r="D42" s="248" t="str">
        <f>IF(ISBLANK('A2'!P42),"",'A2'!P42)</f>
        <v/>
      </c>
      <c r="E42" s="194"/>
      <c r="F42" s="195"/>
      <c r="G42" s="195"/>
      <c r="H42" s="195"/>
      <c r="I42" s="195"/>
      <c r="J42" s="195"/>
      <c r="K42" s="197"/>
      <c r="L42" s="459"/>
      <c r="M42" s="198"/>
      <c r="N42" s="196"/>
      <c r="O42" s="196"/>
      <c r="P42" s="196"/>
      <c r="Q42" s="196"/>
      <c r="R42" s="197"/>
      <c r="S42" s="195"/>
      <c r="T42" s="195"/>
      <c r="U42" s="195"/>
      <c r="V42" s="195"/>
      <c r="W42" s="198"/>
      <c r="Y42" s="153">
        <f t="shared" si="1"/>
        <v>0</v>
      </c>
      <c r="Z42" s="149">
        <f t="shared" si="2"/>
        <v>0</v>
      </c>
      <c r="AA42" s="149">
        <f t="shared" si="3"/>
        <v>0</v>
      </c>
      <c r="AB42" s="850">
        <f t="shared" si="4"/>
        <v>0</v>
      </c>
      <c r="AD42" s="153">
        <f t="shared" si="5"/>
        <v>0</v>
      </c>
      <c r="AE42" s="149">
        <f t="shared" si="6"/>
        <v>0</v>
      </c>
      <c r="AF42" s="149">
        <f t="shared" si="7"/>
        <v>0</v>
      </c>
      <c r="AG42" s="154">
        <f t="shared" si="8"/>
        <v>0</v>
      </c>
    </row>
    <row r="43" spans="1:33" x14ac:dyDescent="0.25">
      <c r="A43" s="141" t="str">
        <f>IF(ISBLANK('A1'!B43),"",IF(ISBLANK('A1'!D43),'A1'!A43&amp;"-"&amp;'A1'!B43,'A1'!A43&amp;"-"&amp;'A1'!B43&amp;"; "&amp;'A1'!D43))</f>
        <v/>
      </c>
      <c r="B43" s="897" t="str">
        <f>IF(ISBLANK('A1'!G43),"",'A1'!G43)</f>
        <v/>
      </c>
      <c r="C43" s="894" t="str">
        <f>IF(ISBLANK('A1'!H43),"",'A1'!H43)</f>
        <v/>
      </c>
      <c r="D43" s="248" t="str">
        <f>IF(ISBLANK('A2'!P43),"",'A2'!P43)</f>
        <v/>
      </c>
      <c r="E43" s="194"/>
      <c r="F43" s="195"/>
      <c r="G43" s="195"/>
      <c r="H43" s="195"/>
      <c r="I43" s="195"/>
      <c r="J43" s="195"/>
      <c r="K43" s="197"/>
      <c r="L43" s="459"/>
      <c r="M43" s="198"/>
      <c r="N43" s="196"/>
      <c r="O43" s="196"/>
      <c r="P43" s="196"/>
      <c r="Q43" s="196"/>
      <c r="R43" s="197"/>
      <c r="S43" s="195"/>
      <c r="T43" s="195"/>
      <c r="U43" s="195"/>
      <c r="V43" s="195"/>
      <c r="W43" s="198"/>
      <c r="Y43" s="153">
        <f t="shared" si="1"/>
        <v>0</v>
      </c>
      <c r="Z43" s="149">
        <f t="shared" si="2"/>
        <v>0</v>
      </c>
      <c r="AA43" s="149">
        <f t="shared" si="3"/>
        <v>0</v>
      </c>
      <c r="AB43" s="850">
        <f t="shared" si="4"/>
        <v>0</v>
      </c>
      <c r="AD43" s="153">
        <f t="shared" si="5"/>
        <v>0</v>
      </c>
      <c r="AE43" s="149">
        <f t="shared" si="6"/>
        <v>0</v>
      </c>
      <c r="AF43" s="149">
        <f t="shared" si="7"/>
        <v>0</v>
      </c>
      <c r="AG43" s="154">
        <f t="shared" si="8"/>
        <v>0</v>
      </c>
    </row>
    <row r="44" spans="1:33" x14ac:dyDescent="0.25">
      <c r="A44" s="141" t="str">
        <f>IF(ISBLANK('A1'!B44),"",IF(ISBLANK('A1'!D44),'A1'!A44&amp;"-"&amp;'A1'!B44,'A1'!A44&amp;"-"&amp;'A1'!B44&amp;"; "&amp;'A1'!D44))</f>
        <v/>
      </c>
      <c r="B44" s="897" t="str">
        <f>IF(ISBLANK('A1'!G44),"",'A1'!G44)</f>
        <v/>
      </c>
      <c r="C44" s="894" t="str">
        <f>IF(ISBLANK('A1'!H44),"",'A1'!H44)</f>
        <v/>
      </c>
      <c r="D44" s="248" t="str">
        <f>IF(ISBLANK('A2'!P44),"",'A2'!P44)</f>
        <v/>
      </c>
      <c r="E44" s="194"/>
      <c r="F44" s="195"/>
      <c r="G44" s="195"/>
      <c r="H44" s="195"/>
      <c r="I44" s="195"/>
      <c r="J44" s="195"/>
      <c r="K44" s="197"/>
      <c r="L44" s="459"/>
      <c r="M44" s="198"/>
      <c r="N44" s="196"/>
      <c r="O44" s="196"/>
      <c r="P44" s="196"/>
      <c r="Q44" s="196"/>
      <c r="R44" s="197"/>
      <c r="S44" s="195"/>
      <c r="T44" s="195"/>
      <c r="U44" s="195"/>
      <c r="V44" s="195"/>
      <c r="W44" s="198"/>
      <c r="Y44" s="153">
        <f t="shared" si="1"/>
        <v>0</v>
      </c>
      <c r="Z44" s="149">
        <f t="shared" si="2"/>
        <v>0</v>
      </c>
      <c r="AA44" s="149">
        <f t="shared" si="3"/>
        <v>0</v>
      </c>
      <c r="AB44" s="850">
        <f t="shared" si="4"/>
        <v>0</v>
      </c>
      <c r="AD44" s="153">
        <f t="shared" si="5"/>
        <v>0</v>
      </c>
      <c r="AE44" s="149">
        <f t="shared" si="6"/>
        <v>0</v>
      </c>
      <c r="AF44" s="149">
        <f t="shared" si="7"/>
        <v>0</v>
      </c>
      <c r="AG44" s="154">
        <f t="shared" si="8"/>
        <v>0</v>
      </c>
    </row>
    <row r="45" spans="1:33" x14ac:dyDescent="0.25">
      <c r="A45" s="141" t="str">
        <f>IF(ISBLANK('A1'!B45),"",IF(ISBLANK('A1'!D45),'A1'!A45&amp;"-"&amp;'A1'!B45,'A1'!A45&amp;"-"&amp;'A1'!B45&amp;"; "&amp;'A1'!D45))</f>
        <v/>
      </c>
      <c r="B45" s="897" t="str">
        <f>IF(ISBLANK('A1'!G45),"",'A1'!G45)</f>
        <v/>
      </c>
      <c r="C45" s="894" t="str">
        <f>IF(ISBLANK('A1'!H45),"",'A1'!H45)</f>
        <v/>
      </c>
      <c r="D45" s="248" t="str">
        <f>IF(ISBLANK('A2'!P45),"",'A2'!P45)</f>
        <v/>
      </c>
      <c r="E45" s="194"/>
      <c r="F45" s="195"/>
      <c r="G45" s="195"/>
      <c r="H45" s="195"/>
      <c r="I45" s="195"/>
      <c r="J45" s="195"/>
      <c r="K45" s="197"/>
      <c r="L45" s="459"/>
      <c r="M45" s="198"/>
      <c r="N45" s="196"/>
      <c r="O45" s="196"/>
      <c r="P45" s="196"/>
      <c r="Q45" s="196"/>
      <c r="R45" s="197"/>
      <c r="S45" s="195"/>
      <c r="T45" s="195"/>
      <c r="U45" s="195"/>
      <c r="V45" s="195"/>
      <c r="W45" s="198"/>
      <c r="Y45" s="153">
        <f t="shared" si="1"/>
        <v>0</v>
      </c>
      <c r="Z45" s="149">
        <f t="shared" si="2"/>
        <v>0</v>
      </c>
      <c r="AA45" s="149">
        <f t="shared" si="3"/>
        <v>0</v>
      </c>
      <c r="AB45" s="850">
        <f t="shared" si="4"/>
        <v>0</v>
      </c>
      <c r="AD45" s="153">
        <f t="shared" si="5"/>
        <v>0</v>
      </c>
      <c r="AE45" s="149">
        <f t="shared" si="6"/>
        <v>0</v>
      </c>
      <c r="AF45" s="149">
        <f t="shared" si="7"/>
        <v>0</v>
      </c>
      <c r="AG45" s="154">
        <f t="shared" si="8"/>
        <v>0</v>
      </c>
    </row>
    <row r="46" spans="1:33" x14ac:dyDescent="0.25">
      <c r="A46" s="141" t="str">
        <f>IF(ISBLANK('A1'!B46),"",IF(ISBLANK('A1'!D46),'A1'!A46&amp;"-"&amp;'A1'!B46,'A1'!A46&amp;"-"&amp;'A1'!B46&amp;"; "&amp;'A1'!D46))</f>
        <v/>
      </c>
      <c r="B46" s="897" t="str">
        <f>IF(ISBLANK('A1'!G46),"",'A1'!G46)</f>
        <v/>
      </c>
      <c r="C46" s="894" t="str">
        <f>IF(ISBLANK('A1'!H46),"",'A1'!H46)</f>
        <v/>
      </c>
      <c r="D46" s="248" t="str">
        <f>IF(ISBLANK('A2'!P46),"",'A2'!P46)</f>
        <v/>
      </c>
      <c r="E46" s="194"/>
      <c r="F46" s="195"/>
      <c r="G46" s="195"/>
      <c r="H46" s="195"/>
      <c r="I46" s="195"/>
      <c r="J46" s="195"/>
      <c r="K46" s="197"/>
      <c r="L46" s="459"/>
      <c r="M46" s="198"/>
      <c r="N46" s="196"/>
      <c r="O46" s="196"/>
      <c r="P46" s="196"/>
      <c r="Q46" s="196"/>
      <c r="R46" s="197"/>
      <c r="S46" s="195"/>
      <c r="T46" s="195"/>
      <c r="U46" s="195"/>
      <c r="V46" s="195"/>
      <c r="W46" s="198"/>
      <c r="Y46" s="153">
        <f t="shared" si="1"/>
        <v>0</v>
      </c>
      <c r="Z46" s="149">
        <f t="shared" si="2"/>
        <v>0</v>
      </c>
      <c r="AA46" s="149">
        <f t="shared" si="3"/>
        <v>0</v>
      </c>
      <c r="AB46" s="850">
        <f t="shared" si="4"/>
        <v>0</v>
      </c>
      <c r="AD46" s="153">
        <f t="shared" si="5"/>
        <v>0</v>
      </c>
      <c r="AE46" s="149">
        <f t="shared" si="6"/>
        <v>0</v>
      </c>
      <c r="AF46" s="149">
        <f t="shared" si="7"/>
        <v>0</v>
      </c>
      <c r="AG46" s="154">
        <f t="shared" si="8"/>
        <v>0</v>
      </c>
    </row>
    <row r="47" spans="1:33" x14ac:dyDescent="0.25">
      <c r="A47" s="141" t="str">
        <f>IF(ISBLANK('A1'!B47),"",IF(ISBLANK('A1'!D47),'A1'!A47&amp;"-"&amp;'A1'!B47,'A1'!A47&amp;"-"&amp;'A1'!B47&amp;"; "&amp;'A1'!D47))</f>
        <v/>
      </c>
      <c r="B47" s="897" t="str">
        <f>IF(ISBLANK('A1'!G47),"",'A1'!G47)</f>
        <v/>
      </c>
      <c r="C47" s="894" t="str">
        <f>IF(ISBLANK('A1'!H47),"",'A1'!H47)</f>
        <v/>
      </c>
      <c r="D47" s="248" t="str">
        <f>IF(ISBLANK('A2'!P47),"",'A2'!P47)</f>
        <v/>
      </c>
      <c r="E47" s="194"/>
      <c r="F47" s="195"/>
      <c r="G47" s="195"/>
      <c r="H47" s="195"/>
      <c r="I47" s="195"/>
      <c r="J47" s="195"/>
      <c r="K47" s="197"/>
      <c r="L47" s="459"/>
      <c r="M47" s="198"/>
      <c r="N47" s="196"/>
      <c r="O47" s="196"/>
      <c r="P47" s="196"/>
      <c r="Q47" s="196"/>
      <c r="R47" s="197"/>
      <c r="S47" s="195"/>
      <c r="T47" s="195"/>
      <c r="U47" s="195"/>
      <c r="V47" s="195"/>
      <c r="W47" s="198"/>
      <c r="Y47" s="153">
        <f t="shared" si="1"/>
        <v>0</v>
      </c>
      <c r="Z47" s="149">
        <f t="shared" si="2"/>
        <v>0</v>
      </c>
      <c r="AA47" s="149">
        <f t="shared" si="3"/>
        <v>0</v>
      </c>
      <c r="AB47" s="850">
        <f t="shared" si="4"/>
        <v>0</v>
      </c>
      <c r="AD47" s="153">
        <f t="shared" si="5"/>
        <v>0</v>
      </c>
      <c r="AE47" s="149">
        <f t="shared" si="6"/>
        <v>0</v>
      </c>
      <c r="AF47" s="149">
        <f t="shared" si="7"/>
        <v>0</v>
      </c>
      <c r="AG47" s="154">
        <f t="shared" si="8"/>
        <v>0</v>
      </c>
    </row>
    <row r="48" spans="1:33" x14ac:dyDescent="0.25">
      <c r="A48" s="141" t="str">
        <f>IF(ISBLANK('A1'!B48),"",IF(ISBLANK('A1'!D48),'A1'!A48&amp;"-"&amp;'A1'!B48,'A1'!A48&amp;"-"&amp;'A1'!B48&amp;"; "&amp;'A1'!D48))</f>
        <v/>
      </c>
      <c r="B48" s="897" t="str">
        <f>IF(ISBLANK('A1'!G48),"",'A1'!G48)</f>
        <v/>
      </c>
      <c r="C48" s="894" t="str">
        <f>IF(ISBLANK('A1'!H48),"",'A1'!H48)</f>
        <v/>
      </c>
      <c r="D48" s="248" t="str">
        <f>IF(ISBLANK('A2'!P48),"",'A2'!P48)</f>
        <v/>
      </c>
      <c r="E48" s="194"/>
      <c r="F48" s="195"/>
      <c r="G48" s="195"/>
      <c r="H48" s="195"/>
      <c r="I48" s="195"/>
      <c r="J48" s="195"/>
      <c r="K48" s="197"/>
      <c r="L48" s="459"/>
      <c r="M48" s="198"/>
      <c r="N48" s="196"/>
      <c r="O48" s="196"/>
      <c r="P48" s="196"/>
      <c r="Q48" s="196"/>
      <c r="R48" s="197"/>
      <c r="S48" s="195"/>
      <c r="T48" s="195"/>
      <c r="U48" s="195"/>
      <c r="V48" s="195"/>
      <c r="W48" s="198"/>
      <c r="Y48" s="153">
        <f t="shared" si="1"/>
        <v>0</v>
      </c>
      <c r="Z48" s="149">
        <f t="shared" si="2"/>
        <v>0</v>
      </c>
      <c r="AA48" s="149">
        <f t="shared" si="3"/>
        <v>0</v>
      </c>
      <c r="AB48" s="850">
        <f t="shared" si="4"/>
        <v>0</v>
      </c>
      <c r="AD48" s="153">
        <f t="shared" si="5"/>
        <v>0</v>
      </c>
      <c r="AE48" s="149">
        <f t="shared" si="6"/>
        <v>0</v>
      </c>
      <c r="AF48" s="149">
        <f t="shared" si="7"/>
        <v>0</v>
      </c>
      <c r="AG48" s="154">
        <f t="shared" si="8"/>
        <v>0</v>
      </c>
    </row>
    <row r="49" spans="1:33" x14ac:dyDescent="0.25">
      <c r="A49" s="141" t="str">
        <f>IF(ISBLANK('A1'!B49),"",IF(ISBLANK('A1'!D49),'A1'!A49&amp;"-"&amp;'A1'!B49,'A1'!A49&amp;"-"&amp;'A1'!B49&amp;"; "&amp;'A1'!D49))</f>
        <v/>
      </c>
      <c r="B49" s="897" t="str">
        <f>IF(ISBLANK('A1'!G49),"",'A1'!G49)</f>
        <v/>
      </c>
      <c r="C49" s="894" t="str">
        <f>IF(ISBLANK('A1'!H49),"",'A1'!H49)</f>
        <v/>
      </c>
      <c r="D49" s="248" t="str">
        <f>IF(ISBLANK('A2'!P49),"",'A2'!P49)</f>
        <v/>
      </c>
      <c r="E49" s="194"/>
      <c r="F49" s="195"/>
      <c r="G49" s="195"/>
      <c r="H49" s="195"/>
      <c r="I49" s="195"/>
      <c r="J49" s="195"/>
      <c r="K49" s="197"/>
      <c r="L49" s="459"/>
      <c r="M49" s="198"/>
      <c r="N49" s="196"/>
      <c r="O49" s="196"/>
      <c r="P49" s="196"/>
      <c r="Q49" s="196"/>
      <c r="R49" s="197"/>
      <c r="S49" s="195"/>
      <c r="T49" s="195"/>
      <c r="U49" s="195"/>
      <c r="V49" s="195"/>
      <c r="W49" s="198"/>
      <c r="Y49" s="153">
        <f t="shared" si="1"/>
        <v>0</v>
      </c>
      <c r="Z49" s="149">
        <f t="shared" si="2"/>
        <v>0</v>
      </c>
      <c r="AA49" s="149">
        <f t="shared" si="3"/>
        <v>0</v>
      </c>
      <c r="AB49" s="850">
        <f t="shared" si="4"/>
        <v>0</v>
      </c>
      <c r="AD49" s="153">
        <f t="shared" si="5"/>
        <v>0</v>
      </c>
      <c r="AE49" s="149">
        <f t="shared" si="6"/>
        <v>0</v>
      </c>
      <c r="AF49" s="149">
        <f t="shared" si="7"/>
        <v>0</v>
      </c>
      <c r="AG49" s="154">
        <f t="shared" si="8"/>
        <v>0</v>
      </c>
    </row>
    <row r="50" spans="1:33" x14ac:dyDescent="0.25">
      <c r="A50" s="141" t="str">
        <f>IF(ISBLANK('A1'!B50),"",IF(ISBLANK('A1'!D50),'A1'!A50&amp;"-"&amp;'A1'!B50,'A1'!A50&amp;"-"&amp;'A1'!B50&amp;"; "&amp;'A1'!D50))</f>
        <v/>
      </c>
      <c r="B50" s="897" t="str">
        <f>IF(ISBLANK('A1'!G50),"",'A1'!G50)</f>
        <v/>
      </c>
      <c r="C50" s="894" t="str">
        <f>IF(ISBLANK('A1'!H50),"",'A1'!H50)</f>
        <v/>
      </c>
      <c r="D50" s="248" t="str">
        <f>IF(ISBLANK('A2'!P50),"",'A2'!P50)</f>
        <v/>
      </c>
      <c r="E50" s="194"/>
      <c r="F50" s="195"/>
      <c r="G50" s="195"/>
      <c r="H50" s="195"/>
      <c r="I50" s="195"/>
      <c r="J50" s="195"/>
      <c r="K50" s="197"/>
      <c r="L50" s="459"/>
      <c r="M50" s="198"/>
      <c r="N50" s="196"/>
      <c r="O50" s="196"/>
      <c r="P50" s="196"/>
      <c r="Q50" s="196"/>
      <c r="R50" s="197"/>
      <c r="S50" s="195"/>
      <c r="T50" s="195"/>
      <c r="U50" s="195"/>
      <c r="V50" s="195"/>
      <c r="W50" s="198"/>
      <c r="Y50" s="153">
        <f t="shared" si="1"/>
        <v>0</v>
      </c>
      <c r="Z50" s="149">
        <f t="shared" si="2"/>
        <v>0</v>
      </c>
      <c r="AA50" s="149">
        <f t="shared" si="3"/>
        <v>0</v>
      </c>
      <c r="AB50" s="850">
        <f t="shared" si="4"/>
        <v>0</v>
      </c>
      <c r="AD50" s="153">
        <f t="shared" si="5"/>
        <v>0</v>
      </c>
      <c r="AE50" s="149">
        <f t="shared" si="6"/>
        <v>0</v>
      </c>
      <c r="AF50" s="149">
        <f t="shared" si="7"/>
        <v>0</v>
      </c>
      <c r="AG50" s="154">
        <f t="shared" si="8"/>
        <v>0</v>
      </c>
    </row>
    <row r="51" spans="1:33" x14ac:dyDescent="0.25">
      <c r="A51" s="141" t="str">
        <f>IF(ISBLANK('A1'!B51),"",IF(ISBLANK('A1'!D51),'A1'!A51&amp;"-"&amp;'A1'!B51,'A1'!A51&amp;"-"&amp;'A1'!B51&amp;"; "&amp;'A1'!D51))</f>
        <v/>
      </c>
      <c r="B51" s="897" t="str">
        <f>IF(ISBLANK('A1'!G51),"",'A1'!G51)</f>
        <v/>
      </c>
      <c r="C51" s="894" t="str">
        <f>IF(ISBLANK('A1'!H51),"",'A1'!H51)</f>
        <v/>
      </c>
      <c r="D51" s="248" t="str">
        <f>IF(ISBLANK('A2'!P51),"",'A2'!P51)</f>
        <v/>
      </c>
      <c r="E51" s="194"/>
      <c r="F51" s="195"/>
      <c r="G51" s="195"/>
      <c r="H51" s="195"/>
      <c r="I51" s="195"/>
      <c r="J51" s="195"/>
      <c r="K51" s="197"/>
      <c r="L51" s="459"/>
      <c r="M51" s="198"/>
      <c r="N51" s="196"/>
      <c r="O51" s="196"/>
      <c r="P51" s="196"/>
      <c r="Q51" s="196"/>
      <c r="R51" s="197"/>
      <c r="S51" s="195"/>
      <c r="T51" s="195"/>
      <c r="U51" s="195"/>
      <c r="V51" s="195"/>
      <c r="W51" s="198"/>
      <c r="Y51" s="153">
        <f t="shared" si="1"/>
        <v>0</v>
      </c>
      <c r="Z51" s="149">
        <f t="shared" si="2"/>
        <v>0</v>
      </c>
      <c r="AA51" s="149">
        <f t="shared" si="3"/>
        <v>0</v>
      </c>
      <c r="AB51" s="850">
        <f t="shared" si="4"/>
        <v>0</v>
      </c>
      <c r="AD51" s="153">
        <f t="shared" si="5"/>
        <v>0</v>
      </c>
      <c r="AE51" s="149">
        <f t="shared" si="6"/>
        <v>0</v>
      </c>
      <c r="AF51" s="149">
        <f t="shared" si="7"/>
        <v>0</v>
      </c>
      <c r="AG51" s="154">
        <f t="shared" si="8"/>
        <v>0</v>
      </c>
    </row>
    <row r="52" spans="1:33" x14ac:dyDescent="0.25">
      <c r="A52" s="141" t="str">
        <f>IF(ISBLANK('A1'!B52),"",IF(ISBLANK('A1'!D52),'A1'!A52&amp;"-"&amp;'A1'!B52,'A1'!A52&amp;"-"&amp;'A1'!B52&amp;"; "&amp;'A1'!D52))</f>
        <v/>
      </c>
      <c r="B52" s="897" t="str">
        <f>IF(ISBLANK('A1'!G52),"",'A1'!G52)</f>
        <v/>
      </c>
      <c r="C52" s="894" t="str">
        <f>IF(ISBLANK('A1'!H52),"",'A1'!H52)</f>
        <v/>
      </c>
      <c r="D52" s="248" t="str">
        <f>IF(ISBLANK('A2'!P52),"",'A2'!P52)</f>
        <v/>
      </c>
      <c r="E52" s="194"/>
      <c r="F52" s="195"/>
      <c r="G52" s="195"/>
      <c r="H52" s="195"/>
      <c r="I52" s="195"/>
      <c r="J52" s="195"/>
      <c r="K52" s="197"/>
      <c r="L52" s="459"/>
      <c r="M52" s="198"/>
      <c r="N52" s="196"/>
      <c r="O52" s="196"/>
      <c r="P52" s="196"/>
      <c r="Q52" s="196"/>
      <c r="R52" s="197"/>
      <c r="S52" s="195"/>
      <c r="T52" s="195"/>
      <c r="U52" s="195"/>
      <c r="V52" s="195"/>
      <c r="W52" s="198"/>
      <c r="Y52" s="153">
        <f t="shared" si="1"/>
        <v>0</v>
      </c>
      <c r="Z52" s="149">
        <f t="shared" si="2"/>
        <v>0</v>
      </c>
      <c r="AA52" s="149">
        <f t="shared" si="3"/>
        <v>0</v>
      </c>
      <c r="AB52" s="850">
        <f t="shared" si="4"/>
        <v>0</v>
      </c>
      <c r="AD52" s="153">
        <f t="shared" si="5"/>
        <v>0</v>
      </c>
      <c r="AE52" s="149">
        <f t="shared" si="6"/>
        <v>0</v>
      </c>
      <c r="AF52" s="149">
        <f t="shared" si="7"/>
        <v>0</v>
      </c>
      <c r="AG52" s="154">
        <f t="shared" si="8"/>
        <v>0</v>
      </c>
    </row>
    <row r="53" spans="1:33" x14ac:dyDescent="0.25">
      <c r="A53" s="141" t="str">
        <f>IF(ISBLANK('A1'!B53),"",IF(ISBLANK('A1'!D53),'A1'!A53&amp;"-"&amp;'A1'!B53,'A1'!A53&amp;"-"&amp;'A1'!B53&amp;"; "&amp;'A1'!D53))</f>
        <v/>
      </c>
      <c r="B53" s="897" t="str">
        <f>IF(ISBLANK('A1'!G53),"",'A1'!G53)</f>
        <v/>
      </c>
      <c r="C53" s="894" t="str">
        <f>IF(ISBLANK('A1'!H53),"",'A1'!H53)</f>
        <v/>
      </c>
      <c r="D53" s="248" t="str">
        <f>IF(ISBLANK('A2'!P53),"",'A2'!P53)</f>
        <v/>
      </c>
      <c r="E53" s="194"/>
      <c r="F53" s="195"/>
      <c r="G53" s="195"/>
      <c r="H53" s="195"/>
      <c r="I53" s="195"/>
      <c r="J53" s="195"/>
      <c r="K53" s="197"/>
      <c r="L53" s="459"/>
      <c r="M53" s="198"/>
      <c r="N53" s="196"/>
      <c r="O53" s="196"/>
      <c r="P53" s="196"/>
      <c r="Q53" s="196"/>
      <c r="R53" s="197"/>
      <c r="S53" s="195"/>
      <c r="T53" s="195"/>
      <c r="U53" s="195"/>
      <c r="V53" s="195"/>
      <c r="W53" s="198"/>
      <c r="Y53" s="153">
        <f t="shared" si="1"/>
        <v>0</v>
      </c>
      <c r="Z53" s="149">
        <f t="shared" si="2"/>
        <v>0</v>
      </c>
      <c r="AA53" s="149">
        <f t="shared" si="3"/>
        <v>0</v>
      </c>
      <c r="AB53" s="850">
        <f t="shared" si="4"/>
        <v>0</v>
      </c>
      <c r="AD53" s="153">
        <f t="shared" si="5"/>
        <v>0</v>
      </c>
      <c r="AE53" s="149">
        <f t="shared" si="6"/>
        <v>0</v>
      </c>
      <c r="AF53" s="149">
        <f t="shared" si="7"/>
        <v>0</v>
      </c>
      <c r="AG53" s="154">
        <f t="shared" si="8"/>
        <v>0</v>
      </c>
    </row>
    <row r="54" spans="1:33" x14ac:dyDescent="0.25">
      <c r="A54" s="141" t="str">
        <f>IF(ISBLANK('A1'!B54),"",IF(ISBLANK('A1'!D54),'A1'!A54&amp;"-"&amp;'A1'!B54,'A1'!A54&amp;"-"&amp;'A1'!B54&amp;"; "&amp;'A1'!D54))</f>
        <v/>
      </c>
      <c r="B54" s="897" t="str">
        <f>IF(ISBLANK('A1'!G54),"",'A1'!G54)</f>
        <v/>
      </c>
      <c r="C54" s="894" t="str">
        <f>IF(ISBLANK('A1'!H54),"",'A1'!H54)</f>
        <v/>
      </c>
      <c r="D54" s="248" t="str">
        <f>IF(ISBLANK('A2'!P54),"",'A2'!P54)</f>
        <v/>
      </c>
      <c r="E54" s="194"/>
      <c r="F54" s="195"/>
      <c r="G54" s="195"/>
      <c r="H54" s="195"/>
      <c r="I54" s="195"/>
      <c r="J54" s="195"/>
      <c r="K54" s="197"/>
      <c r="L54" s="459"/>
      <c r="M54" s="198"/>
      <c r="N54" s="196"/>
      <c r="O54" s="196"/>
      <c r="P54" s="196"/>
      <c r="Q54" s="196"/>
      <c r="R54" s="197"/>
      <c r="S54" s="195"/>
      <c r="T54" s="195"/>
      <c r="U54" s="195"/>
      <c r="V54" s="195"/>
      <c r="W54" s="198"/>
      <c r="Y54" s="153">
        <f t="shared" si="1"/>
        <v>0</v>
      </c>
      <c r="Z54" s="149">
        <f t="shared" si="2"/>
        <v>0</v>
      </c>
      <c r="AA54" s="149">
        <f t="shared" si="3"/>
        <v>0</v>
      </c>
      <c r="AB54" s="850">
        <f t="shared" si="4"/>
        <v>0</v>
      </c>
      <c r="AD54" s="153">
        <f t="shared" si="5"/>
        <v>0</v>
      </c>
      <c r="AE54" s="149">
        <f t="shared" si="6"/>
        <v>0</v>
      </c>
      <c r="AF54" s="149">
        <f t="shared" si="7"/>
        <v>0</v>
      </c>
      <c r="AG54" s="154">
        <f t="shared" si="8"/>
        <v>0</v>
      </c>
    </row>
    <row r="55" spans="1:33" x14ac:dyDescent="0.25">
      <c r="A55" s="141" t="str">
        <f>IF(ISBLANK('A1'!B55),"",IF(ISBLANK('A1'!D55),'A1'!A55&amp;"-"&amp;'A1'!B55,'A1'!A55&amp;"-"&amp;'A1'!B55&amp;"; "&amp;'A1'!D55))</f>
        <v/>
      </c>
      <c r="B55" s="897" t="str">
        <f>IF(ISBLANK('A1'!G55),"",'A1'!G55)</f>
        <v/>
      </c>
      <c r="C55" s="894" t="str">
        <f>IF(ISBLANK('A1'!H55),"",'A1'!H55)</f>
        <v/>
      </c>
      <c r="D55" s="248" t="str">
        <f>IF(ISBLANK('A2'!P55),"",'A2'!P55)</f>
        <v/>
      </c>
      <c r="E55" s="194"/>
      <c r="F55" s="195"/>
      <c r="G55" s="195"/>
      <c r="H55" s="195"/>
      <c r="I55" s="195"/>
      <c r="J55" s="195"/>
      <c r="K55" s="197"/>
      <c r="L55" s="459"/>
      <c r="M55" s="198"/>
      <c r="N55" s="196"/>
      <c r="O55" s="196"/>
      <c r="P55" s="196"/>
      <c r="Q55" s="196"/>
      <c r="R55" s="197"/>
      <c r="S55" s="195"/>
      <c r="T55" s="195"/>
      <c r="U55" s="195"/>
      <c r="V55" s="195"/>
      <c r="W55" s="198"/>
      <c r="Y55" s="153">
        <f t="shared" si="1"/>
        <v>0</v>
      </c>
      <c r="Z55" s="149">
        <f t="shared" si="2"/>
        <v>0</v>
      </c>
      <c r="AA55" s="149">
        <f t="shared" si="3"/>
        <v>0</v>
      </c>
      <c r="AB55" s="850">
        <f t="shared" si="4"/>
        <v>0</v>
      </c>
      <c r="AD55" s="153">
        <f t="shared" si="5"/>
        <v>0</v>
      </c>
      <c r="AE55" s="149">
        <f t="shared" si="6"/>
        <v>0</v>
      </c>
      <c r="AF55" s="149">
        <f t="shared" si="7"/>
        <v>0</v>
      </c>
      <c r="AG55" s="154">
        <f t="shared" si="8"/>
        <v>0</v>
      </c>
    </row>
    <row r="56" spans="1:33" x14ac:dyDescent="0.25">
      <c r="A56" s="141" t="str">
        <f>IF(ISBLANK('A1'!B56),"",IF(ISBLANK('A1'!D56),'A1'!A56&amp;"-"&amp;'A1'!B56,'A1'!A56&amp;"-"&amp;'A1'!B56&amp;"; "&amp;'A1'!D56))</f>
        <v/>
      </c>
      <c r="B56" s="897" t="str">
        <f>IF(ISBLANK('A1'!G56),"",'A1'!G56)</f>
        <v/>
      </c>
      <c r="C56" s="894" t="str">
        <f>IF(ISBLANK('A1'!H56),"",'A1'!H56)</f>
        <v/>
      </c>
      <c r="D56" s="248" t="str">
        <f>IF(ISBLANK('A2'!P56),"",'A2'!P56)</f>
        <v/>
      </c>
      <c r="E56" s="194"/>
      <c r="F56" s="195"/>
      <c r="G56" s="195"/>
      <c r="H56" s="195"/>
      <c r="I56" s="195"/>
      <c r="J56" s="195"/>
      <c r="K56" s="197"/>
      <c r="L56" s="459"/>
      <c r="M56" s="198"/>
      <c r="N56" s="196"/>
      <c r="O56" s="196"/>
      <c r="P56" s="196"/>
      <c r="Q56" s="196"/>
      <c r="R56" s="197"/>
      <c r="S56" s="195"/>
      <c r="T56" s="195"/>
      <c r="U56" s="195"/>
      <c r="V56" s="195"/>
      <c r="W56" s="198"/>
      <c r="Y56" s="153">
        <f t="shared" si="1"/>
        <v>0</v>
      </c>
      <c r="Z56" s="149">
        <f t="shared" si="2"/>
        <v>0</v>
      </c>
      <c r="AA56" s="149">
        <f t="shared" si="3"/>
        <v>0</v>
      </c>
      <c r="AB56" s="850">
        <f t="shared" si="4"/>
        <v>0</v>
      </c>
      <c r="AD56" s="153">
        <f t="shared" si="5"/>
        <v>0</v>
      </c>
      <c r="AE56" s="149">
        <f t="shared" si="6"/>
        <v>0</v>
      </c>
      <c r="AF56" s="149">
        <f t="shared" si="7"/>
        <v>0</v>
      </c>
      <c r="AG56" s="154">
        <f t="shared" si="8"/>
        <v>0</v>
      </c>
    </row>
    <row r="57" spans="1:33" x14ac:dyDescent="0.25">
      <c r="A57" s="141" t="str">
        <f>IF(ISBLANK('A1'!B57),"",IF(ISBLANK('A1'!D57),'A1'!A57&amp;"-"&amp;'A1'!B57,'A1'!A57&amp;"-"&amp;'A1'!B57&amp;"; "&amp;'A1'!D57))</f>
        <v/>
      </c>
      <c r="B57" s="897" t="str">
        <f>IF(ISBLANK('A1'!G57),"",'A1'!G57)</f>
        <v/>
      </c>
      <c r="C57" s="894" t="str">
        <f>IF(ISBLANK('A1'!H57),"",'A1'!H57)</f>
        <v/>
      </c>
      <c r="D57" s="248" t="str">
        <f>IF(ISBLANK('A2'!P57),"",'A2'!P57)</f>
        <v/>
      </c>
      <c r="E57" s="194"/>
      <c r="F57" s="195"/>
      <c r="G57" s="195"/>
      <c r="H57" s="195"/>
      <c r="I57" s="195"/>
      <c r="J57" s="195"/>
      <c r="K57" s="197"/>
      <c r="L57" s="459"/>
      <c r="M57" s="198"/>
      <c r="N57" s="196"/>
      <c r="O57" s="196"/>
      <c r="P57" s="196"/>
      <c r="Q57" s="196"/>
      <c r="R57" s="197"/>
      <c r="S57" s="195"/>
      <c r="T57" s="195"/>
      <c r="U57" s="195"/>
      <c r="V57" s="195"/>
      <c r="W57" s="198"/>
      <c r="Y57" s="153">
        <f t="shared" si="1"/>
        <v>0</v>
      </c>
      <c r="Z57" s="149">
        <f t="shared" si="2"/>
        <v>0</v>
      </c>
      <c r="AA57" s="149">
        <f t="shared" si="3"/>
        <v>0</v>
      </c>
      <c r="AB57" s="850">
        <f t="shared" si="4"/>
        <v>0</v>
      </c>
      <c r="AD57" s="153">
        <f t="shared" si="5"/>
        <v>0</v>
      </c>
      <c r="AE57" s="149">
        <f t="shared" si="6"/>
        <v>0</v>
      </c>
      <c r="AF57" s="149">
        <f t="shared" si="7"/>
        <v>0</v>
      </c>
      <c r="AG57" s="154">
        <f t="shared" si="8"/>
        <v>0</v>
      </c>
    </row>
    <row r="58" spans="1:33" x14ac:dyDescent="0.25">
      <c r="A58" s="141" t="str">
        <f>IF(ISBLANK('A1'!B58),"",IF(ISBLANK('A1'!D58),'A1'!A58&amp;"-"&amp;'A1'!B58,'A1'!A58&amp;"-"&amp;'A1'!B58&amp;"; "&amp;'A1'!D58))</f>
        <v/>
      </c>
      <c r="B58" s="897" t="str">
        <f>IF(ISBLANK('A1'!G58),"",'A1'!G58)</f>
        <v/>
      </c>
      <c r="C58" s="894" t="str">
        <f>IF(ISBLANK('A1'!H58),"",'A1'!H58)</f>
        <v/>
      </c>
      <c r="D58" s="248" t="str">
        <f>IF(ISBLANK('A2'!P58),"",'A2'!P58)</f>
        <v/>
      </c>
      <c r="E58" s="194"/>
      <c r="F58" s="195"/>
      <c r="G58" s="195"/>
      <c r="H58" s="195"/>
      <c r="I58" s="195"/>
      <c r="J58" s="195"/>
      <c r="K58" s="197"/>
      <c r="L58" s="459"/>
      <c r="M58" s="198"/>
      <c r="N58" s="196"/>
      <c r="O58" s="196"/>
      <c r="P58" s="196"/>
      <c r="Q58" s="196"/>
      <c r="R58" s="197"/>
      <c r="S58" s="195"/>
      <c r="T58" s="195"/>
      <c r="U58" s="195"/>
      <c r="V58" s="195"/>
      <c r="W58" s="198"/>
      <c r="Y58" s="153">
        <f t="shared" si="1"/>
        <v>0</v>
      </c>
      <c r="Z58" s="149">
        <f t="shared" si="2"/>
        <v>0</v>
      </c>
      <c r="AA58" s="149">
        <f t="shared" si="3"/>
        <v>0</v>
      </c>
      <c r="AB58" s="850">
        <f t="shared" si="4"/>
        <v>0</v>
      </c>
      <c r="AD58" s="153">
        <f t="shared" si="5"/>
        <v>0</v>
      </c>
      <c r="AE58" s="149">
        <f t="shared" si="6"/>
        <v>0</v>
      </c>
      <c r="AF58" s="149">
        <f t="shared" si="7"/>
        <v>0</v>
      </c>
      <c r="AG58" s="154">
        <f t="shared" si="8"/>
        <v>0</v>
      </c>
    </row>
    <row r="59" spans="1:33" x14ac:dyDescent="0.25">
      <c r="A59" s="141" t="str">
        <f>IF(ISBLANK('A1'!B59),"",IF(ISBLANK('A1'!D59),'A1'!A59&amp;"-"&amp;'A1'!B59,'A1'!A59&amp;"-"&amp;'A1'!B59&amp;"; "&amp;'A1'!D59))</f>
        <v/>
      </c>
      <c r="B59" s="897" t="str">
        <f>IF(ISBLANK('A1'!G59),"",'A1'!G59)</f>
        <v/>
      </c>
      <c r="C59" s="894" t="str">
        <f>IF(ISBLANK('A1'!H59),"",'A1'!H59)</f>
        <v/>
      </c>
      <c r="D59" s="248" t="str">
        <f>IF(ISBLANK('A2'!P59),"",'A2'!P59)</f>
        <v/>
      </c>
      <c r="E59" s="194"/>
      <c r="F59" s="195"/>
      <c r="G59" s="195"/>
      <c r="H59" s="195"/>
      <c r="I59" s="195"/>
      <c r="J59" s="195"/>
      <c r="K59" s="197"/>
      <c r="L59" s="459"/>
      <c r="M59" s="198"/>
      <c r="N59" s="196"/>
      <c r="O59" s="196"/>
      <c r="P59" s="196"/>
      <c r="Q59" s="196"/>
      <c r="R59" s="197"/>
      <c r="S59" s="195"/>
      <c r="T59" s="195"/>
      <c r="U59" s="195"/>
      <c r="V59" s="195"/>
      <c r="W59" s="198"/>
      <c r="Y59" s="153">
        <f t="shared" si="1"/>
        <v>0</v>
      </c>
      <c r="Z59" s="149">
        <f t="shared" si="2"/>
        <v>0</v>
      </c>
      <c r="AA59" s="149">
        <f t="shared" si="3"/>
        <v>0</v>
      </c>
      <c r="AB59" s="850">
        <f t="shared" si="4"/>
        <v>0</v>
      </c>
      <c r="AD59" s="153">
        <f t="shared" si="5"/>
        <v>0</v>
      </c>
      <c r="AE59" s="149">
        <f t="shared" si="6"/>
        <v>0</v>
      </c>
      <c r="AF59" s="149">
        <f t="shared" si="7"/>
        <v>0</v>
      </c>
      <c r="AG59" s="154">
        <f t="shared" si="8"/>
        <v>0</v>
      </c>
    </row>
    <row r="60" spans="1:33" x14ac:dyDescent="0.25">
      <c r="A60" s="141" t="str">
        <f>IF(ISBLANK('A1'!B60),"",IF(ISBLANK('A1'!D60),'A1'!A60&amp;"-"&amp;'A1'!B60,'A1'!A60&amp;"-"&amp;'A1'!B60&amp;"; "&amp;'A1'!D60))</f>
        <v/>
      </c>
      <c r="B60" s="897" t="str">
        <f>IF(ISBLANK('A1'!G60),"",'A1'!G60)</f>
        <v/>
      </c>
      <c r="C60" s="894" t="str">
        <f>IF(ISBLANK('A1'!H60),"",'A1'!H60)</f>
        <v/>
      </c>
      <c r="D60" s="248" t="str">
        <f>IF(ISBLANK('A2'!P60),"",'A2'!P60)</f>
        <v/>
      </c>
      <c r="E60" s="194"/>
      <c r="F60" s="195"/>
      <c r="G60" s="195"/>
      <c r="H60" s="195"/>
      <c r="I60" s="195"/>
      <c r="J60" s="195"/>
      <c r="K60" s="197"/>
      <c r="L60" s="459"/>
      <c r="M60" s="198"/>
      <c r="N60" s="196"/>
      <c r="O60" s="196"/>
      <c r="P60" s="196"/>
      <c r="Q60" s="196"/>
      <c r="R60" s="197"/>
      <c r="S60" s="195"/>
      <c r="T60" s="195"/>
      <c r="U60" s="195"/>
      <c r="V60" s="195"/>
      <c r="W60" s="198"/>
      <c r="Y60" s="153">
        <f t="shared" si="1"/>
        <v>0</v>
      </c>
      <c r="Z60" s="149">
        <f t="shared" si="2"/>
        <v>0</v>
      </c>
      <c r="AA60" s="149">
        <f t="shared" si="3"/>
        <v>0</v>
      </c>
      <c r="AB60" s="850">
        <f t="shared" si="4"/>
        <v>0</v>
      </c>
      <c r="AD60" s="153">
        <f t="shared" si="5"/>
        <v>0</v>
      </c>
      <c r="AE60" s="149">
        <f t="shared" si="6"/>
        <v>0</v>
      </c>
      <c r="AF60" s="149">
        <f t="shared" si="7"/>
        <v>0</v>
      </c>
      <c r="AG60" s="154">
        <f t="shared" si="8"/>
        <v>0</v>
      </c>
    </row>
    <row r="61" spans="1:33" x14ac:dyDescent="0.25">
      <c r="A61" s="141" t="str">
        <f>IF(ISBLANK('A1'!B61),"",IF(ISBLANK('A1'!D61),'A1'!A61&amp;"-"&amp;'A1'!B61,'A1'!A61&amp;"-"&amp;'A1'!B61&amp;"; "&amp;'A1'!D61))</f>
        <v/>
      </c>
      <c r="B61" s="897" t="str">
        <f>IF(ISBLANK('A1'!G61),"",'A1'!G61)</f>
        <v/>
      </c>
      <c r="C61" s="894" t="str">
        <f>IF(ISBLANK('A1'!H61),"",'A1'!H61)</f>
        <v/>
      </c>
      <c r="D61" s="248" t="str">
        <f>IF(ISBLANK('A2'!P61),"",'A2'!P61)</f>
        <v/>
      </c>
      <c r="E61" s="194"/>
      <c r="F61" s="195"/>
      <c r="G61" s="195"/>
      <c r="H61" s="195"/>
      <c r="I61" s="195"/>
      <c r="J61" s="195"/>
      <c r="K61" s="197"/>
      <c r="L61" s="459"/>
      <c r="M61" s="198"/>
      <c r="N61" s="196"/>
      <c r="O61" s="196"/>
      <c r="P61" s="196"/>
      <c r="Q61" s="196"/>
      <c r="R61" s="197"/>
      <c r="S61" s="195"/>
      <c r="T61" s="195"/>
      <c r="U61" s="195"/>
      <c r="V61" s="195"/>
      <c r="W61" s="198"/>
      <c r="Y61" s="153">
        <f t="shared" si="1"/>
        <v>0</v>
      </c>
      <c r="Z61" s="149">
        <f t="shared" si="2"/>
        <v>0</v>
      </c>
      <c r="AA61" s="149">
        <f t="shared" si="3"/>
        <v>0</v>
      </c>
      <c r="AB61" s="850">
        <f t="shared" si="4"/>
        <v>0</v>
      </c>
      <c r="AD61" s="153">
        <f t="shared" si="5"/>
        <v>0</v>
      </c>
      <c r="AE61" s="149">
        <f t="shared" si="6"/>
        <v>0</v>
      </c>
      <c r="AF61" s="149">
        <f t="shared" si="7"/>
        <v>0</v>
      </c>
      <c r="AG61" s="154">
        <f t="shared" si="8"/>
        <v>0</v>
      </c>
    </row>
    <row r="62" spans="1:33" x14ac:dyDescent="0.25">
      <c r="A62" s="141" t="str">
        <f>IF(ISBLANK('A1'!B62),"",IF(ISBLANK('A1'!D62),'A1'!A62&amp;"-"&amp;'A1'!B62,'A1'!A62&amp;"-"&amp;'A1'!B62&amp;"; "&amp;'A1'!D62))</f>
        <v/>
      </c>
      <c r="B62" s="897" t="str">
        <f>IF(ISBLANK('A1'!G62),"",'A1'!G62)</f>
        <v/>
      </c>
      <c r="C62" s="894" t="str">
        <f>IF(ISBLANK('A1'!H62),"",'A1'!H62)</f>
        <v/>
      </c>
      <c r="D62" s="248" t="str">
        <f>IF(ISBLANK('A2'!P62),"",'A2'!P62)</f>
        <v/>
      </c>
      <c r="E62" s="194"/>
      <c r="F62" s="195"/>
      <c r="G62" s="195"/>
      <c r="H62" s="195"/>
      <c r="I62" s="195"/>
      <c r="J62" s="195"/>
      <c r="K62" s="197"/>
      <c r="L62" s="459"/>
      <c r="M62" s="198"/>
      <c r="N62" s="196"/>
      <c r="O62" s="196"/>
      <c r="P62" s="196"/>
      <c r="Q62" s="196"/>
      <c r="R62" s="197"/>
      <c r="S62" s="195"/>
      <c r="T62" s="195"/>
      <c r="U62" s="195"/>
      <c r="V62" s="195"/>
      <c r="W62" s="198"/>
      <c r="Y62" s="153">
        <f t="shared" si="1"/>
        <v>0</v>
      </c>
      <c r="Z62" s="149">
        <f t="shared" si="2"/>
        <v>0</v>
      </c>
      <c r="AA62" s="149">
        <f t="shared" si="3"/>
        <v>0</v>
      </c>
      <c r="AB62" s="850">
        <f t="shared" si="4"/>
        <v>0</v>
      </c>
      <c r="AD62" s="153">
        <f t="shared" si="5"/>
        <v>0</v>
      </c>
      <c r="AE62" s="149">
        <f t="shared" si="6"/>
        <v>0</v>
      </c>
      <c r="AF62" s="149">
        <f t="shared" si="7"/>
        <v>0</v>
      </c>
      <c r="AG62" s="154">
        <f t="shared" si="8"/>
        <v>0</v>
      </c>
    </row>
    <row r="63" spans="1:33" x14ac:dyDescent="0.25">
      <c r="A63" s="141" t="str">
        <f>IF(ISBLANK('A1'!B63),"",IF(ISBLANK('A1'!D63),'A1'!A63&amp;"-"&amp;'A1'!B63,'A1'!A63&amp;"-"&amp;'A1'!B63&amp;"; "&amp;'A1'!D63))</f>
        <v/>
      </c>
      <c r="B63" s="897" t="str">
        <f>IF(ISBLANK('A1'!G63),"",'A1'!G63)</f>
        <v/>
      </c>
      <c r="C63" s="894" t="str">
        <f>IF(ISBLANK('A1'!H63),"",'A1'!H63)</f>
        <v/>
      </c>
      <c r="D63" s="248" t="str">
        <f>IF(ISBLANK('A2'!P63),"",'A2'!P63)</f>
        <v/>
      </c>
      <c r="E63" s="194"/>
      <c r="F63" s="195"/>
      <c r="G63" s="195"/>
      <c r="H63" s="195"/>
      <c r="I63" s="195"/>
      <c r="J63" s="195"/>
      <c r="K63" s="197"/>
      <c r="L63" s="459"/>
      <c r="M63" s="198"/>
      <c r="N63" s="196"/>
      <c r="O63" s="196"/>
      <c r="P63" s="196"/>
      <c r="Q63" s="196"/>
      <c r="R63" s="197"/>
      <c r="S63" s="195"/>
      <c r="T63" s="195"/>
      <c r="U63" s="195"/>
      <c r="V63" s="195"/>
      <c r="W63" s="198"/>
      <c r="Y63" s="153">
        <f t="shared" si="1"/>
        <v>0</v>
      </c>
      <c r="Z63" s="149">
        <f t="shared" si="2"/>
        <v>0</v>
      </c>
      <c r="AA63" s="149">
        <f t="shared" si="3"/>
        <v>0</v>
      </c>
      <c r="AB63" s="850">
        <f t="shared" si="4"/>
        <v>0</v>
      </c>
      <c r="AD63" s="153">
        <f t="shared" si="5"/>
        <v>0</v>
      </c>
      <c r="AE63" s="149">
        <f t="shared" si="6"/>
        <v>0</v>
      </c>
      <c r="AF63" s="149">
        <f t="shared" si="7"/>
        <v>0</v>
      </c>
      <c r="AG63" s="154">
        <f t="shared" si="8"/>
        <v>0</v>
      </c>
    </row>
    <row r="64" spans="1:33" x14ac:dyDescent="0.25">
      <c r="A64" s="141" t="str">
        <f>IF(ISBLANK('A1'!B64),"",IF(ISBLANK('A1'!D64),'A1'!A64&amp;"-"&amp;'A1'!B64,'A1'!A64&amp;"-"&amp;'A1'!B64&amp;"; "&amp;'A1'!D64))</f>
        <v/>
      </c>
      <c r="B64" s="897" t="str">
        <f>IF(ISBLANK('A1'!G64),"",'A1'!G64)</f>
        <v/>
      </c>
      <c r="C64" s="894" t="str">
        <f>IF(ISBLANK('A1'!H64),"",'A1'!H64)</f>
        <v/>
      </c>
      <c r="D64" s="248" t="str">
        <f>IF(ISBLANK('A2'!P64),"",'A2'!P64)</f>
        <v/>
      </c>
      <c r="E64" s="194"/>
      <c r="F64" s="195"/>
      <c r="G64" s="195"/>
      <c r="H64" s="195"/>
      <c r="I64" s="195"/>
      <c r="J64" s="195"/>
      <c r="K64" s="197"/>
      <c r="L64" s="459"/>
      <c r="M64" s="198"/>
      <c r="N64" s="196"/>
      <c r="O64" s="196"/>
      <c r="P64" s="196"/>
      <c r="Q64" s="196"/>
      <c r="R64" s="197"/>
      <c r="S64" s="195"/>
      <c r="T64" s="195"/>
      <c r="U64" s="195"/>
      <c r="V64" s="195"/>
      <c r="W64" s="198"/>
      <c r="Y64" s="153">
        <f t="shared" si="1"/>
        <v>0</v>
      </c>
      <c r="Z64" s="149">
        <f t="shared" si="2"/>
        <v>0</v>
      </c>
      <c r="AA64" s="149">
        <f t="shared" si="3"/>
        <v>0</v>
      </c>
      <c r="AB64" s="850">
        <f t="shared" si="4"/>
        <v>0</v>
      </c>
      <c r="AD64" s="153">
        <f t="shared" si="5"/>
        <v>0</v>
      </c>
      <c r="AE64" s="149">
        <f t="shared" si="6"/>
        <v>0</v>
      </c>
      <c r="AF64" s="149">
        <f t="shared" si="7"/>
        <v>0</v>
      </c>
      <c r="AG64" s="154">
        <f t="shared" si="8"/>
        <v>0</v>
      </c>
    </row>
    <row r="65" spans="1:33" x14ac:dyDescent="0.25">
      <c r="A65" s="141" t="str">
        <f>IF(ISBLANK('A1'!B65),"",IF(ISBLANK('A1'!D65),'A1'!A65&amp;"-"&amp;'A1'!B65,'A1'!A65&amp;"-"&amp;'A1'!B65&amp;"; "&amp;'A1'!D65))</f>
        <v/>
      </c>
      <c r="B65" s="897" t="str">
        <f>IF(ISBLANK('A1'!G65),"",'A1'!G65)</f>
        <v/>
      </c>
      <c r="C65" s="894" t="str">
        <f>IF(ISBLANK('A1'!H65),"",'A1'!H65)</f>
        <v/>
      </c>
      <c r="D65" s="248" t="str">
        <f>IF(ISBLANK('A2'!P65),"",'A2'!P65)</f>
        <v/>
      </c>
      <c r="E65" s="194"/>
      <c r="F65" s="195"/>
      <c r="G65" s="195"/>
      <c r="H65" s="195"/>
      <c r="I65" s="195"/>
      <c r="J65" s="195"/>
      <c r="K65" s="197"/>
      <c r="L65" s="459"/>
      <c r="M65" s="198"/>
      <c r="N65" s="196"/>
      <c r="O65" s="196"/>
      <c r="P65" s="196"/>
      <c r="Q65" s="196"/>
      <c r="R65" s="197"/>
      <c r="S65" s="195"/>
      <c r="T65" s="195"/>
      <c r="U65" s="195"/>
      <c r="V65" s="195"/>
      <c r="W65" s="198"/>
      <c r="Y65" s="153">
        <f t="shared" si="1"/>
        <v>0</v>
      </c>
      <c r="Z65" s="149">
        <f t="shared" si="2"/>
        <v>0</v>
      </c>
      <c r="AA65" s="149">
        <f t="shared" si="3"/>
        <v>0</v>
      </c>
      <c r="AB65" s="850">
        <f t="shared" si="4"/>
        <v>0</v>
      </c>
      <c r="AD65" s="153">
        <f t="shared" si="5"/>
        <v>0</v>
      </c>
      <c r="AE65" s="149">
        <f t="shared" si="6"/>
        <v>0</v>
      </c>
      <c r="AF65" s="149">
        <f t="shared" si="7"/>
        <v>0</v>
      </c>
      <c r="AG65" s="154">
        <f t="shared" si="8"/>
        <v>0</v>
      </c>
    </row>
    <row r="66" spans="1:33" x14ac:dyDescent="0.25">
      <c r="A66" s="141" t="str">
        <f>IF(ISBLANK('A1'!B66),"",IF(ISBLANK('A1'!D66),'A1'!A66&amp;"-"&amp;'A1'!B66,'A1'!A66&amp;"-"&amp;'A1'!B66&amp;"; "&amp;'A1'!D66))</f>
        <v/>
      </c>
      <c r="B66" s="897" t="str">
        <f>IF(ISBLANK('A1'!G66),"",'A1'!G66)</f>
        <v/>
      </c>
      <c r="C66" s="894" t="str">
        <f>IF(ISBLANK('A1'!H66),"",'A1'!H66)</f>
        <v/>
      </c>
      <c r="D66" s="248" t="str">
        <f>IF(ISBLANK('A2'!P66),"",'A2'!P66)</f>
        <v/>
      </c>
      <c r="E66" s="194"/>
      <c r="F66" s="195"/>
      <c r="G66" s="195"/>
      <c r="H66" s="195"/>
      <c r="I66" s="195"/>
      <c r="J66" s="195"/>
      <c r="K66" s="197"/>
      <c r="L66" s="459"/>
      <c r="M66" s="198"/>
      <c r="N66" s="196"/>
      <c r="O66" s="196"/>
      <c r="P66" s="196"/>
      <c r="Q66" s="196"/>
      <c r="R66" s="197"/>
      <c r="S66" s="195"/>
      <c r="T66" s="195"/>
      <c r="U66" s="195"/>
      <c r="V66" s="195"/>
      <c r="W66" s="198"/>
      <c r="Y66" s="153">
        <f t="shared" si="1"/>
        <v>0</v>
      </c>
      <c r="Z66" s="149">
        <f t="shared" si="2"/>
        <v>0</v>
      </c>
      <c r="AA66" s="149">
        <f t="shared" si="3"/>
        <v>0</v>
      </c>
      <c r="AB66" s="850">
        <f t="shared" si="4"/>
        <v>0</v>
      </c>
      <c r="AD66" s="153">
        <f t="shared" si="5"/>
        <v>0</v>
      </c>
      <c r="AE66" s="149">
        <f t="shared" si="6"/>
        <v>0</v>
      </c>
      <c r="AF66" s="149">
        <f t="shared" si="7"/>
        <v>0</v>
      </c>
      <c r="AG66" s="154">
        <f t="shared" si="8"/>
        <v>0</v>
      </c>
    </row>
    <row r="67" spans="1:33" x14ac:dyDescent="0.25">
      <c r="A67" s="141" t="str">
        <f>IF(ISBLANK('A1'!B67),"",IF(ISBLANK('A1'!D67),'A1'!A67&amp;"-"&amp;'A1'!B67,'A1'!A67&amp;"-"&amp;'A1'!B67&amp;"; "&amp;'A1'!D67))</f>
        <v/>
      </c>
      <c r="B67" s="897" t="str">
        <f>IF(ISBLANK('A1'!G67),"",'A1'!G67)</f>
        <v/>
      </c>
      <c r="C67" s="894" t="str">
        <f>IF(ISBLANK('A1'!H67),"",'A1'!H67)</f>
        <v/>
      </c>
      <c r="D67" s="248" t="str">
        <f>IF(ISBLANK('A2'!P67),"",'A2'!P67)</f>
        <v/>
      </c>
      <c r="E67" s="194"/>
      <c r="F67" s="195"/>
      <c r="G67" s="195"/>
      <c r="H67" s="195"/>
      <c r="I67" s="195"/>
      <c r="J67" s="195"/>
      <c r="K67" s="197"/>
      <c r="L67" s="459"/>
      <c r="M67" s="198"/>
      <c r="N67" s="196"/>
      <c r="O67" s="196"/>
      <c r="P67" s="196"/>
      <c r="Q67" s="196"/>
      <c r="R67" s="197"/>
      <c r="S67" s="195"/>
      <c r="T67" s="195"/>
      <c r="U67" s="195"/>
      <c r="V67" s="195"/>
      <c r="W67" s="198"/>
      <c r="Y67" s="153">
        <f t="shared" si="1"/>
        <v>0</v>
      </c>
      <c r="Z67" s="149">
        <f t="shared" si="2"/>
        <v>0</v>
      </c>
      <c r="AA67" s="149">
        <f t="shared" si="3"/>
        <v>0</v>
      </c>
      <c r="AB67" s="850">
        <f t="shared" si="4"/>
        <v>0</v>
      </c>
      <c r="AD67" s="153">
        <f t="shared" si="5"/>
        <v>0</v>
      </c>
      <c r="AE67" s="149">
        <f t="shared" si="6"/>
        <v>0</v>
      </c>
      <c r="AF67" s="149">
        <f t="shared" si="7"/>
        <v>0</v>
      </c>
      <c r="AG67" s="154">
        <f t="shared" si="8"/>
        <v>0</v>
      </c>
    </row>
    <row r="68" spans="1:33" x14ac:dyDescent="0.25">
      <c r="A68" s="141" t="str">
        <f>IF(ISBLANK('A1'!B68),"",IF(ISBLANK('A1'!D68),'A1'!A68&amp;"-"&amp;'A1'!B68,'A1'!A68&amp;"-"&amp;'A1'!B68&amp;"; "&amp;'A1'!D68))</f>
        <v/>
      </c>
      <c r="B68" s="897" t="str">
        <f>IF(ISBLANK('A1'!G68),"",'A1'!G68)</f>
        <v/>
      </c>
      <c r="C68" s="894" t="str">
        <f>IF(ISBLANK('A1'!H68),"",'A1'!H68)</f>
        <v/>
      </c>
      <c r="D68" s="248" t="str">
        <f>IF(ISBLANK('A2'!P68),"",'A2'!P68)</f>
        <v/>
      </c>
      <c r="E68" s="194"/>
      <c r="F68" s="195"/>
      <c r="G68" s="195"/>
      <c r="H68" s="195"/>
      <c r="I68" s="195"/>
      <c r="J68" s="195"/>
      <c r="K68" s="197"/>
      <c r="L68" s="459"/>
      <c r="M68" s="198"/>
      <c r="N68" s="196"/>
      <c r="O68" s="196"/>
      <c r="P68" s="196"/>
      <c r="Q68" s="196"/>
      <c r="R68" s="197"/>
      <c r="S68" s="195"/>
      <c r="T68" s="195"/>
      <c r="U68" s="195"/>
      <c r="V68" s="195"/>
      <c r="W68" s="198"/>
      <c r="Y68" s="153">
        <f t="shared" si="1"/>
        <v>0</v>
      </c>
      <c r="Z68" s="149">
        <f t="shared" si="2"/>
        <v>0</v>
      </c>
      <c r="AA68" s="149">
        <f t="shared" si="3"/>
        <v>0</v>
      </c>
      <c r="AB68" s="850">
        <f t="shared" si="4"/>
        <v>0</v>
      </c>
      <c r="AD68" s="153">
        <f t="shared" si="5"/>
        <v>0</v>
      </c>
      <c r="AE68" s="149">
        <f t="shared" si="6"/>
        <v>0</v>
      </c>
      <c r="AF68" s="149">
        <f t="shared" si="7"/>
        <v>0</v>
      </c>
      <c r="AG68" s="154">
        <f t="shared" si="8"/>
        <v>0</v>
      </c>
    </row>
    <row r="69" spans="1:33" x14ac:dyDescent="0.25">
      <c r="A69" s="141" t="str">
        <f>IF(ISBLANK('A1'!B69),"",IF(ISBLANK('A1'!D69),'A1'!A69&amp;"-"&amp;'A1'!B69,'A1'!A69&amp;"-"&amp;'A1'!B69&amp;"; "&amp;'A1'!D69))</f>
        <v/>
      </c>
      <c r="B69" s="897" t="str">
        <f>IF(ISBLANK('A1'!G69),"",'A1'!G69)</f>
        <v/>
      </c>
      <c r="C69" s="894" t="str">
        <f>IF(ISBLANK('A1'!H69),"",'A1'!H69)</f>
        <v/>
      </c>
      <c r="D69" s="248" t="str">
        <f>IF(ISBLANK('A2'!P69),"",'A2'!P69)</f>
        <v/>
      </c>
      <c r="E69" s="194"/>
      <c r="F69" s="195"/>
      <c r="G69" s="195"/>
      <c r="H69" s="195"/>
      <c r="I69" s="195"/>
      <c r="J69" s="195"/>
      <c r="K69" s="197"/>
      <c r="L69" s="459"/>
      <c r="M69" s="198"/>
      <c r="N69" s="196"/>
      <c r="O69" s="196"/>
      <c r="P69" s="196"/>
      <c r="Q69" s="196"/>
      <c r="R69" s="197"/>
      <c r="S69" s="195"/>
      <c r="T69" s="195"/>
      <c r="U69" s="195"/>
      <c r="V69" s="195"/>
      <c r="W69" s="198"/>
      <c r="Y69" s="153">
        <f t="shared" si="1"/>
        <v>0</v>
      </c>
      <c r="Z69" s="149">
        <f t="shared" si="2"/>
        <v>0</v>
      </c>
      <c r="AA69" s="149">
        <f t="shared" si="3"/>
        <v>0</v>
      </c>
      <c r="AB69" s="850">
        <f t="shared" si="4"/>
        <v>0</v>
      </c>
      <c r="AD69" s="153">
        <f t="shared" si="5"/>
        <v>0</v>
      </c>
      <c r="AE69" s="149">
        <f t="shared" si="6"/>
        <v>0</v>
      </c>
      <c r="AF69" s="149">
        <f t="shared" si="7"/>
        <v>0</v>
      </c>
      <c r="AG69" s="154">
        <f t="shared" si="8"/>
        <v>0</v>
      </c>
    </row>
    <row r="70" spans="1:33" x14ac:dyDescent="0.25">
      <c r="A70" s="141" t="str">
        <f>IF(ISBLANK('A1'!B70),"",IF(ISBLANK('A1'!D70),'A1'!A70&amp;"-"&amp;'A1'!B70,'A1'!A70&amp;"-"&amp;'A1'!B70&amp;"; "&amp;'A1'!D70))</f>
        <v/>
      </c>
      <c r="B70" s="897" t="str">
        <f>IF(ISBLANK('A1'!G70),"",'A1'!G70)</f>
        <v/>
      </c>
      <c r="C70" s="894" t="str">
        <f>IF(ISBLANK('A1'!H70),"",'A1'!H70)</f>
        <v/>
      </c>
      <c r="D70" s="248" t="str">
        <f>IF(ISBLANK('A2'!P70),"",'A2'!P70)</f>
        <v/>
      </c>
      <c r="E70" s="194"/>
      <c r="F70" s="195"/>
      <c r="G70" s="195"/>
      <c r="H70" s="195"/>
      <c r="I70" s="195"/>
      <c r="J70" s="195"/>
      <c r="K70" s="197"/>
      <c r="L70" s="459"/>
      <c r="M70" s="198"/>
      <c r="N70" s="196"/>
      <c r="O70" s="196"/>
      <c r="P70" s="196"/>
      <c r="Q70" s="196"/>
      <c r="R70" s="197"/>
      <c r="S70" s="195"/>
      <c r="T70" s="195"/>
      <c r="U70" s="195"/>
      <c r="V70" s="195"/>
      <c r="W70" s="198"/>
      <c r="Y70" s="153">
        <f t="shared" si="1"/>
        <v>0</v>
      </c>
      <c r="Z70" s="149">
        <f t="shared" si="2"/>
        <v>0</v>
      </c>
      <c r="AA70" s="149">
        <f t="shared" si="3"/>
        <v>0</v>
      </c>
      <c r="AB70" s="850">
        <f t="shared" si="4"/>
        <v>0</v>
      </c>
      <c r="AD70" s="153">
        <f t="shared" si="5"/>
        <v>0</v>
      </c>
      <c r="AE70" s="149">
        <f t="shared" si="6"/>
        <v>0</v>
      </c>
      <c r="AF70" s="149">
        <f t="shared" si="7"/>
        <v>0</v>
      </c>
      <c r="AG70" s="154">
        <f t="shared" si="8"/>
        <v>0</v>
      </c>
    </row>
    <row r="71" spans="1:33" x14ac:dyDescent="0.25">
      <c r="A71" s="141" t="str">
        <f>IF(ISBLANK('A1'!B71),"",IF(ISBLANK('A1'!D71),'A1'!A71&amp;"-"&amp;'A1'!B71,'A1'!A71&amp;"-"&amp;'A1'!B71&amp;"; "&amp;'A1'!D71))</f>
        <v/>
      </c>
      <c r="B71" s="897" t="str">
        <f>IF(ISBLANK('A1'!G71),"",'A1'!G71)</f>
        <v/>
      </c>
      <c r="C71" s="894" t="str">
        <f>IF(ISBLANK('A1'!H71),"",'A1'!H71)</f>
        <v/>
      </c>
      <c r="D71" s="248" t="str">
        <f>IF(ISBLANK('A2'!P71),"",'A2'!P71)</f>
        <v/>
      </c>
      <c r="E71" s="194"/>
      <c r="F71" s="195"/>
      <c r="G71" s="195"/>
      <c r="H71" s="195"/>
      <c r="I71" s="195"/>
      <c r="J71" s="195"/>
      <c r="K71" s="197"/>
      <c r="L71" s="459"/>
      <c r="M71" s="198"/>
      <c r="N71" s="196"/>
      <c r="O71" s="196"/>
      <c r="P71" s="196"/>
      <c r="Q71" s="196"/>
      <c r="R71" s="197"/>
      <c r="S71" s="195"/>
      <c r="T71" s="195"/>
      <c r="U71" s="195"/>
      <c r="V71" s="195"/>
      <c r="W71" s="198"/>
      <c r="Y71" s="153">
        <f t="shared" si="1"/>
        <v>0</v>
      </c>
      <c r="Z71" s="149">
        <f t="shared" si="2"/>
        <v>0</v>
      </c>
      <c r="AA71" s="149">
        <f t="shared" si="3"/>
        <v>0</v>
      </c>
      <c r="AB71" s="850">
        <f t="shared" si="4"/>
        <v>0</v>
      </c>
      <c r="AD71" s="153">
        <f t="shared" si="5"/>
        <v>0</v>
      </c>
      <c r="AE71" s="149">
        <f t="shared" si="6"/>
        <v>0</v>
      </c>
      <c r="AF71" s="149">
        <f t="shared" si="7"/>
        <v>0</v>
      </c>
      <c r="AG71" s="154">
        <f t="shared" si="8"/>
        <v>0</v>
      </c>
    </row>
    <row r="72" spans="1:33" x14ac:dyDescent="0.25">
      <c r="A72" s="141" t="str">
        <f>IF(ISBLANK('A1'!B72),"",IF(ISBLANK('A1'!D72),'A1'!A72&amp;"-"&amp;'A1'!B72,'A1'!A72&amp;"-"&amp;'A1'!B72&amp;"; "&amp;'A1'!D72))</f>
        <v/>
      </c>
      <c r="B72" s="897" t="str">
        <f>IF(ISBLANK('A1'!G72),"",'A1'!G72)</f>
        <v/>
      </c>
      <c r="C72" s="894" t="str">
        <f>IF(ISBLANK('A1'!H72),"",'A1'!H72)</f>
        <v/>
      </c>
      <c r="D72" s="248" t="str">
        <f>IF(ISBLANK('A2'!P72),"",'A2'!P72)</f>
        <v/>
      </c>
      <c r="E72" s="194"/>
      <c r="F72" s="195"/>
      <c r="G72" s="195"/>
      <c r="H72" s="195"/>
      <c r="I72" s="195"/>
      <c r="J72" s="195"/>
      <c r="K72" s="197"/>
      <c r="L72" s="459"/>
      <c r="M72" s="198"/>
      <c r="N72" s="196"/>
      <c r="O72" s="196"/>
      <c r="P72" s="196"/>
      <c r="Q72" s="196"/>
      <c r="R72" s="197"/>
      <c r="S72" s="195"/>
      <c r="T72" s="195"/>
      <c r="U72" s="195"/>
      <c r="V72" s="195"/>
      <c r="W72" s="198"/>
      <c r="Y72" s="153">
        <f t="shared" si="1"/>
        <v>0</v>
      </c>
      <c r="Z72" s="149">
        <f t="shared" si="2"/>
        <v>0</v>
      </c>
      <c r="AA72" s="149">
        <f t="shared" si="3"/>
        <v>0</v>
      </c>
      <c r="AB72" s="850">
        <f t="shared" si="4"/>
        <v>0</v>
      </c>
      <c r="AD72" s="153">
        <f t="shared" si="5"/>
        <v>0</v>
      </c>
      <c r="AE72" s="149">
        <f t="shared" si="6"/>
        <v>0</v>
      </c>
      <c r="AF72" s="149">
        <f t="shared" si="7"/>
        <v>0</v>
      </c>
      <c r="AG72" s="154">
        <f t="shared" si="8"/>
        <v>0</v>
      </c>
    </row>
    <row r="73" spans="1:33" x14ac:dyDescent="0.25">
      <c r="A73" s="141" t="str">
        <f>IF(ISBLANK('A1'!B73),"",IF(ISBLANK('A1'!D73),'A1'!A73&amp;"-"&amp;'A1'!B73,'A1'!A73&amp;"-"&amp;'A1'!B73&amp;"; "&amp;'A1'!D73))</f>
        <v/>
      </c>
      <c r="B73" s="897" t="str">
        <f>IF(ISBLANK('A1'!G73),"",'A1'!G73)</f>
        <v/>
      </c>
      <c r="C73" s="894" t="str">
        <f>IF(ISBLANK('A1'!H73),"",'A1'!H73)</f>
        <v/>
      </c>
      <c r="D73" s="248" t="str">
        <f>IF(ISBLANK('A2'!P73),"",'A2'!P73)</f>
        <v/>
      </c>
      <c r="E73" s="194"/>
      <c r="F73" s="195"/>
      <c r="G73" s="195"/>
      <c r="H73" s="195"/>
      <c r="I73" s="195"/>
      <c r="J73" s="195"/>
      <c r="K73" s="197"/>
      <c r="L73" s="459"/>
      <c r="M73" s="198"/>
      <c r="N73" s="196"/>
      <c r="O73" s="196"/>
      <c r="P73" s="196"/>
      <c r="Q73" s="196"/>
      <c r="R73" s="197"/>
      <c r="S73" s="195"/>
      <c r="T73" s="195"/>
      <c r="U73" s="195"/>
      <c r="V73" s="195"/>
      <c r="W73" s="198"/>
      <c r="Y73" s="153">
        <f t="shared" si="1"/>
        <v>0</v>
      </c>
      <c r="Z73" s="149">
        <f t="shared" si="2"/>
        <v>0</v>
      </c>
      <c r="AA73" s="149">
        <f t="shared" si="3"/>
        <v>0</v>
      </c>
      <c r="AB73" s="850">
        <f t="shared" si="4"/>
        <v>0</v>
      </c>
      <c r="AD73" s="153">
        <f t="shared" si="5"/>
        <v>0</v>
      </c>
      <c r="AE73" s="149">
        <f t="shared" si="6"/>
        <v>0</v>
      </c>
      <c r="AF73" s="149">
        <f t="shared" si="7"/>
        <v>0</v>
      </c>
      <c r="AG73" s="154">
        <f t="shared" si="8"/>
        <v>0</v>
      </c>
    </row>
    <row r="74" spans="1:33" x14ac:dyDescent="0.25">
      <c r="A74" s="141" t="str">
        <f>IF(ISBLANK('A1'!B74),"",IF(ISBLANK('A1'!D74),'A1'!A74&amp;"-"&amp;'A1'!B74,'A1'!A74&amp;"-"&amp;'A1'!B74&amp;"; "&amp;'A1'!D74))</f>
        <v/>
      </c>
      <c r="B74" s="897" t="str">
        <f>IF(ISBLANK('A1'!G74),"",'A1'!G74)</f>
        <v/>
      </c>
      <c r="C74" s="894" t="str">
        <f>IF(ISBLANK('A1'!H74),"",'A1'!H74)</f>
        <v/>
      </c>
      <c r="D74" s="248" t="str">
        <f>IF(ISBLANK('A2'!P74),"",'A2'!P74)</f>
        <v/>
      </c>
      <c r="E74" s="194"/>
      <c r="F74" s="195"/>
      <c r="G74" s="195"/>
      <c r="H74" s="195"/>
      <c r="I74" s="195"/>
      <c r="J74" s="195"/>
      <c r="K74" s="197"/>
      <c r="L74" s="459"/>
      <c r="M74" s="198"/>
      <c r="N74" s="196"/>
      <c r="O74" s="196"/>
      <c r="P74" s="196"/>
      <c r="Q74" s="196"/>
      <c r="R74" s="197"/>
      <c r="S74" s="195"/>
      <c r="T74" s="195"/>
      <c r="U74" s="195"/>
      <c r="V74" s="195"/>
      <c r="W74" s="198"/>
      <c r="Y74" s="153">
        <f t="shared" si="1"/>
        <v>0</v>
      </c>
      <c r="Z74" s="149">
        <f t="shared" si="2"/>
        <v>0</v>
      </c>
      <c r="AA74" s="149">
        <f t="shared" si="3"/>
        <v>0</v>
      </c>
      <c r="AB74" s="850">
        <f t="shared" si="4"/>
        <v>0</v>
      </c>
      <c r="AD74" s="153">
        <f t="shared" si="5"/>
        <v>0</v>
      </c>
      <c r="AE74" s="149">
        <f t="shared" si="6"/>
        <v>0</v>
      </c>
      <c r="AF74" s="149">
        <f t="shared" si="7"/>
        <v>0</v>
      </c>
      <c r="AG74" s="154">
        <f t="shared" si="8"/>
        <v>0</v>
      </c>
    </row>
    <row r="75" spans="1:33" x14ac:dyDescent="0.25">
      <c r="A75" s="141" t="str">
        <f>IF(ISBLANK('A1'!B75),"",IF(ISBLANK('A1'!D75),'A1'!A75&amp;"-"&amp;'A1'!B75,'A1'!A75&amp;"-"&amp;'A1'!B75&amp;"; "&amp;'A1'!D75))</f>
        <v/>
      </c>
      <c r="B75" s="897" t="str">
        <f>IF(ISBLANK('A1'!G75),"",'A1'!G75)</f>
        <v/>
      </c>
      <c r="C75" s="894" t="str">
        <f>IF(ISBLANK('A1'!H75),"",'A1'!H75)</f>
        <v/>
      </c>
      <c r="D75" s="248" t="str">
        <f>IF(ISBLANK('A2'!P75),"",'A2'!P75)</f>
        <v/>
      </c>
      <c r="E75" s="194"/>
      <c r="F75" s="195"/>
      <c r="G75" s="195"/>
      <c r="H75" s="195"/>
      <c r="I75" s="195"/>
      <c r="J75" s="195"/>
      <c r="K75" s="197"/>
      <c r="L75" s="459"/>
      <c r="M75" s="198"/>
      <c r="N75" s="196"/>
      <c r="O75" s="196"/>
      <c r="P75" s="196"/>
      <c r="Q75" s="196"/>
      <c r="R75" s="197"/>
      <c r="S75" s="195"/>
      <c r="T75" s="195"/>
      <c r="U75" s="195"/>
      <c r="V75" s="195"/>
      <c r="W75" s="198"/>
      <c r="Y75" s="153">
        <f t="shared" si="1"/>
        <v>0</v>
      </c>
      <c r="Z75" s="149">
        <f t="shared" si="2"/>
        <v>0</v>
      </c>
      <c r="AA75" s="149">
        <f t="shared" si="3"/>
        <v>0</v>
      </c>
      <c r="AB75" s="850">
        <f t="shared" si="4"/>
        <v>0</v>
      </c>
      <c r="AD75" s="153">
        <f t="shared" si="5"/>
        <v>0</v>
      </c>
      <c r="AE75" s="149">
        <f t="shared" si="6"/>
        <v>0</v>
      </c>
      <c r="AF75" s="149">
        <f t="shared" si="7"/>
        <v>0</v>
      </c>
      <c r="AG75" s="154">
        <f t="shared" si="8"/>
        <v>0</v>
      </c>
    </row>
    <row r="76" spans="1:33" x14ac:dyDescent="0.25">
      <c r="A76" s="141" t="str">
        <f>IF(ISBLANK('A1'!B76),"",IF(ISBLANK('A1'!D76),'A1'!A76&amp;"-"&amp;'A1'!B76,'A1'!A76&amp;"-"&amp;'A1'!B76&amp;"; "&amp;'A1'!D76))</f>
        <v/>
      </c>
      <c r="B76" s="897" t="str">
        <f>IF(ISBLANK('A1'!G76),"",'A1'!G76)</f>
        <v/>
      </c>
      <c r="C76" s="894" t="str">
        <f>IF(ISBLANK('A1'!H76),"",'A1'!H76)</f>
        <v/>
      </c>
      <c r="D76" s="248" t="str">
        <f>IF(ISBLANK('A2'!P76),"",'A2'!P76)</f>
        <v/>
      </c>
      <c r="E76" s="194"/>
      <c r="F76" s="195"/>
      <c r="G76" s="195"/>
      <c r="H76" s="195"/>
      <c r="I76" s="195"/>
      <c r="J76" s="195"/>
      <c r="K76" s="197"/>
      <c r="L76" s="459"/>
      <c r="M76" s="198"/>
      <c r="N76" s="196"/>
      <c r="O76" s="196"/>
      <c r="P76" s="196"/>
      <c r="Q76" s="196"/>
      <c r="R76" s="197"/>
      <c r="S76" s="195"/>
      <c r="T76" s="195"/>
      <c r="U76" s="195"/>
      <c r="V76" s="195"/>
      <c r="W76" s="198"/>
      <c r="Y76" s="153">
        <f t="shared" si="1"/>
        <v>0</v>
      </c>
      <c r="Z76" s="149">
        <f t="shared" si="2"/>
        <v>0</v>
      </c>
      <c r="AA76" s="149">
        <f t="shared" si="3"/>
        <v>0</v>
      </c>
      <c r="AB76" s="850">
        <f t="shared" si="4"/>
        <v>0</v>
      </c>
      <c r="AD76" s="153">
        <f t="shared" si="5"/>
        <v>0</v>
      </c>
      <c r="AE76" s="149">
        <f t="shared" si="6"/>
        <v>0</v>
      </c>
      <c r="AF76" s="149">
        <f t="shared" si="7"/>
        <v>0</v>
      </c>
      <c r="AG76" s="154">
        <f t="shared" si="8"/>
        <v>0</v>
      </c>
    </row>
    <row r="77" spans="1:33" x14ac:dyDescent="0.25">
      <c r="A77" s="141" t="str">
        <f>IF(ISBLANK('A1'!B77),"",IF(ISBLANK('A1'!D77),'A1'!A77&amp;"-"&amp;'A1'!B77,'A1'!A77&amp;"-"&amp;'A1'!B77&amp;"; "&amp;'A1'!D77))</f>
        <v/>
      </c>
      <c r="B77" s="897" t="str">
        <f>IF(ISBLANK('A1'!G77),"",'A1'!G77)</f>
        <v/>
      </c>
      <c r="C77" s="894" t="str">
        <f>IF(ISBLANK('A1'!H77),"",'A1'!H77)</f>
        <v/>
      </c>
      <c r="D77" s="248" t="str">
        <f>IF(ISBLANK('A2'!P77),"",'A2'!P77)</f>
        <v/>
      </c>
      <c r="E77" s="194"/>
      <c r="F77" s="195"/>
      <c r="G77" s="195"/>
      <c r="H77" s="195"/>
      <c r="I77" s="195"/>
      <c r="J77" s="195"/>
      <c r="K77" s="197"/>
      <c r="L77" s="459"/>
      <c r="M77" s="198"/>
      <c r="N77" s="196"/>
      <c r="O77" s="196"/>
      <c r="P77" s="196"/>
      <c r="Q77" s="196"/>
      <c r="R77" s="197"/>
      <c r="S77" s="195"/>
      <c r="T77" s="195"/>
      <c r="U77" s="195"/>
      <c r="V77" s="195"/>
      <c r="W77" s="198"/>
      <c r="Y77" s="153">
        <f t="shared" si="1"/>
        <v>0</v>
      </c>
      <c r="Z77" s="149">
        <f t="shared" si="2"/>
        <v>0</v>
      </c>
      <c r="AA77" s="149">
        <f t="shared" si="3"/>
        <v>0</v>
      </c>
      <c r="AB77" s="850">
        <f t="shared" si="4"/>
        <v>0</v>
      </c>
      <c r="AD77" s="153">
        <f t="shared" si="5"/>
        <v>0</v>
      </c>
      <c r="AE77" s="149">
        <f t="shared" si="6"/>
        <v>0</v>
      </c>
      <c r="AF77" s="149">
        <f t="shared" si="7"/>
        <v>0</v>
      </c>
      <c r="AG77" s="154">
        <f t="shared" si="8"/>
        <v>0</v>
      </c>
    </row>
    <row r="78" spans="1:33" x14ac:dyDescent="0.25">
      <c r="A78" s="141" t="str">
        <f>IF(ISBLANK('A1'!B78),"",IF(ISBLANK('A1'!D78),'A1'!A78&amp;"-"&amp;'A1'!B78,'A1'!A78&amp;"-"&amp;'A1'!B78&amp;"; "&amp;'A1'!D78))</f>
        <v/>
      </c>
      <c r="B78" s="897" t="str">
        <f>IF(ISBLANK('A1'!G78),"",'A1'!G78)</f>
        <v/>
      </c>
      <c r="C78" s="894" t="str">
        <f>IF(ISBLANK('A1'!H78),"",'A1'!H78)</f>
        <v/>
      </c>
      <c r="D78" s="248" t="str">
        <f>IF(ISBLANK('A2'!P78),"",'A2'!P78)</f>
        <v/>
      </c>
      <c r="E78" s="194"/>
      <c r="F78" s="195"/>
      <c r="G78" s="195"/>
      <c r="H78" s="195"/>
      <c r="I78" s="195"/>
      <c r="J78" s="195"/>
      <c r="K78" s="197"/>
      <c r="L78" s="459"/>
      <c r="M78" s="198"/>
      <c r="N78" s="196"/>
      <c r="O78" s="196"/>
      <c r="P78" s="196"/>
      <c r="Q78" s="196"/>
      <c r="R78" s="197"/>
      <c r="S78" s="195"/>
      <c r="T78" s="195"/>
      <c r="U78" s="195"/>
      <c r="V78" s="195"/>
      <c r="W78" s="198"/>
      <c r="Y78" s="153">
        <f t="shared" si="1"/>
        <v>0</v>
      </c>
      <c r="Z78" s="149">
        <f t="shared" si="2"/>
        <v>0</v>
      </c>
      <c r="AA78" s="149">
        <f t="shared" si="3"/>
        <v>0</v>
      </c>
      <c r="AB78" s="850">
        <f t="shared" si="4"/>
        <v>0</v>
      </c>
      <c r="AD78" s="153">
        <f t="shared" si="5"/>
        <v>0</v>
      </c>
      <c r="AE78" s="149">
        <f t="shared" si="6"/>
        <v>0</v>
      </c>
      <c r="AF78" s="149">
        <f t="shared" si="7"/>
        <v>0</v>
      </c>
      <c r="AG78" s="154">
        <f t="shared" si="8"/>
        <v>0</v>
      </c>
    </row>
    <row r="79" spans="1:33" x14ac:dyDescent="0.25">
      <c r="A79" s="141" t="str">
        <f>IF(ISBLANK('A1'!B79),"",IF(ISBLANK('A1'!D79),'A1'!A79&amp;"-"&amp;'A1'!B79,'A1'!A79&amp;"-"&amp;'A1'!B79&amp;"; "&amp;'A1'!D79))</f>
        <v/>
      </c>
      <c r="B79" s="897" t="str">
        <f>IF(ISBLANK('A1'!G79),"",'A1'!G79)</f>
        <v/>
      </c>
      <c r="C79" s="894" t="str">
        <f>IF(ISBLANK('A1'!H79),"",'A1'!H79)</f>
        <v/>
      </c>
      <c r="D79" s="248" t="str">
        <f>IF(ISBLANK('A2'!P79),"",'A2'!P79)</f>
        <v/>
      </c>
      <c r="E79" s="194"/>
      <c r="F79" s="195"/>
      <c r="G79" s="195"/>
      <c r="H79" s="195"/>
      <c r="I79" s="195"/>
      <c r="J79" s="195"/>
      <c r="K79" s="197"/>
      <c r="L79" s="459"/>
      <c r="M79" s="198"/>
      <c r="N79" s="196"/>
      <c r="O79" s="196"/>
      <c r="P79" s="196"/>
      <c r="Q79" s="196"/>
      <c r="R79" s="197"/>
      <c r="S79" s="195"/>
      <c r="T79" s="195"/>
      <c r="U79" s="195"/>
      <c r="V79" s="195"/>
      <c r="W79" s="198"/>
      <c r="Y79" s="153">
        <f t="shared" si="1"/>
        <v>0</v>
      </c>
      <c r="Z79" s="149">
        <f t="shared" si="2"/>
        <v>0</v>
      </c>
      <c r="AA79" s="149">
        <f t="shared" si="3"/>
        <v>0</v>
      </c>
      <c r="AB79" s="850">
        <f t="shared" si="4"/>
        <v>0</v>
      </c>
      <c r="AD79" s="153">
        <f t="shared" si="5"/>
        <v>0</v>
      </c>
      <c r="AE79" s="149">
        <f t="shared" si="6"/>
        <v>0</v>
      </c>
      <c r="AF79" s="149">
        <f t="shared" si="7"/>
        <v>0</v>
      </c>
      <c r="AG79" s="154">
        <f t="shared" si="8"/>
        <v>0</v>
      </c>
    </row>
    <row r="80" spans="1:33" x14ac:dyDescent="0.25">
      <c r="A80" s="141" t="str">
        <f>IF(ISBLANK('A1'!B80),"",IF(ISBLANK('A1'!D80),'A1'!A80&amp;"-"&amp;'A1'!B80,'A1'!A80&amp;"-"&amp;'A1'!B80&amp;"; "&amp;'A1'!D80))</f>
        <v/>
      </c>
      <c r="B80" s="897" t="str">
        <f>IF(ISBLANK('A1'!G80),"",'A1'!G80)</f>
        <v/>
      </c>
      <c r="C80" s="894" t="str">
        <f>IF(ISBLANK('A1'!H80),"",'A1'!H80)</f>
        <v/>
      </c>
      <c r="D80" s="248" t="str">
        <f>IF(ISBLANK('A2'!P80),"",'A2'!P80)</f>
        <v/>
      </c>
      <c r="E80" s="194"/>
      <c r="F80" s="195"/>
      <c r="G80" s="195"/>
      <c r="H80" s="195"/>
      <c r="I80" s="195"/>
      <c r="J80" s="195"/>
      <c r="K80" s="197"/>
      <c r="L80" s="459"/>
      <c r="M80" s="198"/>
      <c r="N80" s="196"/>
      <c r="O80" s="196"/>
      <c r="P80" s="196"/>
      <c r="Q80" s="196"/>
      <c r="R80" s="197"/>
      <c r="S80" s="195"/>
      <c r="T80" s="195"/>
      <c r="U80" s="195"/>
      <c r="V80" s="195"/>
      <c r="W80" s="198"/>
      <c r="Y80" s="153">
        <f t="shared" si="1"/>
        <v>0</v>
      </c>
      <c r="Z80" s="149">
        <f t="shared" si="2"/>
        <v>0</v>
      </c>
      <c r="AA80" s="149">
        <f t="shared" si="3"/>
        <v>0</v>
      </c>
      <c r="AB80" s="850">
        <f t="shared" si="4"/>
        <v>0</v>
      </c>
      <c r="AD80" s="153">
        <f t="shared" si="5"/>
        <v>0</v>
      </c>
      <c r="AE80" s="149">
        <f t="shared" si="6"/>
        <v>0</v>
      </c>
      <c r="AF80" s="149">
        <f t="shared" si="7"/>
        <v>0</v>
      </c>
      <c r="AG80" s="154">
        <f t="shared" si="8"/>
        <v>0</v>
      </c>
    </row>
    <row r="81" spans="1:33" x14ac:dyDescent="0.25">
      <c r="A81" s="141" t="str">
        <f>IF(ISBLANK('A1'!B81),"",IF(ISBLANK('A1'!D81),'A1'!A81&amp;"-"&amp;'A1'!B81,'A1'!A81&amp;"-"&amp;'A1'!B81&amp;"; "&amp;'A1'!D81))</f>
        <v/>
      </c>
      <c r="B81" s="897" t="str">
        <f>IF(ISBLANK('A1'!G81),"",'A1'!G81)</f>
        <v/>
      </c>
      <c r="C81" s="894" t="str">
        <f>IF(ISBLANK('A1'!H81),"",'A1'!H81)</f>
        <v/>
      </c>
      <c r="D81" s="248" t="str">
        <f>IF(ISBLANK('A2'!P81),"",'A2'!P81)</f>
        <v/>
      </c>
      <c r="E81" s="194"/>
      <c r="F81" s="195"/>
      <c r="G81" s="195"/>
      <c r="H81" s="195"/>
      <c r="I81" s="195"/>
      <c r="J81" s="195"/>
      <c r="K81" s="197"/>
      <c r="L81" s="459"/>
      <c r="M81" s="198"/>
      <c r="N81" s="196"/>
      <c r="O81" s="196"/>
      <c r="P81" s="196"/>
      <c r="Q81" s="196"/>
      <c r="R81" s="197"/>
      <c r="S81" s="195"/>
      <c r="T81" s="195"/>
      <c r="U81" s="195"/>
      <c r="V81" s="195"/>
      <c r="W81" s="198"/>
      <c r="Y81" s="153">
        <f t="shared" si="1"/>
        <v>0</v>
      </c>
      <c r="Z81" s="149">
        <f t="shared" si="2"/>
        <v>0</v>
      </c>
      <c r="AA81" s="149">
        <f t="shared" si="3"/>
        <v>0</v>
      </c>
      <c r="AB81" s="850">
        <f t="shared" si="4"/>
        <v>0</v>
      </c>
      <c r="AD81" s="153">
        <f t="shared" si="5"/>
        <v>0</v>
      </c>
      <c r="AE81" s="149">
        <f t="shared" si="6"/>
        <v>0</v>
      </c>
      <c r="AF81" s="149">
        <f t="shared" si="7"/>
        <v>0</v>
      </c>
      <c r="AG81" s="154">
        <f t="shared" si="8"/>
        <v>0</v>
      </c>
    </row>
    <row r="82" spans="1:33" x14ac:dyDescent="0.25">
      <c r="A82" s="141" t="str">
        <f>IF(ISBLANK('A1'!B82),"",IF(ISBLANK('A1'!D82),'A1'!A82&amp;"-"&amp;'A1'!B82,'A1'!A82&amp;"-"&amp;'A1'!B82&amp;"; "&amp;'A1'!D82))</f>
        <v/>
      </c>
      <c r="B82" s="897" t="str">
        <f>IF(ISBLANK('A1'!G82),"",'A1'!G82)</f>
        <v/>
      </c>
      <c r="C82" s="894" t="str">
        <f>IF(ISBLANK('A1'!H82),"",'A1'!H82)</f>
        <v/>
      </c>
      <c r="D82" s="248" t="str">
        <f>IF(ISBLANK('A2'!P82),"",'A2'!P82)</f>
        <v/>
      </c>
      <c r="E82" s="194"/>
      <c r="F82" s="195"/>
      <c r="G82" s="195"/>
      <c r="H82" s="195"/>
      <c r="I82" s="195"/>
      <c r="J82" s="195"/>
      <c r="K82" s="197"/>
      <c r="L82" s="459"/>
      <c r="M82" s="198"/>
      <c r="N82" s="196"/>
      <c r="O82" s="196"/>
      <c r="P82" s="196"/>
      <c r="Q82" s="196"/>
      <c r="R82" s="197"/>
      <c r="S82" s="195"/>
      <c r="T82" s="195"/>
      <c r="U82" s="195"/>
      <c r="V82" s="195"/>
      <c r="W82" s="198"/>
      <c r="Y82" s="153">
        <f t="shared" ref="Y82:Y145" si="9">SUM(E82:J82)</f>
        <v>0</v>
      </c>
      <c r="Z82" s="149">
        <f t="shared" ref="Z82:Z145" si="10">SUM(K82:M82)</f>
        <v>0</v>
      </c>
      <c r="AA82" s="149">
        <f t="shared" ref="AA82:AA145" si="11">SUM(N82:Q82)</f>
        <v>0</v>
      </c>
      <c r="AB82" s="850">
        <f t="shared" ref="AB82:AB145" si="12">SUM(R82:W82)</f>
        <v>0</v>
      </c>
      <c r="AD82" s="153">
        <f t="shared" ref="AD82:AD145" si="13">IF(D82="",Y82,D82-Y82)</f>
        <v>0</v>
      </c>
      <c r="AE82" s="149">
        <f t="shared" ref="AE82:AE145" si="14">IF(D82="",Z82,D82-Z82)</f>
        <v>0</v>
      </c>
      <c r="AF82" s="149">
        <f t="shared" ref="AF82:AF145" si="15">IF(D82="",AA82,D82-AA82)</f>
        <v>0</v>
      </c>
      <c r="AG82" s="154">
        <f t="shared" ref="AG82:AG145" si="16">IF(D82="",AB82,D82-AB82)</f>
        <v>0</v>
      </c>
    </row>
    <row r="83" spans="1:33" x14ac:dyDescent="0.25">
      <c r="A83" s="141" t="str">
        <f>IF(ISBLANK('A1'!B83),"",IF(ISBLANK('A1'!D83),'A1'!A83&amp;"-"&amp;'A1'!B83,'A1'!A83&amp;"-"&amp;'A1'!B83&amp;"; "&amp;'A1'!D83))</f>
        <v/>
      </c>
      <c r="B83" s="897" t="str">
        <f>IF(ISBLANK('A1'!G83),"",'A1'!G83)</f>
        <v/>
      </c>
      <c r="C83" s="894" t="str">
        <f>IF(ISBLANK('A1'!H83),"",'A1'!H83)</f>
        <v/>
      </c>
      <c r="D83" s="248" t="str">
        <f>IF(ISBLANK('A2'!P83),"",'A2'!P83)</f>
        <v/>
      </c>
      <c r="E83" s="194"/>
      <c r="F83" s="195"/>
      <c r="G83" s="195"/>
      <c r="H83" s="195"/>
      <c r="I83" s="195"/>
      <c r="J83" s="195"/>
      <c r="K83" s="197"/>
      <c r="L83" s="459"/>
      <c r="M83" s="198"/>
      <c r="N83" s="196"/>
      <c r="O83" s="196"/>
      <c r="P83" s="196"/>
      <c r="Q83" s="196"/>
      <c r="R83" s="197"/>
      <c r="S83" s="195"/>
      <c r="T83" s="195"/>
      <c r="U83" s="195"/>
      <c r="V83" s="195"/>
      <c r="W83" s="198"/>
      <c r="Y83" s="153">
        <f t="shared" si="9"/>
        <v>0</v>
      </c>
      <c r="Z83" s="149">
        <f t="shared" si="10"/>
        <v>0</v>
      </c>
      <c r="AA83" s="149">
        <f t="shared" si="11"/>
        <v>0</v>
      </c>
      <c r="AB83" s="850">
        <f t="shared" si="12"/>
        <v>0</v>
      </c>
      <c r="AD83" s="153">
        <f t="shared" si="13"/>
        <v>0</v>
      </c>
      <c r="AE83" s="149">
        <f t="shared" si="14"/>
        <v>0</v>
      </c>
      <c r="AF83" s="149">
        <f t="shared" si="15"/>
        <v>0</v>
      </c>
      <c r="AG83" s="154">
        <f t="shared" si="16"/>
        <v>0</v>
      </c>
    </row>
    <row r="84" spans="1:33" x14ac:dyDescent="0.25">
      <c r="A84" s="141" t="str">
        <f>IF(ISBLANK('A1'!B84),"",IF(ISBLANK('A1'!D84),'A1'!A84&amp;"-"&amp;'A1'!B84,'A1'!A84&amp;"-"&amp;'A1'!B84&amp;"; "&amp;'A1'!D84))</f>
        <v/>
      </c>
      <c r="B84" s="897" t="str">
        <f>IF(ISBLANK('A1'!G84),"",'A1'!G84)</f>
        <v/>
      </c>
      <c r="C84" s="894" t="str">
        <f>IF(ISBLANK('A1'!H84),"",'A1'!H84)</f>
        <v/>
      </c>
      <c r="D84" s="248" t="str">
        <f>IF(ISBLANK('A2'!P84),"",'A2'!P84)</f>
        <v/>
      </c>
      <c r="E84" s="194"/>
      <c r="F84" s="195"/>
      <c r="G84" s="195"/>
      <c r="H84" s="195"/>
      <c r="I84" s="195"/>
      <c r="J84" s="195"/>
      <c r="K84" s="197"/>
      <c r="L84" s="459"/>
      <c r="M84" s="198"/>
      <c r="N84" s="196"/>
      <c r="O84" s="196"/>
      <c r="P84" s="196"/>
      <c r="Q84" s="196"/>
      <c r="R84" s="197"/>
      <c r="S84" s="195"/>
      <c r="T84" s="195"/>
      <c r="U84" s="195"/>
      <c r="V84" s="195"/>
      <c r="W84" s="198"/>
      <c r="Y84" s="153">
        <f t="shared" si="9"/>
        <v>0</v>
      </c>
      <c r="Z84" s="149">
        <f t="shared" si="10"/>
        <v>0</v>
      </c>
      <c r="AA84" s="149">
        <f t="shared" si="11"/>
        <v>0</v>
      </c>
      <c r="AB84" s="850">
        <f t="shared" si="12"/>
        <v>0</v>
      </c>
      <c r="AD84" s="153">
        <f t="shared" si="13"/>
        <v>0</v>
      </c>
      <c r="AE84" s="149">
        <f t="shared" si="14"/>
        <v>0</v>
      </c>
      <c r="AF84" s="149">
        <f t="shared" si="15"/>
        <v>0</v>
      </c>
      <c r="AG84" s="154">
        <f t="shared" si="16"/>
        <v>0</v>
      </c>
    </row>
    <row r="85" spans="1:33" x14ac:dyDescent="0.25">
      <c r="A85" s="141" t="str">
        <f>IF(ISBLANK('A1'!B85),"",IF(ISBLANK('A1'!D85),'A1'!A85&amp;"-"&amp;'A1'!B85,'A1'!A85&amp;"-"&amp;'A1'!B85&amp;"; "&amp;'A1'!D85))</f>
        <v/>
      </c>
      <c r="B85" s="897" t="str">
        <f>IF(ISBLANK('A1'!G85),"",'A1'!G85)</f>
        <v/>
      </c>
      <c r="C85" s="894" t="str">
        <f>IF(ISBLANK('A1'!H85),"",'A1'!H85)</f>
        <v/>
      </c>
      <c r="D85" s="248" t="str">
        <f>IF(ISBLANK('A2'!P85),"",'A2'!P85)</f>
        <v/>
      </c>
      <c r="E85" s="194"/>
      <c r="F85" s="195"/>
      <c r="G85" s="195"/>
      <c r="H85" s="195"/>
      <c r="I85" s="195"/>
      <c r="J85" s="195"/>
      <c r="K85" s="197"/>
      <c r="L85" s="459"/>
      <c r="M85" s="198"/>
      <c r="N85" s="196"/>
      <c r="O85" s="196"/>
      <c r="P85" s="196"/>
      <c r="Q85" s="196"/>
      <c r="R85" s="197"/>
      <c r="S85" s="195"/>
      <c r="T85" s="195"/>
      <c r="U85" s="195"/>
      <c r="V85" s="195"/>
      <c r="W85" s="198"/>
      <c r="Y85" s="153">
        <f t="shared" si="9"/>
        <v>0</v>
      </c>
      <c r="Z85" s="149">
        <f t="shared" si="10"/>
        <v>0</v>
      </c>
      <c r="AA85" s="149">
        <f t="shared" si="11"/>
        <v>0</v>
      </c>
      <c r="AB85" s="850">
        <f t="shared" si="12"/>
        <v>0</v>
      </c>
      <c r="AD85" s="153">
        <f t="shared" si="13"/>
        <v>0</v>
      </c>
      <c r="AE85" s="149">
        <f t="shared" si="14"/>
        <v>0</v>
      </c>
      <c r="AF85" s="149">
        <f t="shared" si="15"/>
        <v>0</v>
      </c>
      <c r="AG85" s="154">
        <f t="shared" si="16"/>
        <v>0</v>
      </c>
    </row>
    <row r="86" spans="1:33" x14ac:dyDescent="0.25">
      <c r="A86" s="141" t="str">
        <f>IF(ISBLANK('A1'!B86),"",IF(ISBLANK('A1'!D86),'A1'!A86&amp;"-"&amp;'A1'!B86,'A1'!A86&amp;"-"&amp;'A1'!B86&amp;"; "&amp;'A1'!D86))</f>
        <v/>
      </c>
      <c r="B86" s="897" t="str">
        <f>IF(ISBLANK('A1'!G86),"",'A1'!G86)</f>
        <v/>
      </c>
      <c r="C86" s="894" t="str">
        <f>IF(ISBLANK('A1'!H86),"",'A1'!H86)</f>
        <v/>
      </c>
      <c r="D86" s="248" t="str">
        <f>IF(ISBLANK('A2'!P86),"",'A2'!P86)</f>
        <v/>
      </c>
      <c r="E86" s="194"/>
      <c r="F86" s="195"/>
      <c r="G86" s="195"/>
      <c r="H86" s="195"/>
      <c r="I86" s="195"/>
      <c r="J86" s="195"/>
      <c r="K86" s="197"/>
      <c r="L86" s="459"/>
      <c r="M86" s="198"/>
      <c r="N86" s="196"/>
      <c r="O86" s="196"/>
      <c r="P86" s="196"/>
      <c r="Q86" s="196"/>
      <c r="R86" s="197"/>
      <c r="S86" s="195"/>
      <c r="T86" s="195"/>
      <c r="U86" s="195"/>
      <c r="V86" s="195"/>
      <c r="W86" s="198"/>
      <c r="Y86" s="153">
        <f t="shared" si="9"/>
        <v>0</v>
      </c>
      <c r="Z86" s="149">
        <f t="shared" si="10"/>
        <v>0</v>
      </c>
      <c r="AA86" s="149">
        <f t="shared" si="11"/>
        <v>0</v>
      </c>
      <c r="AB86" s="850">
        <f t="shared" si="12"/>
        <v>0</v>
      </c>
      <c r="AD86" s="153">
        <f t="shared" si="13"/>
        <v>0</v>
      </c>
      <c r="AE86" s="149">
        <f t="shared" si="14"/>
        <v>0</v>
      </c>
      <c r="AF86" s="149">
        <f t="shared" si="15"/>
        <v>0</v>
      </c>
      <c r="AG86" s="154">
        <f t="shared" si="16"/>
        <v>0</v>
      </c>
    </row>
    <row r="87" spans="1:33" x14ac:dyDescent="0.25">
      <c r="A87" s="141" t="str">
        <f>IF(ISBLANK('A1'!B87),"",IF(ISBLANK('A1'!D87),'A1'!A87&amp;"-"&amp;'A1'!B87,'A1'!A87&amp;"-"&amp;'A1'!B87&amp;"; "&amp;'A1'!D87))</f>
        <v/>
      </c>
      <c r="B87" s="897" t="str">
        <f>IF(ISBLANK('A1'!G87),"",'A1'!G87)</f>
        <v/>
      </c>
      <c r="C87" s="894" t="str">
        <f>IF(ISBLANK('A1'!H87),"",'A1'!H87)</f>
        <v/>
      </c>
      <c r="D87" s="248" t="str">
        <f>IF(ISBLANK('A2'!P87),"",'A2'!P87)</f>
        <v/>
      </c>
      <c r="E87" s="194"/>
      <c r="F87" s="195"/>
      <c r="G87" s="195"/>
      <c r="H87" s="195"/>
      <c r="I87" s="195"/>
      <c r="J87" s="195"/>
      <c r="K87" s="197"/>
      <c r="L87" s="459"/>
      <c r="M87" s="198"/>
      <c r="N87" s="196"/>
      <c r="O87" s="196"/>
      <c r="P87" s="196"/>
      <c r="Q87" s="196"/>
      <c r="R87" s="197"/>
      <c r="S87" s="195"/>
      <c r="T87" s="195"/>
      <c r="U87" s="195"/>
      <c r="V87" s="195"/>
      <c r="W87" s="198"/>
      <c r="Y87" s="153">
        <f t="shared" si="9"/>
        <v>0</v>
      </c>
      <c r="Z87" s="149">
        <f t="shared" si="10"/>
        <v>0</v>
      </c>
      <c r="AA87" s="149">
        <f t="shared" si="11"/>
        <v>0</v>
      </c>
      <c r="AB87" s="850">
        <f t="shared" si="12"/>
        <v>0</v>
      </c>
      <c r="AD87" s="153">
        <f t="shared" si="13"/>
        <v>0</v>
      </c>
      <c r="AE87" s="149">
        <f t="shared" si="14"/>
        <v>0</v>
      </c>
      <c r="AF87" s="149">
        <f t="shared" si="15"/>
        <v>0</v>
      </c>
      <c r="AG87" s="154">
        <f t="shared" si="16"/>
        <v>0</v>
      </c>
    </row>
    <row r="88" spans="1:33" x14ac:dyDescent="0.25">
      <c r="A88" s="141" t="str">
        <f>IF(ISBLANK('A1'!B88),"",IF(ISBLANK('A1'!D88),'A1'!A88&amp;"-"&amp;'A1'!B88,'A1'!A88&amp;"-"&amp;'A1'!B88&amp;"; "&amp;'A1'!D88))</f>
        <v/>
      </c>
      <c r="B88" s="897" t="str">
        <f>IF(ISBLANK('A1'!G88),"",'A1'!G88)</f>
        <v/>
      </c>
      <c r="C88" s="894" t="str">
        <f>IF(ISBLANK('A1'!H88),"",'A1'!H88)</f>
        <v/>
      </c>
      <c r="D88" s="248" t="str">
        <f>IF(ISBLANK('A2'!P88),"",'A2'!P88)</f>
        <v/>
      </c>
      <c r="E88" s="194"/>
      <c r="F88" s="195"/>
      <c r="G88" s="195"/>
      <c r="H88" s="195"/>
      <c r="I88" s="195"/>
      <c r="J88" s="195"/>
      <c r="K88" s="197"/>
      <c r="L88" s="459"/>
      <c r="M88" s="198"/>
      <c r="N88" s="196"/>
      <c r="O88" s="196"/>
      <c r="P88" s="196"/>
      <c r="Q88" s="196"/>
      <c r="R88" s="197"/>
      <c r="S88" s="195"/>
      <c r="T88" s="195"/>
      <c r="U88" s="195"/>
      <c r="V88" s="195"/>
      <c r="W88" s="198"/>
      <c r="Y88" s="153">
        <f t="shared" si="9"/>
        <v>0</v>
      </c>
      <c r="Z88" s="149">
        <f t="shared" si="10"/>
        <v>0</v>
      </c>
      <c r="AA88" s="149">
        <f t="shared" si="11"/>
        <v>0</v>
      </c>
      <c r="AB88" s="850">
        <f t="shared" si="12"/>
        <v>0</v>
      </c>
      <c r="AD88" s="153">
        <f t="shared" si="13"/>
        <v>0</v>
      </c>
      <c r="AE88" s="149">
        <f t="shared" si="14"/>
        <v>0</v>
      </c>
      <c r="AF88" s="149">
        <f t="shared" si="15"/>
        <v>0</v>
      </c>
      <c r="AG88" s="154">
        <f t="shared" si="16"/>
        <v>0</v>
      </c>
    </row>
    <row r="89" spans="1:33" x14ac:dyDescent="0.25">
      <c r="A89" s="141" t="str">
        <f>IF(ISBLANK('A1'!B89),"",IF(ISBLANK('A1'!D89),'A1'!A89&amp;"-"&amp;'A1'!B89,'A1'!A89&amp;"-"&amp;'A1'!B89&amp;"; "&amp;'A1'!D89))</f>
        <v/>
      </c>
      <c r="B89" s="897" t="str">
        <f>IF(ISBLANK('A1'!G89),"",'A1'!G89)</f>
        <v/>
      </c>
      <c r="C89" s="894" t="str">
        <f>IF(ISBLANK('A1'!H89),"",'A1'!H89)</f>
        <v/>
      </c>
      <c r="D89" s="248" t="str">
        <f>IF(ISBLANK('A2'!P89),"",'A2'!P89)</f>
        <v/>
      </c>
      <c r="E89" s="194"/>
      <c r="F89" s="195"/>
      <c r="G89" s="195"/>
      <c r="H89" s="195"/>
      <c r="I89" s="195"/>
      <c r="J89" s="195"/>
      <c r="K89" s="197"/>
      <c r="L89" s="459"/>
      <c r="M89" s="198"/>
      <c r="N89" s="196"/>
      <c r="O89" s="196"/>
      <c r="P89" s="196"/>
      <c r="Q89" s="196"/>
      <c r="R89" s="197"/>
      <c r="S89" s="195"/>
      <c r="T89" s="195"/>
      <c r="U89" s="195"/>
      <c r="V89" s="195"/>
      <c r="W89" s="198"/>
      <c r="Y89" s="153">
        <f t="shared" si="9"/>
        <v>0</v>
      </c>
      <c r="Z89" s="149">
        <f t="shared" si="10"/>
        <v>0</v>
      </c>
      <c r="AA89" s="149">
        <f t="shared" si="11"/>
        <v>0</v>
      </c>
      <c r="AB89" s="850">
        <f t="shared" si="12"/>
        <v>0</v>
      </c>
      <c r="AD89" s="153">
        <f t="shared" si="13"/>
        <v>0</v>
      </c>
      <c r="AE89" s="149">
        <f t="shared" si="14"/>
        <v>0</v>
      </c>
      <c r="AF89" s="149">
        <f t="shared" si="15"/>
        <v>0</v>
      </c>
      <c r="AG89" s="154">
        <f t="shared" si="16"/>
        <v>0</v>
      </c>
    </row>
    <row r="90" spans="1:33" x14ac:dyDescent="0.25">
      <c r="A90" s="141" t="str">
        <f>IF(ISBLANK('A1'!B90),"",IF(ISBLANK('A1'!D90),'A1'!A90&amp;"-"&amp;'A1'!B90,'A1'!A90&amp;"-"&amp;'A1'!B90&amp;"; "&amp;'A1'!D90))</f>
        <v/>
      </c>
      <c r="B90" s="897" t="str">
        <f>IF(ISBLANK('A1'!G90),"",'A1'!G90)</f>
        <v/>
      </c>
      <c r="C90" s="894" t="str">
        <f>IF(ISBLANK('A1'!H90),"",'A1'!H90)</f>
        <v/>
      </c>
      <c r="D90" s="248" t="str">
        <f>IF(ISBLANK('A2'!P90),"",'A2'!P90)</f>
        <v/>
      </c>
      <c r="E90" s="194"/>
      <c r="F90" s="195"/>
      <c r="G90" s="195"/>
      <c r="H90" s="195"/>
      <c r="I90" s="195"/>
      <c r="J90" s="195"/>
      <c r="K90" s="197"/>
      <c r="L90" s="459"/>
      <c r="M90" s="198"/>
      <c r="N90" s="196"/>
      <c r="O90" s="196"/>
      <c r="P90" s="196"/>
      <c r="Q90" s="196"/>
      <c r="R90" s="197"/>
      <c r="S90" s="195"/>
      <c r="T90" s="195"/>
      <c r="U90" s="195"/>
      <c r="V90" s="195"/>
      <c r="W90" s="198"/>
      <c r="Y90" s="153">
        <f t="shared" si="9"/>
        <v>0</v>
      </c>
      <c r="Z90" s="149">
        <f t="shared" si="10"/>
        <v>0</v>
      </c>
      <c r="AA90" s="149">
        <f t="shared" si="11"/>
        <v>0</v>
      </c>
      <c r="AB90" s="850">
        <f t="shared" si="12"/>
        <v>0</v>
      </c>
      <c r="AD90" s="153">
        <f t="shared" si="13"/>
        <v>0</v>
      </c>
      <c r="AE90" s="149">
        <f t="shared" si="14"/>
        <v>0</v>
      </c>
      <c r="AF90" s="149">
        <f t="shared" si="15"/>
        <v>0</v>
      </c>
      <c r="AG90" s="154">
        <f t="shared" si="16"/>
        <v>0</v>
      </c>
    </row>
    <row r="91" spans="1:33" x14ac:dyDescent="0.25">
      <c r="A91" s="141" t="str">
        <f>IF(ISBLANK('A1'!B91),"",IF(ISBLANK('A1'!D91),'A1'!A91&amp;"-"&amp;'A1'!B91,'A1'!A91&amp;"-"&amp;'A1'!B91&amp;"; "&amp;'A1'!D91))</f>
        <v/>
      </c>
      <c r="B91" s="897" t="str">
        <f>IF(ISBLANK('A1'!G91),"",'A1'!G91)</f>
        <v/>
      </c>
      <c r="C91" s="894" t="str">
        <f>IF(ISBLANK('A1'!H91),"",'A1'!H91)</f>
        <v/>
      </c>
      <c r="D91" s="248" t="str">
        <f>IF(ISBLANK('A2'!P91),"",'A2'!P91)</f>
        <v/>
      </c>
      <c r="E91" s="194"/>
      <c r="F91" s="195"/>
      <c r="G91" s="195"/>
      <c r="H91" s="195"/>
      <c r="I91" s="195"/>
      <c r="J91" s="195"/>
      <c r="K91" s="197"/>
      <c r="L91" s="459"/>
      <c r="M91" s="198"/>
      <c r="N91" s="196"/>
      <c r="O91" s="196"/>
      <c r="P91" s="196"/>
      <c r="Q91" s="196"/>
      <c r="R91" s="197"/>
      <c r="S91" s="195"/>
      <c r="T91" s="195"/>
      <c r="U91" s="195"/>
      <c r="V91" s="195"/>
      <c r="W91" s="198"/>
      <c r="Y91" s="153">
        <f t="shared" si="9"/>
        <v>0</v>
      </c>
      <c r="Z91" s="149">
        <f t="shared" si="10"/>
        <v>0</v>
      </c>
      <c r="AA91" s="149">
        <f t="shared" si="11"/>
        <v>0</v>
      </c>
      <c r="AB91" s="850">
        <f t="shared" si="12"/>
        <v>0</v>
      </c>
      <c r="AD91" s="153">
        <f t="shared" si="13"/>
        <v>0</v>
      </c>
      <c r="AE91" s="149">
        <f t="shared" si="14"/>
        <v>0</v>
      </c>
      <c r="AF91" s="149">
        <f t="shared" si="15"/>
        <v>0</v>
      </c>
      <c r="AG91" s="154">
        <f t="shared" si="16"/>
        <v>0</v>
      </c>
    </row>
    <row r="92" spans="1:33" x14ac:dyDescent="0.25">
      <c r="A92" s="141" t="str">
        <f>IF(ISBLANK('A1'!B92),"",IF(ISBLANK('A1'!D92),'A1'!A92&amp;"-"&amp;'A1'!B92,'A1'!A92&amp;"-"&amp;'A1'!B92&amp;"; "&amp;'A1'!D92))</f>
        <v/>
      </c>
      <c r="B92" s="897" t="str">
        <f>IF(ISBLANK('A1'!G92),"",'A1'!G92)</f>
        <v/>
      </c>
      <c r="C92" s="894" t="str">
        <f>IF(ISBLANK('A1'!H92),"",'A1'!H92)</f>
        <v/>
      </c>
      <c r="D92" s="248" t="str">
        <f>IF(ISBLANK('A2'!P92),"",'A2'!P92)</f>
        <v/>
      </c>
      <c r="E92" s="194"/>
      <c r="F92" s="195"/>
      <c r="G92" s="195"/>
      <c r="H92" s="195"/>
      <c r="I92" s="195"/>
      <c r="J92" s="195"/>
      <c r="K92" s="197"/>
      <c r="L92" s="459"/>
      <c r="M92" s="198"/>
      <c r="N92" s="196"/>
      <c r="O92" s="196"/>
      <c r="P92" s="196"/>
      <c r="Q92" s="196"/>
      <c r="R92" s="197"/>
      <c r="S92" s="195"/>
      <c r="T92" s="195"/>
      <c r="U92" s="195"/>
      <c r="V92" s="195"/>
      <c r="W92" s="198"/>
      <c r="Y92" s="153">
        <f t="shared" si="9"/>
        <v>0</v>
      </c>
      <c r="Z92" s="149">
        <f t="shared" si="10"/>
        <v>0</v>
      </c>
      <c r="AA92" s="149">
        <f t="shared" si="11"/>
        <v>0</v>
      </c>
      <c r="AB92" s="850">
        <f t="shared" si="12"/>
        <v>0</v>
      </c>
      <c r="AD92" s="153">
        <f t="shared" si="13"/>
        <v>0</v>
      </c>
      <c r="AE92" s="149">
        <f t="shared" si="14"/>
        <v>0</v>
      </c>
      <c r="AF92" s="149">
        <f t="shared" si="15"/>
        <v>0</v>
      </c>
      <c r="AG92" s="154">
        <f t="shared" si="16"/>
        <v>0</v>
      </c>
    </row>
    <row r="93" spans="1:33" x14ac:dyDescent="0.25">
      <c r="A93" s="141" t="str">
        <f>IF(ISBLANK('A1'!B93),"",IF(ISBLANK('A1'!D93),'A1'!A93&amp;"-"&amp;'A1'!B93,'A1'!A93&amp;"-"&amp;'A1'!B93&amp;"; "&amp;'A1'!D93))</f>
        <v/>
      </c>
      <c r="B93" s="897" t="str">
        <f>IF(ISBLANK('A1'!G93),"",'A1'!G93)</f>
        <v/>
      </c>
      <c r="C93" s="894" t="str">
        <f>IF(ISBLANK('A1'!H93),"",'A1'!H93)</f>
        <v/>
      </c>
      <c r="D93" s="248" t="str">
        <f>IF(ISBLANK('A2'!P93),"",'A2'!P93)</f>
        <v/>
      </c>
      <c r="E93" s="194"/>
      <c r="F93" s="195"/>
      <c r="G93" s="195"/>
      <c r="H93" s="195"/>
      <c r="I93" s="195"/>
      <c r="J93" s="195"/>
      <c r="K93" s="197"/>
      <c r="L93" s="459"/>
      <c r="M93" s="198"/>
      <c r="N93" s="196"/>
      <c r="O93" s="196"/>
      <c r="P93" s="196"/>
      <c r="Q93" s="196"/>
      <c r="R93" s="197"/>
      <c r="S93" s="195"/>
      <c r="T93" s="195"/>
      <c r="U93" s="195"/>
      <c r="V93" s="195"/>
      <c r="W93" s="198"/>
      <c r="Y93" s="153">
        <f t="shared" si="9"/>
        <v>0</v>
      </c>
      <c r="Z93" s="149">
        <f t="shared" si="10"/>
        <v>0</v>
      </c>
      <c r="AA93" s="149">
        <f t="shared" si="11"/>
        <v>0</v>
      </c>
      <c r="AB93" s="850">
        <f t="shared" si="12"/>
        <v>0</v>
      </c>
      <c r="AD93" s="153">
        <f t="shared" si="13"/>
        <v>0</v>
      </c>
      <c r="AE93" s="149">
        <f t="shared" si="14"/>
        <v>0</v>
      </c>
      <c r="AF93" s="149">
        <f t="shared" si="15"/>
        <v>0</v>
      </c>
      <c r="AG93" s="154">
        <f t="shared" si="16"/>
        <v>0</v>
      </c>
    </row>
    <row r="94" spans="1:33" x14ac:dyDescent="0.25">
      <c r="A94" s="141" t="str">
        <f>IF(ISBLANK('A1'!B94),"",IF(ISBLANK('A1'!D94),'A1'!A94&amp;"-"&amp;'A1'!B94,'A1'!A94&amp;"-"&amp;'A1'!B94&amp;"; "&amp;'A1'!D94))</f>
        <v/>
      </c>
      <c r="B94" s="897" t="str">
        <f>IF(ISBLANK('A1'!G94),"",'A1'!G94)</f>
        <v/>
      </c>
      <c r="C94" s="894" t="str">
        <f>IF(ISBLANK('A1'!H94),"",'A1'!H94)</f>
        <v/>
      </c>
      <c r="D94" s="248" t="str">
        <f>IF(ISBLANK('A2'!P94),"",'A2'!P94)</f>
        <v/>
      </c>
      <c r="E94" s="194"/>
      <c r="F94" s="195"/>
      <c r="G94" s="195"/>
      <c r="H94" s="195"/>
      <c r="I94" s="195"/>
      <c r="J94" s="195"/>
      <c r="K94" s="197"/>
      <c r="L94" s="459"/>
      <c r="M94" s="198"/>
      <c r="N94" s="196"/>
      <c r="O94" s="196"/>
      <c r="P94" s="196"/>
      <c r="Q94" s="196"/>
      <c r="R94" s="197"/>
      <c r="S94" s="195"/>
      <c r="T94" s="195"/>
      <c r="U94" s="195"/>
      <c r="V94" s="195"/>
      <c r="W94" s="198"/>
      <c r="Y94" s="153">
        <f t="shared" si="9"/>
        <v>0</v>
      </c>
      <c r="Z94" s="149">
        <f t="shared" si="10"/>
        <v>0</v>
      </c>
      <c r="AA94" s="149">
        <f t="shared" si="11"/>
        <v>0</v>
      </c>
      <c r="AB94" s="850">
        <f t="shared" si="12"/>
        <v>0</v>
      </c>
      <c r="AD94" s="153">
        <f t="shared" si="13"/>
        <v>0</v>
      </c>
      <c r="AE94" s="149">
        <f t="shared" si="14"/>
        <v>0</v>
      </c>
      <c r="AF94" s="149">
        <f t="shared" si="15"/>
        <v>0</v>
      </c>
      <c r="AG94" s="154">
        <f t="shared" si="16"/>
        <v>0</v>
      </c>
    </row>
    <row r="95" spans="1:33" x14ac:dyDescent="0.25">
      <c r="A95" s="141" t="str">
        <f>IF(ISBLANK('A1'!B95),"",IF(ISBLANK('A1'!D95),'A1'!A95&amp;"-"&amp;'A1'!B95,'A1'!A95&amp;"-"&amp;'A1'!B95&amp;"; "&amp;'A1'!D95))</f>
        <v/>
      </c>
      <c r="B95" s="897" t="str">
        <f>IF(ISBLANK('A1'!G95),"",'A1'!G95)</f>
        <v/>
      </c>
      <c r="C95" s="894" t="str">
        <f>IF(ISBLANK('A1'!H95),"",'A1'!H95)</f>
        <v/>
      </c>
      <c r="D95" s="248" t="str">
        <f>IF(ISBLANK('A2'!P95),"",'A2'!P95)</f>
        <v/>
      </c>
      <c r="E95" s="194"/>
      <c r="F95" s="195"/>
      <c r="G95" s="195"/>
      <c r="H95" s="195"/>
      <c r="I95" s="195"/>
      <c r="J95" s="195"/>
      <c r="K95" s="197"/>
      <c r="L95" s="459"/>
      <c r="M95" s="198"/>
      <c r="N95" s="196"/>
      <c r="O95" s="196"/>
      <c r="P95" s="196"/>
      <c r="Q95" s="196"/>
      <c r="R95" s="197"/>
      <c r="S95" s="195"/>
      <c r="T95" s="195"/>
      <c r="U95" s="195"/>
      <c r="V95" s="195"/>
      <c r="W95" s="198"/>
      <c r="Y95" s="153">
        <f t="shared" si="9"/>
        <v>0</v>
      </c>
      <c r="Z95" s="149">
        <f t="shared" si="10"/>
        <v>0</v>
      </c>
      <c r="AA95" s="149">
        <f t="shared" si="11"/>
        <v>0</v>
      </c>
      <c r="AB95" s="850">
        <f t="shared" si="12"/>
        <v>0</v>
      </c>
      <c r="AD95" s="153">
        <f t="shared" si="13"/>
        <v>0</v>
      </c>
      <c r="AE95" s="149">
        <f t="shared" si="14"/>
        <v>0</v>
      </c>
      <c r="AF95" s="149">
        <f t="shared" si="15"/>
        <v>0</v>
      </c>
      <c r="AG95" s="154">
        <f t="shared" si="16"/>
        <v>0</v>
      </c>
    </row>
    <row r="96" spans="1:33" x14ac:dyDescent="0.25">
      <c r="A96" s="141" t="str">
        <f>IF(ISBLANK('A1'!B96),"",IF(ISBLANK('A1'!D96),'A1'!A96&amp;"-"&amp;'A1'!B96,'A1'!A96&amp;"-"&amp;'A1'!B96&amp;"; "&amp;'A1'!D96))</f>
        <v/>
      </c>
      <c r="B96" s="897" t="str">
        <f>IF(ISBLANK('A1'!G96),"",'A1'!G96)</f>
        <v/>
      </c>
      <c r="C96" s="894" t="str">
        <f>IF(ISBLANK('A1'!H96),"",'A1'!H96)</f>
        <v/>
      </c>
      <c r="D96" s="248" t="str">
        <f>IF(ISBLANK('A2'!P96),"",'A2'!P96)</f>
        <v/>
      </c>
      <c r="E96" s="194"/>
      <c r="F96" s="195"/>
      <c r="G96" s="195"/>
      <c r="H96" s="195"/>
      <c r="I96" s="195"/>
      <c r="J96" s="195"/>
      <c r="K96" s="197"/>
      <c r="L96" s="459"/>
      <c r="M96" s="198"/>
      <c r="N96" s="196"/>
      <c r="O96" s="196"/>
      <c r="P96" s="196"/>
      <c r="Q96" s="196"/>
      <c r="R96" s="197"/>
      <c r="S96" s="195"/>
      <c r="T96" s="195"/>
      <c r="U96" s="195"/>
      <c r="V96" s="195"/>
      <c r="W96" s="198"/>
      <c r="Y96" s="153">
        <f t="shared" si="9"/>
        <v>0</v>
      </c>
      <c r="Z96" s="149">
        <f t="shared" si="10"/>
        <v>0</v>
      </c>
      <c r="AA96" s="149">
        <f t="shared" si="11"/>
        <v>0</v>
      </c>
      <c r="AB96" s="850">
        <f t="shared" si="12"/>
        <v>0</v>
      </c>
      <c r="AD96" s="153">
        <f t="shared" si="13"/>
        <v>0</v>
      </c>
      <c r="AE96" s="149">
        <f t="shared" si="14"/>
        <v>0</v>
      </c>
      <c r="AF96" s="149">
        <f t="shared" si="15"/>
        <v>0</v>
      </c>
      <c r="AG96" s="154">
        <f t="shared" si="16"/>
        <v>0</v>
      </c>
    </row>
    <row r="97" spans="1:33" x14ac:dyDescent="0.25">
      <c r="A97" s="141" t="str">
        <f>IF(ISBLANK('A1'!B97),"",IF(ISBLANK('A1'!D97),'A1'!A97&amp;"-"&amp;'A1'!B97,'A1'!A97&amp;"-"&amp;'A1'!B97&amp;"; "&amp;'A1'!D97))</f>
        <v/>
      </c>
      <c r="B97" s="897" t="str">
        <f>IF(ISBLANK('A1'!G97),"",'A1'!G97)</f>
        <v/>
      </c>
      <c r="C97" s="894" t="str">
        <f>IF(ISBLANK('A1'!H97),"",'A1'!H97)</f>
        <v/>
      </c>
      <c r="D97" s="248" t="str">
        <f>IF(ISBLANK('A2'!P97),"",'A2'!P97)</f>
        <v/>
      </c>
      <c r="E97" s="194"/>
      <c r="F97" s="195"/>
      <c r="G97" s="195"/>
      <c r="H97" s="195"/>
      <c r="I97" s="195"/>
      <c r="J97" s="195"/>
      <c r="K97" s="197"/>
      <c r="L97" s="459"/>
      <c r="M97" s="198"/>
      <c r="N97" s="196"/>
      <c r="O97" s="196"/>
      <c r="P97" s="196"/>
      <c r="Q97" s="196"/>
      <c r="R97" s="197"/>
      <c r="S97" s="195"/>
      <c r="T97" s="195"/>
      <c r="U97" s="195"/>
      <c r="V97" s="195"/>
      <c r="W97" s="198"/>
      <c r="Y97" s="153">
        <f t="shared" si="9"/>
        <v>0</v>
      </c>
      <c r="Z97" s="149">
        <f t="shared" si="10"/>
        <v>0</v>
      </c>
      <c r="AA97" s="149">
        <f t="shared" si="11"/>
        <v>0</v>
      </c>
      <c r="AB97" s="850">
        <f t="shared" si="12"/>
        <v>0</v>
      </c>
      <c r="AD97" s="153">
        <f t="shared" si="13"/>
        <v>0</v>
      </c>
      <c r="AE97" s="149">
        <f t="shared" si="14"/>
        <v>0</v>
      </c>
      <c r="AF97" s="149">
        <f t="shared" si="15"/>
        <v>0</v>
      </c>
      <c r="AG97" s="154">
        <f t="shared" si="16"/>
        <v>0</v>
      </c>
    </row>
    <row r="98" spans="1:33" x14ac:dyDescent="0.25">
      <c r="A98" s="141" t="str">
        <f>IF(ISBLANK('A1'!B98),"",IF(ISBLANK('A1'!D98),'A1'!A98&amp;"-"&amp;'A1'!B98,'A1'!A98&amp;"-"&amp;'A1'!B98&amp;"; "&amp;'A1'!D98))</f>
        <v/>
      </c>
      <c r="B98" s="897" t="str">
        <f>IF(ISBLANK('A1'!G98),"",'A1'!G98)</f>
        <v/>
      </c>
      <c r="C98" s="894" t="str">
        <f>IF(ISBLANK('A1'!H98),"",'A1'!H98)</f>
        <v/>
      </c>
      <c r="D98" s="248" t="str">
        <f>IF(ISBLANK('A2'!P98),"",'A2'!P98)</f>
        <v/>
      </c>
      <c r="E98" s="194"/>
      <c r="F98" s="195"/>
      <c r="G98" s="195"/>
      <c r="H98" s="195"/>
      <c r="I98" s="195"/>
      <c r="J98" s="195"/>
      <c r="K98" s="197"/>
      <c r="L98" s="459"/>
      <c r="M98" s="198"/>
      <c r="N98" s="196"/>
      <c r="O98" s="196"/>
      <c r="P98" s="196"/>
      <c r="Q98" s="196"/>
      <c r="R98" s="197"/>
      <c r="S98" s="195"/>
      <c r="T98" s="195"/>
      <c r="U98" s="195"/>
      <c r="V98" s="195"/>
      <c r="W98" s="198"/>
      <c r="Y98" s="153">
        <f t="shared" si="9"/>
        <v>0</v>
      </c>
      <c r="Z98" s="149">
        <f t="shared" si="10"/>
        <v>0</v>
      </c>
      <c r="AA98" s="149">
        <f t="shared" si="11"/>
        <v>0</v>
      </c>
      <c r="AB98" s="850">
        <f t="shared" si="12"/>
        <v>0</v>
      </c>
      <c r="AD98" s="153">
        <f t="shared" si="13"/>
        <v>0</v>
      </c>
      <c r="AE98" s="149">
        <f t="shared" si="14"/>
        <v>0</v>
      </c>
      <c r="AF98" s="149">
        <f t="shared" si="15"/>
        <v>0</v>
      </c>
      <c r="AG98" s="154">
        <f t="shared" si="16"/>
        <v>0</v>
      </c>
    </row>
    <row r="99" spans="1:33" x14ac:dyDescent="0.25">
      <c r="A99" s="141" t="str">
        <f>IF(ISBLANK('A1'!B99),"",IF(ISBLANK('A1'!D99),'A1'!A99&amp;"-"&amp;'A1'!B99,'A1'!A99&amp;"-"&amp;'A1'!B99&amp;"; "&amp;'A1'!D99))</f>
        <v/>
      </c>
      <c r="B99" s="897" t="str">
        <f>IF(ISBLANK('A1'!G99),"",'A1'!G99)</f>
        <v/>
      </c>
      <c r="C99" s="894" t="str">
        <f>IF(ISBLANK('A1'!H99),"",'A1'!H99)</f>
        <v/>
      </c>
      <c r="D99" s="248" t="str">
        <f>IF(ISBLANK('A2'!P99),"",'A2'!P99)</f>
        <v/>
      </c>
      <c r="E99" s="194"/>
      <c r="F99" s="195"/>
      <c r="G99" s="195"/>
      <c r="H99" s="195"/>
      <c r="I99" s="195"/>
      <c r="J99" s="195"/>
      <c r="K99" s="197"/>
      <c r="L99" s="459"/>
      <c r="M99" s="198"/>
      <c r="N99" s="196"/>
      <c r="O99" s="196"/>
      <c r="P99" s="196"/>
      <c r="Q99" s="196"/>
      <c r="R99" s="197"/>
      <c r="S99" s="195"/>
      <c r="T99" s="195"/>
      <c r="U99" s="195"/>
      <c r="V99" s="195"/>
      <c r="W99" s="198"/>
      <c r="Y99" s="153">
        <f t="shared" si="9"/>
        <v>0</v>
      </c>
      <c r="Z99" s="149">
        <f t="shared" si="10"/>
        <v>0</v>
      </c>
      <c r="AA99" s="149">
        <f t="shared" si="11"/>
        <v>0</v>
      </c>
      <c r="AB99" s="850">
        <f t="shared" si="12"/>
        <v>0</v>
      </c>
      <c r="AD99" s="153">
        <f t="shared" si="13"/>
        <v>0</v>
      </c>
      <c r="AE99" s="149">
        <f t="shared" si="14"/>
        <v>0</v>
      </c>
      <c r="AF99" s="149">
        <f t="shared" si="15"/>
        <v>0</v>
      </c>
      <c r="AG99" s="154">
        <f t="shared" si="16"/>
        <v>0</v>
      </c>
    </row>
    <row r="100" spans="1:33" x14ac:dyDescent="0.25">
      <c r="A100" s="141" t="str">
        <f>IF(ISBLANK('A1'!B100),"",IF(ISBLANK('A1'!D100),'A1'!A100&amp;"-"&amp;'A1'!B100,'A1'!A100&amp;"-"&amp;'A1'!B100&amp;"; "&amp;'A1'!D100))</f>
        <v/>
      </c>
      <c r="B100" s="897" t="str">
        <f>IF(ISBLANK('A1'!G100),"",'A1'!G100)</f>
        <v/>
      </c>
      <c r="C100" s="894" t="str">
        <f>IF(ISBLANK('A1'!H100),"",'A1'!H100)</f>
        <v/>
      </c>
      <c r="D100" s="248" t="str">
        <f>IF(ISBLANK('A2'!P100),"",'A2'!P100)</f>
        <v/>
      </c>
      <c r="E100" s="194"/>
      <c r="F100" s="195"/>
      <c r="G100" s="195"/>
      <c r="H100" s="195"/>
      <c r="I100" s="195"/>
      <c r="J100" s="195"/>
      <c r="K100" s="197"/>
      <c r="L100" s="459"/>
      <c r="M100" s="198"/>
      <c r="N100" s="196"/>
      <c r="O100" s="196"/>
      <c r="P100" s="196"/>
      <c r="Q100" s="196"/>
      <c r="R100" s="197"/>
      <c r="S100" s="195"/>
      <c r="T100" s="195"/>
      <c r="U100" s="195"/>
      <c r="V100" s="195"/>
      <c r="W100" s="198"/>
      <c r="Y100" s="153">
        <f t="shared" si="9"/>
        <v>0</v>
      </c>
      <c r="Z100" s="149">
        <f t="shared" si="10"/>
        <v>0</v>
      </c>
      <c r="AA100" s="149">
        <f t="shared" si="11"/>
        <v>0</v>
      </c>
      <c r="AB100" s="850">
        <f t="shared" si="12"/>
        <v>0</v>
      </c>
      <c r="AD100" s="153">
        <f t="shared" si="13"/>
        <v>0</v>
      </c>
      <c r="AE100" s="149">
        <f t="shared" si="14"/>
        <v>0</v>
      </c>
      <c r="AF100" s="149">
        <f t="shared" si="15"/>
        <v>0</v>
      </c>
      <c r="AG100" s="154">
        <f t="shared" si="16"/>
        <v>0</v>
      </c>
    </row>
    <row r="101" spans="1:33" x14ac:dyDescent="0.25">
      <c r="A101" s="141" t="str">
        <f>IF(ISBLANK('A1'!B101),"",IF(ISBLANK('A1'!D101),'A1'!A101&amp;"-"&amp;'A1'!B101,'A1'!A101&amp;"-"&amp;'A1'!B101&amp;"; "&amp;'A1'!D101))</f>
        <v/>
      </c>
      <c r="B101" s="897" t="str">
        <f>IF(ISBLANK('A1'!G101),"",'A1'!G101)</f>
        <v/>
      </c>
      <c r="C101" s="894" t="str">
        <f>IF(ISBLANK('A1'!H101),"",'A1'!H101)</f>
        <v/>
      </c>
      <c r="D101" s="248" t="str">
        <f>IF(ISBLANK('A2'!P101),"",'A2'!P101)</f>
        <v/>
      </c>
      <c r="E101" s="194"/>
      <c r="F101" s="195"/>
      <c r="G101" s="195"/>
      <c r="H101" s="195"/>
      <c r="I101" s="195"/>
      <c r="J101" s="195"/>
      <c r="K101" s="197"/>
      <c r="L101" s="459"/>
      <c r="M101" s="198"/>
      <c r="N101" s="196"/>
      <c r="O101" s="196"/>
      <c r="P101" s="196"/>
      <c r="Q101" s="196"/>
      <c r="R101" s="197"/>
      <c r="S101" s="195"/>
      <c r="T101" s="195"/>
      <c r="U101" s="195"/>
      <c r="V101" s="195"/>
      <c r="W101" s="198"/>
      <c r="Y101" s="153">
        <f t="shared" si="9"/>
        <v>0</v>
      </c>
      <c r="Z101" s="149">
        <f t="shared" si="10"/>
        <v>0</v>
      </c>
      <c r="AA101" s="149">
        <f t="shared" si="11"/>
        <v>0</v>
      </c>
      <c r="AB101" s="850">
        <f t="shared" si="12"/>
        <v>0</v>
      </c>
      <c r="AD101" s="153">
        <f t="shared" si="13"/>
        <v>0</v>
      </c>
      <c r="AE101" s="149">
        <f t="shared" si="14"/>
        <v>0</v>
      </c>
      <c r="AF101" s="149">
        <f t="shared" si="15"/>
        <v>0</v>
      </c>
      <c r="AG101" s="154">
        <f t="shared" si="16"/>
        <v>0</v>
      </c>
    </row>
    <row r="102" spans="1:33" x14ac:dyDescent="0.25">
      <c r="A102" s="141" t="str">
        <f>IF(ISBLANK('A1'!B102),"",IF(ISBLANK('A1'!D102),'A1'!A102&amp;"-"&amp;'A1'!B102,'A1'!A102&amp;"-"&amp;'A1'!B102&amp;"; "&amp;'A1'!D102))</f>
        <v/>
      </c>
      <c r="B102" s="897" t="str">
        <f>IF(ISBLANK('A1'!G102),"",'A1'!G102)</f>
        <v/>
      </c>
      <c r="C102" s="894" t="str">
        <f>IF(ISBLANK('A1'!H102),"",'A1'!H102)</f>
        <v/>
      </c>
      <c r="D102" s="248" t="str">
        <f>IF(ISBLANK('A2'!P102),"",'A2'!P102)</f>
        <v/>
      </c>
      <c r="E102" s="194"/>
      <c r="F102" s="195"/>
      <c r="G102" s="195"/>
      <c r="H102" s="195"/>
      <c r="I102" s="195"/>
      <c r="J102" s="195"/>
      <c r="K102" s="197"/>
      <c r="L102" s="459"/>
      <c r="M102" s="198"/>
      <c r="N102" s="196"/>
      <c r="O102" s="196"/>
      <c r="P102" s="196"/>
      <c r="Q102" s="196"/>
      <c r="R102" s="197"/>
      <c r="S102" s="195"/>
      <c r="T102" s="195"/>
      <c r="U102" s="195"/>
      <c r="V102" s="195"/>
      <c r="W102" s="198"/>
      <c r="Y102" s="153">
        <f t="shared" si="9"/>
        <v>0</v>
      </c>
      <c r="Z102" s="149">
        <f t="shared" si="10"/>
        <v>0</v>
      </c>
      <c r="AA102" s="149">
        <f t="shared" si="11"/>
        <v>0</v>
      </c>
      <c r="AB102" s="850">
        <f t="shared" si="12"/>
        <v>0</v>
      </c>
      <c r="AD102" s="153">
        <f t="shared" si="13"/>
        <v>0</v>
      </c>
      <c r="AE102" s="149">
        <f t="shared" si="14"/>
        <v>0</v>
      </c>
      <c r="AF102" s="149">
        <f t="shared" si="15"/>
        <v>0</v>
      </c>
      <c r="AG102" s="154">
        <f t="shared" si="16"/>
        <v>0</v>
      </c>
    </row>
    <row r="103" spans="1:33" x14ac:dyDescent="0.25">
      <c r="A103" s="141" t="str">
        <f>IF(ISBLANK('A1'!B103),"",IF(ISBLANK('A1'!D103),'A1'!A103&amp;"-"&amp;'A1'!B103,'A1'!A103&amp;"-"&amp;'A1'!B103&amp;"; "&amp;'A1'!D103))</f>
        <v/>
      </c>
      <c r="B103" s="897" t="str">
        <f>IF(ISBLANK('A1'!G103),"",'A1'!G103)</f>
        <v/>
      </c>
      <c r="C103" s="894" t="str">
        <f>IF(ISBLANK('A1'!H103),"",'A1'!H103)</f>
        <v/>
      </c>
      <c r="D103" s="248" t="str">
        <f>IF(ISBLANK('A2'!P103),"",'A2'!P103)</f>
        <v/>
      </c>
      <c r="E103" s="194"/>
      <c r="F103" s="195"/>
      <c r="G103" s="195"/>
      <c r="H103" s="195"/>
      <c r="I103" s="195"/>
      <c r="J103" s="195"/>
      <c r="K103" s="197"/>
      <c r="L103" s="459"/>
      <c r="M103" s="198"/>
      <c r="N103" s="196"/>
      <c r="O103" s="196"/>
      <c r="P103" s="196"/>
      <c r="Q103" s="196"/>
      <c r="R103" s="197"/>
      <c r="S103" s="195"/>
      <c r="T103" s="195"/>
      <c r="U103" s="195"/>
      <c r="V103" s="195"/>
      <c r="W103" s="198"/>
      <c r="Y103" s="153">
        <f t="shared" si="9"/>
        <v>0</v>
      </c>
      <c r="Z103" s="149">
        <f t="shared" si="10"/>
        <v>0</v>
      </c>
      <c r="AA103" s="149">
        <f t="shared" si="11"/>
        <v>0</v>
      </c>
      <c r="AB103" s="850">
        <f t="shared" si="12"/>
        <v>0</v>
      </c>
      <c r="AD103" s="153">
        <f t="shared" si="13"/>
        <v>0</v>
      </c>
      <c r="AE103" s="149">
        <f t="shared" si="14"/>
        <v>0</v>
      </c>
      <c r="AF103" s="149">
        <f t="shared" si="15"/>
        <v>0</v>
      </c>
      <c r="AG103" s="154">
        <f t="shared" si="16"/>
        <v>0</v>
      </c>
    </row>
    <row r="104" spans="1:33" x14ac:dyDescent="0.25">
      <c r="A104" s="141" t="str">
        <f>IF(ISBLANK('A1'!B104),"",IF(ISBLANK('A1'!D104),'A1'!A104&amp;"-"&amp;'A1'!B104,'A1'!A104&amp;"-"&amp;'A1'!B104&amp;"; "&amp;'A1'!D104))</f>
        <v/>
      </c>
      <c r="B104" s="897" t="str">
        <f>IF(ISBLANK('A1'!G104),"",'A1'!G104)</f>
        <v/>
      </c>
      <c r="C104" s="894" t="str">
        <f>IF(ISBLANK('A1'!H104),"",'A1'!H104)</f>
        <v/>
      </c>
      <c r="D104" s="248" t="str">
        <f>IF(ISBLANK('A2'!P104),"",'A2'!P104)</f>
        <v/>
      </c>
      <c r="E104" s="194"/>
      <c r="F104" s="195"/>
      <c r="G104" s="195"/>
      <c r="H104" s="195"/>
      <c r="I104" s="195"/>
      <c r="J104" s="195"/>
      <c r="K104" s="197"/>
      <c r="L104" s="459"/>
      <c r="M104" s="198"/>
      <c r="N104" s="196"/>
      <c r="O104" s="196"/>
      <c r="P104" s="196"/>
      <c r="Q104" s="196"/>
      <c r="R104" s="197"/>
      <c r="S104" s="195"/>
      <c r="T104" s="195"/>
      <c r="U104" s="195"/>
      <c r="V104" s="195"/>
      <c r="W104" s="198"/>
      <c r="Y104" s="153">
        <f t="shared" si="9"/>
        <v>0</v>
      </c>
      <c r="Z104" s="149">
        <f t="shared" si="10"/>
        <v>0</v>
      </c>
      <c r="AA104" s="149">
        <f t="shared" si="11"/>
        <v>0</v>
      </c>
      <c r="AB104" s="850">
        <f t="shared" si="12"/>
        <v>0</v>
      </c>
      <c r="AD104" s="153">
        <f t="shared" si="13"/>
        <v>0</v>
      </c>
      <c r="AE104" s="149">
        <f t="shared" si="14"/>
        <v>0</v>
      </c>
      <c r="AF104" s="149">
        <f t="shared" si="15"/>
        <v>0</v>
      </c>
      <c r="AG104" s="154">
        <f t="shared" si="16"/>
        <v>0</v>
      </c>
    </row>
    <row r="105" spans="1:33" x14ac:dyDescent="0.25">
      <c r="A105" s="141" t="str">
        <f>IF(ISBLANK('A1'!B105),"",IF(ISBLANK('A1'!D105),'A1'!A105&amp;"-"&amp;'A1'!B105,'A1'!A105&amp;"-"&amp;'A1'!B105&amp;"; "&amp;'A1'!D105))</f>
        <v/>
      </c>
      <c r="B105" s="897" t="str">
        <f>IF(ISBLANK('A1'!G105),"",'A1'!G105)</f>
        <v/>
      </c>
      <c r="C105" s="894" t="str">
        <f>IF(ISBLANK('A1'!H105),"",'A1'!H105)</f>
        <v/>
      </c>
      <c r="D105" s="248" t="str">
        <f>IF(ISBLANK('A2'!P105),"",'A2'!P105)</f>
        <v/>
      </c>
      <c r="E105" s="194"/>
      <c r="F105" s="195"/>
      <c r="G105" s="195"/>
      <c r="H105" s="195"/>
      <c r="I105" s="195"/>
      <c r="J105" s="195"/>
      <c r="K105" s="197"/>
      <c r="L105" s="459"/>
      <c r="M105" s="198"/>
      <c r="N105" s="196"/>
      <c r="O105" s="196"/>
      <c r="P105" s="196"/>
      <c r="Q105" s="196"/>
      <c r="R105" s="197"/>
      <c r="S105" s="195"/>
      <c r="T105" s="195"/>
      <c r="U105" s="195"/>
      <c r="V105" s="195"/>
      <c r="W105" s="198"/>
      <c r="Y105" s="153">
        <f t="shared" si="9"/>
        <v>0</v>
      </c>
      <c r="Z105" s="149">
        <f t="shared" si="10"/>
        <v>0</v>
      </c>
      <c r="AA105" s="149">
        <f t="shared" si="11"/>
        <v>0</v>
      </c>
      <c r="AB105" s="850">
        <f t="shared" si="12"/>
        <v>0</v>
      </c>
      <c r="AD105" s="153">
        <f t="shared" si="13"/>
        <v>0</v>
      </c>
      <c r="AE105" s="149">
        <f t="shared" si="14"/>
        <v>0</v>
      </c>
      <c r="AF105" s="149">
        <f t="shared" si="15"/>
        <v>0</v>
      </c>
      <c r="AG105" s="154">
        <f t="shared" si="16"/>
        <v>0</v>
      </c>
    </row>
    <row r="106" spans="1:33" x14ac:dyDescent="0.25">
      <c r="A106" s="141" t="str">
        <f>IF(ISBLANK('A1'!B106),"",IF(ISBLANK('A1'!D106),'A1'!A106&amp;"-"&amp;'A1'!B106,'A1'!A106&amp;"-"&amp;'A1'!B106&amp;"; "&amp;'A1'!D106))</f>
        <v/>
      </c>
      <c r="B106" s="897" t="str">
        <f>IF(ISBLANK('A1'!G106),"",'A1'!G106)</f>
        <v/>
      </c>
      <c r="C106" s="894" t="str">
        <f>IF(ISBLANK('A1'!H106),"",'A1'!H106)</f>
        <v/>
      </c>
      <c r="D106" s="248" t="str">
        <f>IF(ISBLANK('A2'!P106),"",'A2'!P106)</f>
        <v/>
      </c>
      <c r="E106" s="194"/>
      <c r="F106" s="195"/>
      <c r="G106" s="195"/>
      <c r="H106" s="195"/>
      <c r="I106" s="195"/>
      <c r="J106" s="195"/>
      <c r="K106" s="197"/>
      <c r="L106" s="459"/>
      <c r="M106" s="198"/>
      <c r="N106" s="196"/>
      <c r="O106" s="196"/>
      <c r="P106" s="196"/>
      <c r="Q106" s="196"/>
      <c r="R106" s="197"/>
      <c r="S106" s="195"/>
      <c r="T106" s="195"/>
      <c r="U106" s="195"/>
      <c r="V106" s="195"/>
      <c r="W106" s="198"/>
      <c r="Y106" s="153">
        <f t="shared" si="9"/>
        <v>0</v>
      </c>
      <c r="Z106" s="149">
        <f t="shared" si="10"/>
        <v>0</v>
      </c>
      <c r="AA106" s="149">
        <f t="shared" si="11"/>
        <v>0</v>
      </c>
      <c r="AB106" s="850">
        <f t="shared" si="12"/>
        <v>0</v>
      </c>
      <c r="AD106" s="153">
        <f t="shared" si="13"/>
        <v>0</v>
      </c>
      <c r="AE106" s="149">
        <f t="shared" si="14"/>
        <v>0</v>
      </c>
      <c r="AF106" s="149">
        <f t="shared" si="15"/>
        <v>0</v>
      </c>
      <c r="AG106" s="154">
        <f t="shared" si="16"/>
        <v>0</v>
      </c>
    </row>
    <row r="107" spans="1:33" x14ac:dyDescent="0.25">
      <c r="A107" s="141" t="str">
        <f>IF(ISBLANK('A1'!B107),"",IF(ISBLANK('A1'!D107),'A1'!A107&amp;"-"&amp;'A1'!B107,'A1'!A107&amp;"-"&amp;'A1'!B107&amp;"; "&amp;'A1'!D107))</f>
        <v/>
      </c>
      <c r="B107" s="897" t="str">
        <f>IF(ISBLANK('A1'!G107),"",'A1'!G107)</f>
        <v/>
      </c>
      <c r="C107" s="894" t="str">
        <f>IF(ISBLANK('A1'!H107),"",'A1'!H107)</f>
        <v/>
      </c>
      <c r="D107" s="248" t="str">
        <f>IF(ISBLANK('A2'!P107),"",'A2'!P107)</f>
        <v/>
      </c>
      <c r="E107" s="194"/>
      <c r="F107" s="195"/>
      <c r="G107" s="195"/>
      <c r="H107" s="195"/>
      <c r="I107" s="195"/>
      <c r="J107" s="195"/>
      <c r="K107" s="197"/>
      <c r="L107" s="459"/>
      <c r="M107" s="198"/>
      <c r="N107" s="196"/>
      <c r="O107" s="196"/>
      <c r="P107" s="196"/>
      <c r="Q107" s="196"/>
      <c r="R107" s="197"/>
      <c r="S107" s="195"/>
      <c r="T107" s="195"/>
      <c r="U107" s="195"/>
      <c r="V107" s="195"/>
      <c r="W107" s="198"/>
      <c r="Y107" s="153">
        <f t="shared" si="9"/>
        <v>0</v>
      </c>
      <c r="Z107" s="149">
        <f t="shared" si="10"/>
        <v>0</v>
      </c>
      <c r="AA107" s="149">
        <f t="shared" si="11"/>
        <v>0</v>
      </c>
      <c r="AB107" s="850">
        <f t="shared" si="12"/>
        <v>0</v>
      </c>
      <c r="AD107" s="153">
        <f t="shared" si="13"/>
        <v>0</v>
      </c>
      <c r="AE107" s="149">
        <f t="shared" si="14"/>
        <v>0</v>
      </c>
      <c r="AF107" s="149">
        <f t="shared" si="15"/>
        <v>0</v>
      </c>
      <c r="AG107" s="154">
        <f t="shared" si="16"/>
        <v>0</v>
      </c>
    </row>
    <row r="108" spans="1:33" x14ac:dyDescent="0.25">
      <c r="A108" s="141" t="str">
        <f>IF(ISBLANK('A1'!B108),"",IF(ISBLANK('A1'!D108),'A1'!A108&amp;"-"&amp;'A1'!B108,'A1'!A108&amp;"-"&amp;'A1'!B108&amp;"; "&amp;'A1'!D108))</f>
        <v/>
      </c>
      <c r="B108" s="897" t="str">
        <f>IF(ISBLANK('A1'!G108),"",'A1'!G108)</f>
        <v/>
      </c>
      <c r="C108" s="894" t="str">
        <f>IF(ISBLANK('A1'!H108),"",'A1'!H108)</f>
        <v/>
      </c>
      <c r="D108" s="248" t="str">
        <f>IF(ISBLANK('A2'!P108),"",'A2'!P108)</f>
        <v/>
      </c>
      <c r="E108" s="194"/>
      <c r="F108" s="195"/>
      <c r="G108" s="195"/>
      <c r="H108" s="195"/>
      <c r="I108" s="195"/>
      <c r="J108" s="195"/>
      <c r="K108" s="197"/>
      <c r="L108" s="459"/>
      <c r="M108" s="198"/>
      <c r="N108" s="196"/>
      <c r="O108" s="196"/>
      <c r="P108" s="196"/>
      <c r="Q108" s="196"/>
      <c r="R108" s="197"/>
      <c r="S108" s="195"/>
      <c r="T108" s="195"/>
      <c r="U108" s="195"/>
      <c r="V108" s="195"/>
      <c r="W108" s="198"/>
      <c r="Y108" s="153">
        <f t="shared" si="9"/>
        <v>0</v>
      </c>
      <c r="Z108" s="149">
        <f t="shared" si="10"/>
        <v>0</v>
      </c>
      <c r="AA108" s="149">
        <f t="shared" si="11"/>
        <v>0</v>
      </c>
      <c r="AB108" s="850">
        <f t="shared" si="12"/>
        <v>0</v>
      </c>
      <c r="AD108" s="153">
        <f t="shared" si="13"/>
        <v>0</v>
      </c>
      <c r="AE108" s="149">
        <f t="shared" si="14"/>
        <v>0</v>
      </c>
      <c r="AF108" s="149">
        <f t="shared" si="15"/>
        <v>0</v>
      </c>
      <c r="AG108" s="154">
        <f t="shared" si="16"/>
        <v>0</v>
      </c>
    </row>
    <row r="109" spans="1:33" x14ac:dyDescent="0.25">
      <c r="A109" s="141" t="str">
        <f>IF(ISBLANK('A1'!B109),"",IF(ISBLANK('A1'!D109),'A1'!A109&amp;"-"&amp;'A1'!B109,'A1'!A109&amp;"-"&amp;'A1'!B109&amp;"; "&amp;'A1'!D109))</f>
        <v/>
      </c>
      <c r="B109" s="897" t="str">
        <f>IF(ISBLANK('A1'!G109),"",'A1'!G109)</f>
        <v/>
      </c>
      <c r="C109" s="894" t="str">
        <f>IF(ISBLANK('A1'!H109),"",'A1'!H109)</f>
        <v/>
      </c>
      <c r="D109" s="248" t="str">
        <f>IF(ISBLANK('A2'!P109),"",'A2'!P109)</f>
        <v/>
      </c>
      <c r="E109" s="194"/>
      <c r="F109" s="195"/>
      <c r="G109" s="195"/>
      <c r="H109" s="195"/>
      <c r="I109" s="195"/>
      <c r="J109" s="195"/>
      <c r="K109" s="197"/>
      <c r="L109" s="459"/>
      <c r="M109" s="198"/>
      <c r="N109" s="196"/>
      <c r="O109" s="196"/>
      <c r="P109" s="196"/>
      <c r="Q109" s="196"/>
      <c r="R109" s="197"/>
      <c r="S109" s="195"/>
      <c r="T109" s="195"/>
      <c r="U109" s="195"/>
      <c r="V109" s="195"/>
      <c r="W109" s="198"/>
      <c r="Y109" s="153">
        <f t="shared" si="9"/>
        <v>0</v>
      </c>
      <c r="Z109" s="149">
        <f t="shared" si="10"/>
        <v>0</v>
      </c>
      <c r="AA109" s="149">
        <f t="shared" si="11"/>
        <v>0</v>
      </c>
      <c r="AB109" s="850">
        <f t="shared" si="12"/>
        <v>0</v>
      </c>
      <c r="AD109" s="153">
        <f t="shared" si="13"/>
        <v>0</v>
      </c>
      <c r="AE109" s="149">
        <f t="shared" si="14"/>
        <v>0</v>
      </c>
      <c r="AF109" s="149">
        <f t="shared" si="15"/>
        <v>0</v>
      </c>
      <c r="AG109" s="154">
        <f t="shared" si="16"/>
        <v>0</v>
      </c>
    </row>
    <row r="110" spans="1:33" x14ac:dyDescent="0.25">
      <c r="A110" s="141" t="str">
        <f>IF(ISBLANK('A1'!B110),"",IF(ISBLANK('A1'!D110),'A1'!A110&amp;"-"&amp;'A1'!B110,'A1'!A110&amp;"-"&amp;'A1'!B110&amp;"; "&amp;'A1'!D110))</f>
        <v/>
      </c>
      <c r="B110" s="897" t="str">
        <f>IF(ISBLANK('A1'!G110),"",'A1'!G110)</f>
        <v/>
      </c>
      <c r="C110" s="894" t="str">
        <f>IF(ISBLANK('A1'!H110),"",'A1'!H110)</f>
        <v/>
      </c>
      <c r="D110" s="248" t="str">
        <f>IF(ISBLANK('A2'!P110),"",'A2'!P110)</f>
        <v/>
      </c>
      <c r="E110" s="194"/>
      <c r="F110" s="195"/>
      <c r="G110" s="195"/>
      <c r="H110" s="195"/>
      <c r="I110" s="195"/>
      <c r="J110" s="195"/>
      <c r="K110" s="197"/>
      <c r="L110" s="459"/>
      <c r="M110" s="198"/>
      <c r="N110" s="196"/>
      <c r="O110" s="196"/>
      <c r="P110" s="196"/>
      <c r="Q110" s="196"/>
      <c r="R110" s="197"/>
      <c r="S110" s="195"/>
      <c r="T110" s="195"/>
      <c r="U110" s="195"/>
      <c r="V110" s="195"/>
      <c r="W110" s="198"/>
      <c r="Y110" s="153">
        <f t="shared" si="9"/>
        <v>0</v>
      </c>
      <c r="Z110" s="149">
        <f t="shared" si="10"/>
        <v>0</v>
      </c>
      <c r="AA110" s="149">
        <f t="shared" si="11"/>
        <v>0</v>
      </c>
      <c r="AB110" s="850">
        <f t="shared" si="12"/>
        <v>0</v>
      </c>
      <c r="AD110" s="153">
        <f t="shared" si="13"/>
        <v>0</v>
      </c>
      <c r="AE110" s="149">
        <f t="shared" si="14"/>
        <v>0</v>
      </c>
      <c r="AF110" s="149">
        <f t="shared" si="15"/>
        <v>0</v>
      </c>
      <c r="AG110" s="154">
        <f t="shared" si="16"/>
        <v>0</v>
      </c>
    </row>
    <row r="111" spans="1:33" x14ac:dyDescent="0.25">
      <c r="A111" s="141" t="str">
        <f>IF(ISBLANK('A1'!B111),"",IF(ISBLANK('A1'!D111),'A1'!A111&amp;"-"&amp;'A1'!B111,'A1'!A111&amp;"-"&amp;'A1'!B111&amp;"; "&amp;'A1'!D111))</f>
        <v/>
      </c>
      <c r="B111" s="897" t="str">
        <f>IF(ISBLANK('A1'!G111),"",'A1'!G111)</f>
        <v/>
      </c>
      <c r="C111" s="894" t="str">
        <f>IF(ISBLANK('A1'!H111),"",'A1'!H111)</f>
        <v/>
      </c>
      <c r="D111" s="248" t="str">
        <f>IF(ISBLANK('A2'!P111),"",'A2'!P111)</f>
        <v/>
      </c>
      <c r="E111" s="194"/>
      <c r="F111" s="195"/>
      <c r="G111" s="195"/>
      <c r="H111" s="195"/>
      <c r="I111" s="195"/>
      <c r="J111" s="195"/>
      <c r="K111" s="197"/>
      <c r="L111" s="459"/>
      <c r="M111" s="198"/>
      <c r="N111" s="196"/>
      <c r="O111" s="196"/>
      <c r="P111" s="196"/>
      <c r="Q111" s="196"/>
      <c r="R111" s="197"/>
      <c r="S111" s="195"/>
      <c r="T111" s="195"/>
      <c r="U111" s="195"/>
      <c r="V111" s="195"/>
      <c r="W111" s="198"/>
      <c r="Y111" s="153">
        <f t="shared" si="9"/>
        <v>0</v>
      </c>
      <c r="Z111" s="149">
        <f t="shared" si="10"/>
        <v>0</v>
      </c>
      <c r="AA111" s="149">
        <f t="shared" si="11"/>
        <v>0</v>
      </c>
      <c r="AB111" s="850">
        <f t="shared" si="12"/>
        <v>0</v>
      </c>
      <c r="AD111" s="153">
        <f t="shared" si="13"/>
        <v>0</v>
      </c>
      <c r="AE111" s="149">
        <f t="shared" si="14"/>
        <v>0</v>
      </c>
      <c r="AF111" s="149">
        <f t="shared" si="15"/>
        <v>0</v>
      </c>
      <c r="AG111" s="154">
        <f t="shared" si="16"/>
        <v>0</v>
      </c>
    </row>
    <row r="112" spans="1:33" x14ac:dyDescent="0.25">
      <c r="A112" s="141" t="str">
        <f>IF(ISBLANK('A1'!B112),"",IF(ISBLANK('A1'!D112),'A1'!A112&amp;"-"&amp;'A1'!B112,'A1'!A112&amp;"-"&amp;'A1'!B112&amp;"; "&amp;'A1'!D112))</f>
        <v/>
      </c>
      <c r="B112" s="897" t="str">
        <f>IF(ISBLANK('A1'!G112),"",'A1'!G112)</f>
        <v/>
      </c>
      <c r="C112" s="894" t="str">
        <f>IF(ISBLANK('A1'!H112),"",'A1'!H112)</f>
        <v/>
      </c>
      <c r="D112" s="248" t="str">
        <f>IF(ISBLANK('A2'!P112),"",'A2'!P112)</f>
        <v/>
      </c>
      <c r="E112" s="194"/>
      <c r="F112" s="195"/>
      <c r="G112" s="195"/>
      <c r="H112" s="195"/>
      <c r="I112" s="195"/>
      <c r="J112" s="195"/>
      <c r="K112" s="197"/>
      <c r="L112" s="459"/>
      <c r="M112" s="198"/>
      <c r="N112" s="196"/>
      <c r="O112" s="196"/>
      <c r="P112" s="196"/>
      <c r="Q112" s="196"/>
      <c r="R112" s="197"/>
      <c r="S112" s="195"/>
      <c r="T112" s="195"/>
      <c r="U112" s="195"/>
      <c r="V112" s="195"/>
      <c r="W112" s="198"/>
      <c r="Y112" s="153">
        <f t="shared" si="9"/>
        <v>0</v>
      </c>
      <c r="Z112" s="149">
        <f t="shared" si="10"/>
        <v>0</v>
      </c>
      <c r="AA112" s="149">
        <f t="shared" si="11"/>
        <v>0</v>
      </c>
      <c r="AB112" s="850">
        <f t="shared" si="12"/>
        <v>0</v>
      </c>
      <c r="AD112" s="153">
        <f t="shared" si="13"/>
        <v>0</v>
      </c>
      <c r="AE112" s="149">
        <f t="shared" si="14"/>
        <v>0</v>
      </c>
      <c r="AF112" s="149">
        <f t="shared" si="15"/>
        <v>0</v>
      </c>
      <c r="AG112" s="154">
        <f t="shared" si="16"/>
        <v>0</v>
      </c>
    </row>
    <row r="113" spans="1:33" x14ac:dyDescent="0.25">
      <c r="A113" s="141" t="str">
        <f>IF(ISBLANK('A1'!B113),"",IF(ISBLANK('A1'!D113),'A1'!A113&amp;"-"&amp;'A1'!B113,'A1'!A113&amp;"-"&amp;'A1'!B113&amp;"; "&amp;'A1'!D113))</f>
        <v/>
      </c>
      <c r="B113" s="897" t="str">
        <f>IF(ISBLANK('A1'!G113),"",'A1'!G113)</f>
        <v/>
      </c>
      <c r="C113" s="894" t="str">
        <f>IF(ISBLANK('A1'!H113),"",'A1'!H113)</f>
        <v/>
      </c>
      <c r="D113" s="248" t="str">
        <f>IF(ISBLANK('A2'!P113),"",'A2'!P113)</f>
        <v/>
      </c>
      <c r="E113" s="194"/>
      <c r="F113" s="195"/>
      <c r="G113" s="195"/>
      <c r="H113" s="195"/>
      <c r="I113" s="195"/>
      <c r="J113" s="195"/>
      <c r="K113" s="197"/>
      <c r="L113" s="459"/>
      <c r="M113" s="198"/>
      <c r="N113" s="196"/>
      <c r="O113" s="196"/>
      <c r="P113" s="196"/>
      <c r="Q113" s="196"/>
      <c r="R113" s="197"/>
      <c r="S113" s="195"/>
      <c r="T113" s="195"/>
      <c r="U113" s="195"/>
      <c r="V113" s="195"/>
      <c r="W113" s="198"/>
      <c r="Y113" s="153">
        <f t="shared" si="9"/>
        <v>0</v>
      </c>
      <c r="Z113" s="149">
        <f t="shared" si="10"/>
        <v>0</v>
      </c>
      <c r="AA113" s="149">
        <f t="shared" si="11"/>
        <v>0</v>
      </c>
      <c r="AB113" s="850">
        <f t="shared" si="12"/>
        <v>0</v>
      </c>
      <c r="AD113" s="153">
        <f t="shared" si="13"/>
        <v>0</v>
      </c>
      <c r="AE113" s="149">
        <f t="shared" si="14"/>
        <v>0</v>
      </c>
      <c r="AF113" s="149">
        <f t="shared" si="15"/>
        <v>0</v>
      </c>
      <c r="AG113" s="154">
        <f t="shared" si="16"/>
        <v>0</v>
      </c>
    </row>
    <row r="114" spans="1:33" x14ac:dyDescent="0.25">
      <c r="A114" s="141" t="str">
        <f>IF(ISBLANK('A1'!B114),"",IF(ISBLANK('A1'!D114),'A1'!A114&amp;"-"&amp;'A1'!B114,'A1'!A114&amp;"-"&amp;'A1'!B114&amp;"; "&amp;'A1'!D114))</f>
        <v/>
      </c>
      <c r="B114" s="897" t="str">
        <f>IF(ISBLANK('A1'!G114),"",'A1'!G114)</f>
        <v/>
      </c>
      <c r="C114" s="894" t="str">
        <f>IF(ISBLANK('A1'!H114),"",'A1'!H114)</f>
        <v/>
      </c>
      <c r="D114" s="248" t="str">
        <f>IF(ISBLANK('A2'!P114),"",'A2'!P114)</f>
        <v/>
      </c>
      <c r="E114" s="194"/>
      <c r="F114" s="195"/>
      <c r="G114" s="195"/>
      <c r="H114" s="195"/>
      <c r="I114" s="195"/>
      <c r="J114" s="195"/>
      <c r="K114" s="197"/>
      <c r="L114" s="459"/>
      <c r="M114" s="198"/>
      <c r="N114" s="196"/>
      <c r="O114" s="196"/>
      <c r="P114" s="196"/>
      <c r="Q114" s="196"/>
      <c r="R114" s="197"/>
      <c r="S114" s="195"/>
      <c r="T114" s="195"/>
      <c r="U114" s="195"/>
      <c r="V114" s="195"/>
      <c r="W114" s="198"/>
      <c r="Y114" s="153">
        <f t="shared" si="9"/>
        <v>0</v>
      </c>
      <c r="Z114" s="149">
        <f t="shared" si="10"/>
        <v>0</v>
      </c>
      <c r="AA114" s="149">
        <f t="shared" si="11"/>
        <v>0</v>
      </c>
      <c r="AB114" s="850">
        <f t="shared" si="12"/>
        <v>0</v>
      </c>
      <c r="AD114" s="153">
        <f t="shared" si="13"/>
        <v>0</v>
      </c>
      <c r="AE114" s="149">
        <f t="shared" si="14"/>
        <v>0</v>
      </c>
      <c r="AF114" s="149">
        <f t="shared" si="15"/>
        <v>0</v>
      </c>
      <c r="AG114" s="154">
        <f t="shared" si="16"/>
        <v>0</v>
      </c>
    </row>
    <row r="115" spans="1:33" x14ac:dyDescent="0.25">
      <c r="A115" s="141" t="str">
        <f>IF(ISBLANK('A1'!B115),"",IF(ISBLANK('A1'!D115),'A1'!A115&amp;"-"&amp;'A1'!B115,'A1'!A115&amp;"-"&amp;'A1'!B115&amp;"; "&amp;'A1'!D115))</f>
        <v/>
      </c>
      <c r="B115" s="897" t="str">
        <f>IF(ISBLANK('A1'!G115),"",'A1'!G115)</f>
        <v/>
      </c>
      <c r="C115" s="894" t="str">
        <f>IF(ISBLANK('A1'!H115),"",'A1'!H115)</f>
        <v/>
      </c>
      <c r="D115" s="248" t="str">
        <f>IF(ISBLANK('A2'!P115),"",'A2'!P115)</f>
        <v/>
      </c>
      <c r="E115" s="194"/>
      <c r="F115" s="195"/>
      <c r="G115" s="195"/>
      <c r="H115" s="195"/>
      <c r="I115" s="195"/>
      <c r="J115" s="195"/>
      <c r="K115" s="197"/>
      <c r="L115" s="459"/>
      <c r="M115" s="198"/>
      <c r="N115" s="196"/>
      <c r="O115" s="196"/>
      <c r="P115" s="196"/>
      <c r="Q115" s="196"/>
      <c r="R115" s="197"/>
      <c r="S115" s="195"/>
      <c r="T115" s="195"/>
      <c r="U115" s="195"/>
      <c r="V115" s="195"/>
      <c r="W115" s="198"/>
      <c r="Y115" s="153">
        <f t="shared" si="9"/>
        <v>0</v>
      </c>
      <c r="Z115" s="149">
        <f t="shared" si="10"/>
        <v>0</v>
      </c>
      <c r="AA115" s="149">
        <f t="shared" si="11"/>
        <v>0</v>
      </c>
      <c r="AB115" s="850">
        <f t="shared" si="12"/>
        <v>0</v>
      </c>
      <c r="AD115" s="153">
        <f t="shared" si="13"/>
        <v>0</v>
      </c>
      <c r="AE115" s="149">
        <f t="shared" si="14"/>
        <v>0</v>
      </c>
      <c r="AF115" s="149">
        <f t="shared" si="15"/>
        <v>0</v>
      </c>
      <c r="AG115" s="154">
        <f t="shared" si="16"/>
        <v>0</v>
      </c>
    </row>
    <row r="116" spans="1:33" x14ac:dyDescent="0.25">
      <c r="A116" s="141" t="str">
        <f>IF(ISBLANK('A1'!B116),"",IF(ISBLANK('A1'!D116),'A1'!A116&amp;"-"&amp;'A1'!B116,'A1'!A116&amp;"-"&amp;'A1'!B116&amp;"; "&amp;'A1'!D116))</f>
        <v/>
      </c>
      <c r="B116" s="897" t="str">
        <f>IF(ISBLANK('A1'!G116),"",'A1'!G116)</f>
        <v/>
      </c>
      <c r="C116" s="894" t="str">
        <f>IF(ISBLANK('A1'!H116),"",'A1'!H116)</f>
        <v/>
      </c>
      <c r="D116" s="248" t="str">
        <f>IF(ISBLANK('A2'!P116),"",'A2'!P116)</f>
        <v/>
      </c>
      <c r="E116" s="194"/>
      <c r="F116" s="195"/>
      <c r="G116" s="195"/>
      <c r="H116" s="195"/>
      <c r="I116" s="195"/>
      <c r="J116" s="195"/>
      <c r="K116" s="197"/>
      <c r="L116" s="459"/>
      <c r="M116" s="198"/>
      <c r="N116" s="196"/>
      <c r="O116" s="196"/>
      <c r="P116" s="196"/>
      <c r="Q116" s="196"/>
      <c r="R116" s="197"/>
      <c r="S116" s="195"/>
      <c r="T116" s="195"/>
      <c r="U116" s="195"/>
      <c r="V116" s="195"/>
      <c r="W116" s="198"/>
      <c r="Y116" s="153">
        <f t="shared" si="9"/>
        <v>0</v>
      </c>
      <c r="Z116" s="149">
        <f t="shared" si="10"/>
        <v>0</v>
      </c>
      <c r="AA116" s="149">
        <f t="shared" si="11"/>
        <v>0</v>
      </c>
      <c r="AB116" s="850">
        <f t="shared" si="12"/>
        <v>0</v>
      </c>
      <c r="AD116" s="153">
        <f t="shared" si="13"/>
        <v>0</v>
      </c>
      <c r="AE116" s="149">
        <f t="shared" si="14"/>
        <v>0</v>
      </c>
      <c r="AF116" s="149">
        <f t="shared" si="15"/>
        <v>0</v>
      </c>
      <c r="AG116" s="154">
        <f t="shared" si="16"/>
        <v>0</v>
      </c>
    </row>
    <row r="117" spans="1:33" x14ac:dyDescent="0.25">
      <c r="A117" s="141" t="str">
        <f>IF(ISBLANK('A1'!B117),"",IF(ISBLANK('A1'!D117),'A1'!A117&amp;"-"&amp;'A1'!B117,'A1'!A117&amp;"-"&amp;'A1'!B117&amp;"; "&amp;'A1'!D117))</f>
        <v/>
      </c>
      <c r="B117" s="897" t="str">
        <f>IF(ISBLANK('A1'!G117),"",'A1'!G117)</f>
        <v/>
      </c>
      <c r="C117" s="894" t="str">
        <f>IF(ISBLANK('A1'!H117),"",'A1'!H117)</f>
        <v/>
      </c>
      <c r="D117" s="248" t="str">
        <f>IF(ISBLANK('A2'!P117),"",'A2'!P117)</f>
        <v/>
      </c>
      <c r="E117" s="194"/>
      <c r="F117" s="195"/>
      <c r="G117" s="195"/>
      <c r="H117" s="195"/>
      <c r="I117" s="195"/>
      <c r="J117" s="195"/>
      <c r="K117" s="197"/>
      <c r="L117" s="459"/>
      <c r="M117" s="198"/>
      <c r="N117" s="196"/>
      <c r="O117" s="196"/>
      <c r="P117" s="196"/>
      <c r="Q117" s="196"/>
      <c r="R117" s="197"/>
      <c r="S117" s="195"/>
      <c r="T117" s="195"/>
      <c r="U117" s="195"/>
      <c r="V117" s="195"/>
      <c r="W117" s="198"/>
      <c r="Y117" s="153">
        <f t="shared" si="9"/>
        <v>0</v>
      </c>
      <c r="Z117" s="149">
        <f t="shared" si="10"/>
        <v>0</v>
      </c>
      <c r="AA117" s="149">
        <f t="shared" si="11"/>
        <v>0</v>
      </c>
      <c r="AB117" s="850">
        <f t="shared" si="12"/>
        <v>0</v>
      </c>
      <c r="AD117" s="153">
        <f t="shared" si="13"/>
        <v>0</v>
      </c>
      <c r="AE117" s="149">
        <f t="shared" si="14"/>
        <v>0</v>
      </c>
      <c r="AF117" s="149">
        <f t="shared" si="15"/>
        <v>0</v>
      </c>
      <c r="AG117" s="154">
        <f t="shared" si="16"/>
        <v>0</v>
      </c>
    </row>
    <row r="118" spans="1:33" x14ac:dyDescent="0.25">
      <c r="A118" s="141" t="str">
        <f>IF(ISBLANK('A1'!B118),"",IF(ISBLANK('A1'!D118),'A1'!A118&amp;"-"&amp;'A1'!B118,'A1'!A118&amp;"-"&amp;'A1'!B118&amp;"; "&amp;'A1'!D118))</f>
        <v/>
      </c>
      <c r="B118" s="897" t="str">
        <f>IF(ISBLANK('A1'!G118),"",'A1'!G118)</f>
        <v/>
      </c>
      <c r="C118" s="894" t="str">
        <f>IF(ISBLANK('A1'!H118),"",'A1'!H118)</f>
        <v/>
      </c>
      <c r="D118" s="248" t="str">
        <f>IF(ISBLANK('A2'!P118),"",'A2'!P118)</f>
        <v/>
      </c>
      <c r="E118" s="194"/>
      <c r="F118" s="195"/>
      <c r="G118" s="195"/>
      <c r="H118" s="195"/>
      <c r="I118" s="195"/>
      <c r="J118" s="195"/>
      <c r="K118" s="197"/>
      <c r="L118" s="459"/>
      <c r="M118" s="198"/>
      <c r="N118" s="196"/>
      <c r="O118" s="196"/>
      <c r="P118" s="196"/>
      <c r="Q118" s="196"/>
      <c r="R118" s="197"/>
      <c r="S118" s="195"/>
      <c r="T118" s="195"/>
      <c r="U118" s="195"/>
      <c r="V118" s="195"/>
      <c r="W118" s="198"/>
      <c r="Y118" s="153">
        <f t="shared" si="9"/>
        <v>0</v>
      </c>
      <c r="Z118" s="149">
        <f t="shared" si="10"/>
        <v>0</v>
      </c>
      <c r="AA118" s="149">
        <f t="shared" si="11"/>
        <v>0</v>
      </c>
      <c r="AB118" s="850">
        <f t="shared" si="12"/>
        <v>0</v>
      </c>
      <c r="AD118" s="153">
        <f t="shared" si="13"/>
        <v>0</v>
      </c>
      <c r="AE118" s="149">
        <f t="shared" si="14"/>
        <v>0</v>
      </c>
      <c r="AF118" s="149">
        <f t="shared" si="15"/>
        <v>0</v>
      </c>
      <c r="AG118" s="154">
        <f t="shared" si="16"/>
        <v>0</v>
      </c>
    </row>
    <row r="119" spans="1:33" x14ac:dyDescent="0.25">
      <c r="A119" s="141" t="str">
        <f>IF(ISBLANK('A1'!B119),"",IF(ISBLANK('A1'!D119),'A1'!A119&amp;"-"&amp;'A1'!B119,'A1'!A119&amp;"-"&amp;'A1'!B119&amp;"; "&amp;'A1'!D119))</f>
        <v/>
      </c>
      <c r="B119" s="897" t="str">
        <f>IF(ISBLANK('A1'!G119),"",'A1'!G119)</f>
        <v/>
      </c>
      <c r="C119" s="894" t="str">
        <f>IF(ISBLANK('A1'!H119),"",'A1'!H119)</f>
        <v/>
      </c>
      <c r="D119" s="248" t="str">
        <f>IF(ISBLANK('A2'!P119),"",'A2'!P119)</f>
        <v/>
      </c>
      <c r="E119" s="194"/>
      <c r="F119" s="195"/>
      <c r="G119" s="195"/>
      <c r="H119" s="195"/>
      <c r="I119" s="195"/>
      <c r="J119" s="195"/>
      <c r="K119" s="197"/>
      <c r="L119" s="459"/>
      <c r="M119" s="198"/>
      <c r="N119" s="196"/>
      <c r="O119" s="196"/>
      <c r="P119" s="196"/>
      <c r="Q119" s="196"/>
      <c r="R119" s="197"/>
      <c r="S119" s="195"/>
      <c r="T119" s="195"/>
      <c r="U119" s="195"/>
      <c r="V119" s="195"/>
      <c r="W119" s="198"/>
      <c r="Y119" s="153">
        <f t="shared" si="9"/>
        <v>0</v>
      </c>
      <c r="Z119" s="149">
        <f t="shared" si="10"/>
        <v>0</v>
      </c>
      <c r="AA119" s="149">
        <f t="shared" si="11"/>
        <v>0</v>
      </c>
      <c r="AB119" s="850">
        <f t="shared" si="12"/>
        <v>0</v>
      </c>
      <c r="AD119" s="153">
        <f t="shared" si="13"/>
        <v>0</v>
      </c>
      <c r="AE119" s="149">
        <f t="shared" si="14"/>
        <v>0</v>
      </c>
      <c r="AF119" s="149">
        <f t="shared" si="15"/>
        <v>0</v>
      </c>
      <c r="AG119" s="154">
        <f t="shared" si="16"/>
        <v>0</v>
      </c>
    </row>
    <row r="120" spans="1:33" x14ac:dyDescent="0.25">
      <c r="A120" s="141" t="str">
        <f>IF(ISBLANK('A1'!B120),"",IF(ISBLANK('A1'!D120),'A1'!A120&amp;"-"&amp;'A1'!B120,'A1'!A120&amp;"-"&amp;'A1'!B120&amp;"; "&amp;'A1'!D120))</f>
        <v/>
      </c>
      <c r="B120" s="897" t="str">
        <f>IF(ISBLANK('A1'!G120),"",'A1'!G120)</f>
        <v/>
      </c>
      <c r="C120" s="894" t="str">
        <f>IF(ISBLANK('A1'!H120),"",'A1'!H120)</f>
        <v/>
      </c>
      <c r="D120" s="248" t="str">
        <f>IF(ISBLANK('A2'!P120),"",'A2'!P120)</f>
        <v/>
      </c>
      <c r="E120" s="194"/>
      <c r="F120" s="195"/>
      <c r="G120" s="195"/>
      <c r="H120" s="195"/>
      <c r="I120" s="195"/>
      <c r="J120" s="195"/>
      <c r="K120" s="197"/>
      <c r="L120" s="459"/>
      <c r="M120" s="198"/>
      <c r="N120" s="196"/>
      <c r="O120" s="196"/>
      <c r="P120" s="196"/>
      <c r="Q120" s="196"/>
      <c r="R120" s="197"/>
      <c r="S120" s="195"/>
      <c r="T120" s="195"/>
      <c r="U120" s="195"/>
      <c r="V120" s="195"/>
      <c r="W120" s="198"/>
      <c r="Y120" s="153">
        <f t="shared" si="9"/>
        <v>0</v>
      </c>
      <c r="Z120" s="149">
        <f t="shared" si="10"/>
        <v>0</v>
      </c>
      <c r="AA120" s="149">
        <f t="shared" si="11"/>
        <v>0</v>
      </c>
      <c r="AB120" s="850">
        <f t="shared" si="12"/>
        <v>0</v>
      </c>
      <c r="AD120" s="153">
        <f t="shared" si="13"/>
        <v>0</v>
      </c>
      <c r="AE120" s="149">
        <f t="shared" si="14"/>
        <v>0</v>
      </c>
      <c r="AF120" s="149">
        <f t="shared" si="15"/>
        <v>0</v>
      </c>
      <c r="AG120" s="154">
        <f t="shared" si="16"/>
        <v>0</v>
      </c>
    </row>
    <row r="121" spans="1:33" x14ac:dyDescent="0.25">
      <c r="A121" s="141" t="str">
        <f>IF(ISBLANK('A1'!B121),"",IF(ISBLANK('A1'!D121),'A1'!A121&amp;"-"&amp;'A1'!B121,'A1'!A121&amp;"-"&amp;'A1'!B121&amp;"; "&amp;'A1'!D121))</f>
        <v/>
      </c>
      <c r="B121" s="897" t="str">
        <f>IF(ISBLANK('A1'!G121),"",'A1'!G121)</f>
        <v/>
      </c>
      <c r="C121" s="894" t="str">
        <f>IF(ISBLANK('A1'!H121),"",'A1'!H121)</f>
        <v/>
      </c>
      <c r="D121" s="248" t="str">
        <f>IF(ISBLANK('A2'!P121),"",'A2'!P121)</f>
        <v/>
      </c>
      <c r="E121" s="194"/>
      <c r="F121" s="195"/>
      <c r="G121" s="195"/>
      <c r="H121" s="195"/>
      <c r="I121" s="195"/>
      <c r="J121" s="195"/>
      <c r="K121" s="197"/>
      <c r="L121" s="459"/>
      <c r="M121" s="198"/>
      <c r="N121" s="196"/>
      <c r="O121" s="196"/>
      <c r="P121" s="196"/>
      <c r="Q121" s="196"/>
      <c r="R121" s="197"/>
      <c r="S121" s="195"/>
      <c r="T121" s="195"/>
      <c r="U121" s="195"/>
      <c r="V121" s="195"/>
      <c r="W121" s="198"/>
      <c r="Y121" s="153">
        <f t="shared" si="9"/>
        <v>0</v>
      </c>
      <c r="Z121" s="149">
        <f t="shared" si="10"/>
        <v>0</v>
      </c>
      <c r="AA121" s="149">
        <f t="shared" si="11"/>
        <v>0</v>
      </c>
      <c r="AB121" s="850">
        <f t="shared" si="12"/>
        <v>0</v>
      </c>
      <c r="AD121" s="153">
        <f t="shared" si="13"/>
        <v>0</v>
      </c>
      <c r="AE121" s="149">
        <f t="shared" si="14"/>
        <v>0</v>
      </c>
      <c r="AF121" s="149">
        <f t="shared" si="15"/>
        <v>0</v>
      </c>
      <c r="AG121" s="154">
        <f t="shared" si="16"/>
        <v>0</v>
      </c>
    </row>
    <row r="122" spans="1:33" x14ac:dyDescent="0.25">
      <c r="A122" s="141" t="str">
        <f>IF(ISBLANK('A1'!B122),"",IF(ISBLANK('A1'!D122),'A1'!A122&amp;"-"&amp;'A1'!B122,'A1'!A122&amp;"-"&amp;'A1'!B122&amp;"; "&amp;'A1'!D122))</f>
        <v/>
      </c>
      <c r="B122" s="897" t="str">
        <f>IF(ISBLANK('A1'!G122),"",'A1'!G122)</f>
        <v/>
      </c>
      <c r="C122" s="894" t="str">
        <f>IF(ISBLANK('A1'!H122),"",'A1'!H122)</f>
        <v/>
      </c>
      <c r="D122" s="248" t="str">
        <f>IF(ISBLANK('A2'!P122),"",'A2'!P122)</f>
        <v/>
      </c>
      <c r="E122" s="194"/>
      <c r="F122" s="195"/>
      <c r="G122" s="195"/>
      <c r="H122" s="195"/>
      <c r="I122" s="195"/>
      <c r="J122" s="195"/>
      <c r="K122" s="197"/>
      <c r="L122" s="459"/>
      <c r="M122" s="198"/>
      <c r="N122" s="196"/>
      <c r="O122" s="196"/>
      <c r="P122" s="196"/>
      <c r="Q122" s="196"/>
      <c r="R122" s="197"/>
      <c r="S122" s="195"/>
      <c r="T122" s="195"/>
      <c r="U122" s="195"/>
      <c r="V122" s="195"/>
      <c r="W122" s="198"/>
      <c r="Y122" s="153">
        <f t="shared" si="9"/>
        <v>0</v>
      </c>
      <c r="Z122" s="149">
        <f t="shared" si="10"/>
        <v>0</v>
      </c>
      <c r="AA122" s="149">
        <f t="shared" si="11"/>
        <v>0</v>
      </c>
      <c r="AB122" s="850">
        <f t="shared" si="12"/>
        <v>0</v>
      </c>
      <c r="AD122" s="153">
        <f t="shared" si="13"/>
        <v>0</v>
      </c>
      <c r="AE122" s="149">
        <f t="shared" si="14"/>
        <v>0</v>
      </c>
      <c r="AF122" s="149">
        <f t="shared" si="15"/>
        <v>0</v>
      </c>
      <c r="AG122" s="154">
        <f t="shared" si="16"/>
        <v>0</v>
      </c>
    </row>
    <row r="123" spans="1:33" x14ac:dyDescent="0.25">
      <c r="A123" s="141" t="str">
        <f>IF(ISBLANK('A1'!B123),"",IF(ISBLANK('A1'!D123),'A1'!A123&amp;"-"&amp;'A1'!B123,'A1'!A123&amp;"-"&amp;'A1'!B123&amp;"; "&amp;'A1'!D123))</f>
        <v/>
      </c>
      <c r="B123" s="897" t="str">
        <f>IF(ISBLANK('A1'!G123),"",'A1'!G123)</f>
        <v/>
      </c>
      <c r="C123" s="894" t="str">
        <f>IF(ISBLANK('A1'!H123),"",'A1'!H123)</f>
        <v/>
      </c>
      <c r="D123" s="248" t="str">
        <f>IF(ISBLANK('A2'!P123),"",'A2'!P123)</f>
        <v/>
      </c>
      <c r="E123" s="194"/>
      <c r="F123" s="195"/>
      <c r="G123" s="195"/>
      <c r="H123" s="195"/>
      <c r="I123" s="195"/>
      <c r="J123" s="195"/>
      <c r="K123" s="197"/>
      <c r="L123" s="459"/>
      <c r="M123" s="198"/>
      <c r="N123" s="196"/>
      <c r="O123" s="196"/>
      <c r="P123" s="196"/>
      <c r="Q123" s="196"/>
      <c r="R123" s="197"/>
      <c r="S123" s="195"/>
      <c r="T123" s="195"/>
      <c r="U123" s="195"/>
      <c r="V123" s="195"/>
      <c r="W123" s="198"/>
      <c r="Y123" s="153">
        <f t="shared" si="9"/>
        <v>0</v>
      </c>
      <c r="Z123" s="149">
        <f t="shared" si="10"/>
        <v>0</v>
      </c>
      <c r="AA123" s="149">
        <f t="shared" si="11"/>
        <v>0</v>
      </c>
      <c r="AB123" s="850">
        <f t="shared" si="12"/>
        <v>0</v>
      </c>
      <c r="AD123" s="153">
        <f t="shared" si="13"/>
        <v>0</v>
      </c>
      <c r="AE123" s="149">
        <f t="shared" si="14"/>
        <v>0</v>
      </c>
      <c r="AF123" s="149">
        <f t="shared" si="15"/>
        <v>0</v>
      </c>
      <c r="AG123" s="154">
        <f t="shared" si="16"/>
        <v>0</v>
      </c>
    </row>
    <row r="124" spans="1:33" x14ac:dyDescent="0.25">
      <c r="A124" s="141" t="str">
        <f>IF(ISBLANK('A1'!B124),"",IF(ISBLANK('A1'!D124),'A1'!A124&amp;"-"&amp;'A1'!B124,'A1'!A124&amp;"-"&amp;'A1'!B124&amp;"; "&amp;'A1'!D124))</f>
        <v/>
      </c>
      <c r="B124" s="897" t="str">
        <f>IF(ISBLANK('A1'!G124),"",'A1'!G124)</f>
        <v/>
      </c>
      <c r="C124" s="894" t="str">
        <f>IF(ISBLANK('A1'!H124),"",'A1'!H124)</f>
        <v/>
      </c>
      <c r="D124" s="248" t="str">
        <f>IF(ISBLANK('A2'!P124),"",'A2'!P124)</f>
        <v/>
      </c>
      <c r="E124" s="194"/>
      <c r="F124" s="195"/>
      <c r="G124" s="195"/>
      <c r="H124" s="195"/>
      <c r="I124" s="195"/>
      <c r="J124" s="195"/>
      <c r="K124" s="197"/>
      <c r="L124" s="459"/>
      <c r="M124" s="198"/>
      <c r="N124" s="196"/>
      <c r="O124" s="196"/>
      <c r="P124" s="196"/>
      <c r="Q124" s="196"/>
      <c r="R124" s="197"/>
      <c r="S124" s="195"/>
      <c r="T124" s="195"/>
      <c r="U124" s="195"/>
      <c r="V124" s="195"/>
      <c r="W124" s="198"/>
      <c r="Y124" s="153">
        <f t="shared" si="9"/>
        <v>0</v>
      </c>
      <c r="Z124" s="149">
        <f t="shared" si="10"/>
        <v>0</v>
      </c>
      <c r="AA124" s="149">
        <f t="shared" si="11"/>
        <v>0</v>
      </c>
      <c r="AB124" s="850">
        <f t="shared" si="12"/>
        <v>0</v>
      </c>
      <c r="AD124" s="153">
        <f t="shared" si="13"/>
        <v>0</v>
      </c>
      <c r="AE124" s="149">
        <f t="shared" si="14"/>
        <v>0</v>
      </c>
      <c r="AF124" s="149">
        <f t="shared" si="15"/>
        <v>0</v>
      </c>
      <c r="AG124" s="154">
        <f t="shared" si="16"/>
        <v>0</v>
      </c>
    </row>
    <row r="125" spans="1:33" x14ac:dyDescent="0.25">
      <c r="A125" s="141" t="str">
        <f>IF(ISBLANK('A1'!B125),"",IF(ISBLANK('A1'!D125),'A1'!A125&amp;"-"&amp;'A1'!B125,'A1'!A125&amp;"-"&amp;'A1'!B125&amp;"; "&amp;'A1'!D125))</f>
        <v/>
      </c>
      <c r="B125" s="897" t="str">
        <f>IF(ISBLANK('A1'!G125),"",'A1'!G125)</f>
        <v/>
      </c>
      <c r="C125" s="894" t="str">
        <f>IF(ISBLANK('A1'!H125),"",'A1'!H125)</f>
        <v/>
      </c>
      <c r="D125" s="248" t="str">
        <f>IF(ISBLANK('A2'!P125),"",'A2'!P125)</f>
        <v/>
      </c>
      <c r="E125" s="194"/>
      <c r="F125" s="195"/>
      <c r="G125" s="195"/>
      <c r="H125" s="195"/>
      <c r="I125" s="195"/>
      <c r="J125" s="195"/>
      <c r="K125" s="197"/>
      <c r="L125" s="459"/>
      <c r="M125" s="198"/>
      <c r="N125" s="196"/>
      <c r="O125" s="196"/>
      <c r="P125" s="196"/>
      <c r="Q125" s="196"/>
      <c r="R125" s="197"/>
      <c r="S125" s="195"/>
      <c r="T125" s="195"/>
      <c r="U125" s="195"/>
      <c r="V125" s="195"/>
      <c r="W125" s="198"/>
      <c r="Y125" s="153">
        <f t="shared" si="9"/>
        <v>0</v>
      </c>
      <c r="Z125" s="149">
        <f t="shared" si="10"/>
        <v>0</v>
      </c>
      <c r="AA125" s="149">
        <f t="shared" si="11"/>
        <v>0</v>
      </c>
      <c r="AB125" s="850">
        <f t="shared" si="12"/>
        <v>0</v>
      </c>
      <c r="AD125" s="153">
        <f t="shared" si="13"/>
        <v>0</v>
      </c>
      <c r="AE125" s="149">
        <f t="shared" si="14"/>
        <v>0</v>
      </c>
      <c r="AF125" s="149">
        <f t="shared" si="15"/>
        <v>0</v>
      </c>
      <c r="AG125" s="154">
        <f t="shared" si="16"/>
        <v>0</v>
      </c>
    </row>
    <row r="126" spans="1:33" x14ac:dyDescent="0.25">
      <c r="A126" s="141" t="str">
        <f>IF(ISBLANK('A1'!B126),"",IF(ISBLANK('A1'!D126),'A1'!A126&amp;"-"&amp;'A1'!B126,'A1'!A126&amp;"-"&amp;'A1'!B126&amp;"; "&amp;'A1'!D126))</f>
        <v/>
      </c>
      <c r="B126" s="897" t="str">
        <f>IF(ISBLANK('A1'!G126),"",'A1'!G126)</f>
        <v/>
      </c>
      <c r="C126" s="894" t="str">
        <f>IF(ISBLANK('A1'!H126),"",'A1'!H126)</f>
        <v/>
      </c>
      <c r="D126" s="248" t="str">
        <f>IF(ISBLANK('A2'!P126),"",'A2'!P126)</f>
        <v/>
      </c>
      <c r="E126" s="194"/>
      <c r="F126" s="195"/>
      <c r="G126" s="195"/>
      <c r="H126" s="195"/>
      <c r="I126" s="195"/>
      <c r="J126" s="195"/>
      <c r="K126" s="197"/>
      <c r="L126" s="459"/>
      <c r="M126" s="198"/>
      <c r="N126" s="196"/>
      <c r="O126" s="196"/>
      <c r="P126" s="196"/>
      <c r="Q126" s="196"/>
      <c r="R126" s="197"/>
      <c r="S126" s="195"/>
      <c r="T126" s="195"/>
      <c r="U126" s="195"/>
      <c r="V126" s="195"/>
      <c r="W126" s="198"/>
      <c r="Y126" s="153">
        <f t="shared" si="9"/>
        <v>0</v>
      </c>
      <c r="Z126" s="149">
        <f t="shared" si="10"/>
        <v>0</v>
      </c>
      <c r="AA126" s="149">
        <f t="shared" si="11"/>
        <v>0</v>
      </c>
      <c r="AB126" s="850">
        <f t="shared" si="12"/>
        <v>0</v>
      </c>
      <c r="AD126" s="153">
        <f t="shared" si="13"/>
        <v>0</v>
      </c>
      <c r="AE126" s="149">
        <f t="shared" si="14"/>
        <v>0</v>
      </c>
      <c r="AF126" s="149">
        <f t="shared" si="15"/>
        <v>0</v>
      </c>
      <c r="AG126" s="154">
        <f t="shared" si="16"/>
        <v>0</v>
      </c>
    </row>
    <row r="127" spans="1:33" x14ac:dyDescent="0.25">
      <c r="A127" s="141" t="str">
        <f>IF(ISBLANK('A1'!B127),"",IF(ISBLANK('A1'!D127),'A1'!A127&amp;"-"&amp;'A1'!B127,'A1'!A127&amp;"-"&amp;'A1'!B127&amp;"; "&amp;'A1'!D127))</f>
        <v/>
      </c>
      <c r="B127" s="897" t="str">
        <f>IF(ISBLANK('A1'!G127),"",'A1'!G127)</f>
        <v/>
      </c>
      <c r="C127" s="894" t="str">
        <f>IF(ISBLANK('A1'!H127),"",'A1'!H127)</f>
        <v/>
      </c>
      <c r="D127" s="248" t="str">
        <f>IF(ISBLANK('A2'!P127),"",'A2'!P127)</f>
        <v/>
      </c>
      <c r="E127" s="194"/>
      <c r="F127" s="195"/>
      <c r="G127" s="195"/>
      <c r="H127" s="195"/>
      <c r="I127" s="195"/>
      <c r="J127" s="195"/>
      <c r="K127" s="197"/>
      <c r="L127" s="459"/>
      <c r="M127" s="198"/>
      <c r="N127" s="196"/>
      <c r="O127" s="196"/>
      <c r="P127" s="196"/>
      <c r="Q127" s="196"/>
      <c r="R127" s="197"/>
      <c r="S127" s="195"/>
      <c r="T127" s="195"/>
      <c r="U127" s="195"/>
      <c r="V127" s="195"/>
      <c r="W127" s="198"/>
      <c r="Y127" s="153">
        <f t="shared" si="9"/>
        <v>0</v>
      </c>
      <c r="Z127" s="149">
        <f t="shared" si="10"/>
        <v>0</v>
      </c>
      <c r="AA127" s="149">
        <f t="shared" si="11"/>
        <v>0</v>
      </c>
      <c r="AB127" s="850">
        <f t="shared" si="12"/>
        <v>0</v>
      </c>
      <c r="AD127" s="153">
        <f t="shared" si="13"/>
        <v>0</v>
      </c>
      <c r="AE127" s="149">
        <f t="shared" si="14"/>
        <v>0</v>
      </c>
      <c r="AF127" s="149">
        <f t="shared" si="15"/>
        <v>0</v>
      </c>
      <c r="AG127" s="154">
        <f t="shared" si="16"/>
        <v>0</v>
      </c>
    </row>
    <row r="128" spans="1:33" x14ac:dyDescent="0.25">
      <c r="A128" s="141" t="str">
        <f>IF(ISBLANK('A1'!B128),"",IF(ISBLANK('A1'!D128),'A1'!A128&amp;"-"&amp;'A1'!B128,'A1'!A128&amp;"-"&amp;'A1'!B128&amp;"; "&amp;'A1'!D128))</f>
        <v/>
      </c>
      <c r="B128" s="897" t="str">
        <f>IF(ISBLANK('A1'!G128),"",'A1'!G128)</f>
        <v/>
      </c>
      <c r="C128" s="894" t="str">
        <f>IF(ISBLANK('A1'!H128),"",'A1'!H128)</f>
        <v/>
      </c>
      <c r="D128" s="248" t="str">
        <f>IF(ISBLANK('A2'!P128),"",'A2'!P128)</f>
        <v/>
      </c>
      <c r="E128" s="194"/>
      <c r="F128" s="195"/>
      <c r="G128" s="195"/>
      <c r="H128" s="195"/>
      <c r="I128" s="195"/>
      <c r="J128" s="195"/>
      <c r="K128" s="197"/>
      <c r="L128" s="459"/>
      <c r="M128" s="198"/>
      <c r="N128" s="196"/>
      <c r="O128" s="196"/>
      <c r="P128" s="196"/>
      <c r="Q128" s="196"/>
      <c r="R128" s="197"/>
      <c r="S128" s="195"/>
      <c r="T128" s="195"/>
      <c r="U128" s="195"/>
      <c r="V128" s="195"/>
      <c r="W128" s="198"/>
      <c r="Y128" s="153">
        <f t="shared" si="9"/>
        <v>0</v>
      </c>
      <c r="Z128" s="149">
        <f t="shared" si="10"/>
        <v>0</v>
      </c>
      <c r="AA128" s="149">
        <f t="shared" si="11"/>
        <v>0</v>
      </c>
      <c r="AB128" s="850">
        <f t="shared" si="12"/>
        <v>0</v>
      </c>
      <c r="AD128" s="153">
        <f t="shared" si="13"/>
        <v>0</v>
      </c>
      <c r="AE128" s="149">
        <f t="shared" si="14"/>
        <v>0</v>
      </c>
      <c r="AF128" s="149">
        <f t="shared" si="15"/>
        <v>0</v>
      </c>
      <c r="AG128" s="154">
        <f t="shared" si="16"/>
        <v>0</v>
      </c>
    </row>
    <row r="129" spans="1:33" x14ac:dyDescent="0.25">
      <c r="A129" s="141" t="str">
        <f>IF(ISBLANK('A1'!B129),"",IF(ISBLANK('A1'!D129),'A1'!A129&amp;"-"&amp;'A1'!B129,'A1'!A129&amp;"-"&amp;'A1'!B129&amp;"; "&amp;'A1'!D129))</f>
        <v/>
      </c>
      <c r="B129" s="897" t="str">
        <f>IF(ISBLANK('A1'!G129),"",'A1'!G129)</f>
        <v/>
      </c>
      <c r="C129" s="894" t="str">
        <f>IF(ISBLANK('A1'!H129),"",'A1'!H129)</f>
        <v/>
      </c>
      <c r="D129" s="248" t="str">
        <f>IF(ISBLANK('A2'!P129),"",'A2'!P129)</f>
        <v/>
      </c>
      <c r="E129" s="194"/>
      <c r="F129" s="195"/>
      <c r="G129" s="195"/>
      <c r="H129" s="195"/>
      <c r="I129" s="195"/>
      <c r="J129" s="195"/>
      <c r="K129" s="197"/>
      <c r="L129" s="459"/>
      <c r="M129" s="198"/>
      <c r="N129" s="196"/>
      <c r="O129" s="196"/>
      <c r="P129" s="196"/>
      <c r="Q129" s="196"/>
      <c r="R129" s="197"/>
      <c r="S129" s="195"/>
      <c r="T129" s="195"/>
      <c r="U129" s="195"/>
      <c r="V129" s="195"/>
      <c r="W129" s="198"/>
      <c r="Y129" s="153">
        <f t="shared" si="9"/>
        <v>0</v>
      </c>
      <c r="Z129" s="149">
        <f t="shared" si="10"/>
        <v>0</v>
      </c>
      <c r="AA129" s="149">
        <f t="shared" si="11"/>
        <v>0</v>
      </c>
      <c r="AB129" s="850">
        <f t="shared" si="12"/>
        <v>0</v>
      </c>
      <c r="AD129" s="153">
        <f t="shared" si="13"/>
        <v>0</v>
      </c>
      <c r="AE129" s="149">
        <f t="shared" si="14"/>
        <v>0</v>
      </c>
      <c r="AF129" s="149">
        <f t="shared" si="15"/>
        <v>0</v>
      </c>
      <c r="AG129" s="154">
        <f t="shared" si="16"/>
        <v>0</v>
      </c>
    </row>
    <row r="130" spans="1:33" x14ac:dyDescent="0.25">
      <c r="A130" s="141" t="str">
        <f>IF(ISBLANK('A1'!B130),"",IF(ISBLANK('A1'!D130),'A1'!A130&amp;"-"&amp;'A1'!B130,'A1'!A130&amp;"-"&amp;'A1'!B130&amp;"; "&amp;'A1'!D130))</f>
        <v/>
      </c>
      <c r="B130" s="897" t="str">
        <f>IF(ISBLANK('A1'!G130),"",'A1'!G130)</f>
        <v/>
      </c>
      <c r="C130" s="894" t="str">
        <f>IF(ISBLANK('A1'!H130),"",'A1'!H130)</f>
        <v/>
      </c>
      <c r="D130" s="248" t="str">
        <f>IF(ISBLANK('A2'!P130),"",'A2'!P130)</f>
        <v/>
      </c>
      <c r="E130" s="194"/>
      <c r="F130" s="195"/>
      <c r="G130" s="195"/>
      <c r="H130" s="195"/>
      <c r="I130" s="195"/>
      <c r="J130" s="195"/>
      <c r="K130" s="197"/>
      <c r="L130" s="459"/>
      <c r="M130" s="198"/>
      <c r="N130" s="196"/>
      <c r="O130" s="196"/>
      <c r="P130" s="196"/>
      <c r="Q130" s="196"/>
      <c r="R130" s="197"/>
      <c r="S130" s="195"/>
      <c r="T130" s="195"/>
      <c r="U130" s="195"/>
      <c r="V130" s="195"/>
      <c r="W130" s="198"/>
      <c r="Y130" s="153">
        <f t="shared" si="9"/>
        <v>0</v>
      </c>
      <c r="Z130" s="149">
        <f t="shared" si="10"/>
        <v>0</v>
      </c>
      <c r="AA130" s="149">
        <f t="shared" si="11"/>
        <v>0</v>
      </c>
      <c r="AB130" s="850">
        <f t="shared" si="12"/>
        <v>0</v>
      </c>
      <c r="AD130" s="153">
        <f t="shared" si="13"/>
        <v>0</v>
      </c>
      <c r="AE130" s="149">
        <f t="shared" si="14"/>
        <v>0</v>
      </c>
      <c r="AF130" s="149">
        <f t="shared" si="15"/>
        <v>0</v>
      </c>
      <c r="AG130" s="154">
        <f t="shared" si="16"/>
        <v>0</v>
      </c>
    </row>
    <row r="131" spans="1:33" x14ac:dyDescent="0.25">
      <c r="A131" s="141" t="str">
        <f>IF(ISBLANK('A1'!B131),"",IF(ISBLANK('A1'!D131),'A1'!A131&amp;"-"&amp;'A1'!B131,'A1'!A131&amp;"-"&amp;'A1'!B131&amp;"; "&amp;'A1'!D131))</f>
        <v/>
      </c>
      <c r="B131" s="897" t="str">
        <f>IF(ISBLANK('A1'!G131),"",'A1'!G131)</f>
        <v/>
      </c>
      <c r="C131" s="894" t="str">
        <f>IF(ISBLANK('A1'!H131),"",'A1'!H131)</f>
        <v/>
      </c>
      <c r="D131" s="248" t="str">
        <f>IF(ISBLANK('A2'!P131),"",'A2'!P131)</f>
        <v/>
      </c>
      <c r="E131" s="194"/>
      <c r="F131" s="195"/>
      <c r="G131" s="195"/>
      <c r="H131" s="195"/>
      <c r="I131" s="195"/>
      <c r="J131" s="195"/>
      <c r="K131" s="197"/>
      <c r="L131" s="459"/>
      <c r="M131" s="198"/>
      <c r="N131" s="196"/>
      <c r="O131" s="196"/>
      <c r="P131" s="196"/>
      <c r="Q131" s="196"/>
      <c r="R131" s="197"/>
      <c r="S131" s="195"/>
      <c r="T131" s="195"/>
      <c r="U131" s="195"/>
      <c r="V131" s="195"/>
      <c r="W131" s="198"/>
      <c r="Y131" s="153">
        <f t="shared" si="9"/>
        <v>0</v>
      </c>
      <c r="Z131" s="149">
        <f t="shared" si="10"/>
        <v>0</v>
      </c>
      <c r="AA131" s="149">
        <f t="shared" si="11"/>
        <v>0</v>
      </c>
      <c r="AB131" s="850">
        <f t="shared" si="12"/>
        <v>0</v>
      </c>
      <c r="AD131" s="153">
        <f t="shared" si="13"/>
        <v>0</v>
      </c>
      <c r="AE131" s="149">
        <f t="shared" si="14"/>
        <v>0</v>
      </c>
      <c r="AF131" s="149">
        <f t="shared" si="15"/>
        <v>0</v>
      </c>
      <c r="AG131" s="154">
        <f t="shared" si="16"/>
        <v>0</v>
      </c>
    </row>
    <row r="132" spans="1:33" x14ac:dyDescent="0.25">
      <c r="A132" s="141" t="str">
        <f>IF(ISBLANK('A1'!B132),"",IF(ISBLANK('A1'!D132),'A1'!A132&amp;"-"&amp;'A1'!B132,'A1'!A132&amp;"-"&amp;'A1'!B132&amp;"; "&amp;'A1'!D132))</f>
        <v/>
      </c>
      <c r="B132" s="897" t="str">
        <f>IF(ISBLANK('A1'!G132),"",'A1'!G132)</f>
        <v/>
      </c>
      <c r="C132" s="894" t="str">
        <f>IF(ISBLANK('A1'!H132),"",'A1'!H132)</f>
        <v/>
      </c>
      <c r="D132" s="248" t="str">
        <f>IF(ISBLANK('A2'!P132),"",'A2'!P132)</f>
        <v/>
      </c>
      <c r="E132" s="194"/>
      <c r="F132" s="195"/>
      <c r="G132" s="195"/>
      <c r="H132" s="195"/>
      <c r="I132" s="195"/>
      <c r="J132" s="195"/>
      <c r="K132" s="197"/>
      <c r="L132" s="459"/>
      <c r="M132" s="198"/>
      <c r="N132" s="196"/>
      <c r="O132" s="196"/>
      <c r="P132" s="196"/>
      <c r="Q132" s="196"/>
      <c r="R132" s="197"/>
      <c r="S132" s="195"/>
      <c r="T132" s="195"/>
      <c r="U132" s="195"/>
      <c r="V132" s="195"/>
      <c r="W132" s="198"/>
      <c r="Y132" s="153">
        <f t="shared" si="9"/>
        <v>0</v>
      </c>
      <c r="Z132" s="149">
        <f t="shared" si="10"/>
        <v>0</v>
      </c>
      <c r="AA132" s="149">
        <f t="shared" si="11"/>
        <v>0</v>
      </c>
      <c r="AB132" s="850">
        <f t="shared" si="12"/>
        <v>0</v>
      </c>
      <c r="AD132" s="153">
        <f t="shared" si="13"/>
        <v>0</v>
      </c>
      <c r="AE132" s="149">
        <f t="shared" si="14"/>
        <v>0</v>
      </c>
      <c r="AF132" s="149">
        <f t="shared" si="15"/>
        <v>0</v>
      </c>
      <c r="AG132" s="154">
        <f t="shared" si="16"/>
        <v>0</v>
      </c>
    </row>
    <row r="133" spans="1:33" x14ac:dyDescent="0.25">
      <c r="A133" s="141" t="str">
        <f>IF(ISBLANK('A1'!B133),"",IF(ISBLANK('A1'!D133),'A1'!A133&amp;"-"&amp;'A1'!B133,'A1'!A133&amp;"-"&amp;'A1'!B133&amp;"; "&amp;'A1'!D133))</f>
        <v/>
      </c>
      <c r="B133" s="897" t="str">
        <f>IF(ISBLANK('A1'!G133),"",'A1'!G133)</f>
        <v/>
      </c>
      <c r="C133" s="894" t="str">
        <f>IF(ISBLANK('A1'!H133),"",'A1'!H133)</f>
        <v/>
      </c>
      <c r="D133" s="248" t="str">
        <f>IF(ISBLANK('A2'!P133),"",'A2'!P133)</f>
        <v/>
      </c>
      <c r="E133" s="194"/>
      <c r="F133" s="195"/>
      <c r="G133" s="195"/>
      <c r="H133" s="195"/>
      <c r="I133" s="195"/>
      <c r="J133" s="195"/>
      <c r="K133" s="197"/>
      <c r="L133" s="459"/>
      <c r="M133" s="198"/>
      <c r="N133" s="196"/>
      <c r="O133" s="196"/>
      <c r="P133" s="196"/>
      <c r="Q133" s="196"/>
      <c r="R133" s="197"/>
      <c r="S133" s="195"/>
      <c r="T133" s="195"/>
      <c r="U133" s="195"/>
      <c r="V133" s="195"/>
      <c r="W133" s="198"/>
      <c r="Y133" s="153">
        <f t="shared" si="9"/>
        <v>0</v>
      </c>
      <c r="Z133" s="149">
        <f t="shared" si="10"/>
        <v>0</v>
      </c>
      <c r="AA133" s="149">
        <f t="shared" si="11"/>
        <v>0</v>
      </c>
      <c r="AB133" s="850">
        <f t="shared" si="12"/>
        <v>0</v>
      </c>
      <c r="AD133" s="153">
        <f t="shared" si="13"/>
        <v>0</v>
      </c>
      <c r="AE133" s="149">
        <f t="shared" si="14"/>
        <v>0</v>
      </c>
      <c r="AF133" s="149">
        <f t="shared" si="15"/>
        <v>0</v>
      </c>
      <c r="AG133" s="154">
        <f t="shared" si="16"/>
        <v>0</v>
      </c>
    </row>
    <row r="134" spans="1:33" x14ac:dyDescent="0.25">
      <c r="A134" s="141" t="str">
        <f>IF(ISBLANK('A1'!B134),"",IF(ISBLANK('A1'!D134),'A1'!A134&amp;"-"&amp;'A1'!B134,'A1'!A134&amp;"-"&amp;'A1'!B134&amp;"; "&amp;'A1'!D134))</f>
        <v/>
      </c>
      <c r="B134" s="897" t="str">
        <f>IF(ISBLANK('A1'!G134),"",'A1'!G134)</f>
        <v/>
      </c>
      <c r="C134" s="894" t="str">
        <f>IF(ISBLANK('A1'!H134),"",'A1'!H134)</f>
        <v/>
      </c>
      <c r="D134" s="248" t="str">
        <f>IF(ISBLANK('A2'!P134),"",'A2'!P134)</f>
        <v/>
      </c>
      <c r="E134" s="194"/>
      <c r="F134" s="195"/>
      <c r="G134" s="195"/>
      <c r="H134" s="195"/>
      <c r="I134" s="195"/>
      <c r="J134" s="195"/>
      <c r="K134" s="197"/>
      <c r="L134" s="459"/>
      <c r="M134" s="198"/>
      <c r="N134" s="196"/>
      <c r="O134" s="196"/>
      <c r="P134" s="196"/>
      <c r="Q134" s="196"/>
      <c r="R134" s="197"/>
      <c r="S134" s="195"/>
      <c r="T134" s="195"/>
      <c r="U134" s="195"/>
      <c r="V134" s="195"/>
      <c r="W134" s="198"/>
      <c r="Y134" s="153">
        <f t="shared" si="9"/>
        <v>0</v>
      </c>
      <c r="Z134" s="149">
        <f t="shared" si="10"/>
        <v>0</v>
      </c>
      <c r="AA134" s="149">
        <f t="shared" si="11"/>
        <v>0</v>
      </c>
      <c r="AB134" s="850">
        <f t="shared" si="12"/>
        <v>0</v>
      </c>
      <c r="AD134" s="153">
        <f t="shared" si="13"/>
        <v>0</v>
      </c>
      <c r="AE134" s="149">
        <f t="shared" si="14"/>
        <v>0</v>
      </c>
      <c r="AF134" s="149">
        <f t="shared" si="15"/>
        <v>0</v>
      </c>
      <c r="AG134" s="154">
        <f t="shared" si="16"/>
        <v>0</v>
      </c>
    </row>
    <row r="135" spans="1:33" x14ac:dyDescent="0.25">
      <c r="A135" s="141" t="str">
        <f>IF(ISBLANK('A1'!B135),"",IF(ISBLANK('A1'!D135),'A1'!A135&amp;"-"&amp;'A1'!B135,'A1'!A135&amp;"-"&amp;'A1'!B135&amp;"; "&amp;'A1'!D135))</f>
        <v/>
      </c>
      <c r="B135" s="897" t="str">
        <f>IF(ISBLANK('A1'!G135),"",'A1'!G135)</f>
        <v/>
      </c>
      <c r="C135" s="894" t="str">
        <f>IF(ISBLANK('A1'!H135),"",'A1'!H135)</f>
        <v/>
      </c>
      <c r="D135" s="248" t="str">
        <f>IF(ISBLANK('A2'!P135),"",'A2'!P135)</f>
        <v/>
      </c>
      <c r="E135" s="194"/>
      <c r="F135" s="195"/>
      <c r="G135" s="195"/>
      <c r="H135" s="195"/>
      <c r="I135" s="195"/>
      <c r="J135" s="195"/>
      <c r="K135" s="197"/>
      <c r="L135" s="459"/>
      <c r="M135" s="198"/>
      <c r="N135" s="196"/>
      <c r="O135" s="196"/>
      <c r="P135" s="196"/>
      <c r="Q135" s="196"/>
      <c r="R135" s="197"/>
      <c r="S135" s="195"/>
      <c r="T135" s="195"/>
      <c r="U135" s="195"/>
      <c r="V135" s="195"/>
      <c r="W135" s="198"/>
      <c r="Y135" s="153">
        <f t="shared" si="9"/>
        <v>0</v>
      </c>
      <c r="Z135" s="149">
        <f t="shared" si="10"/>
        <v>0</v>
      </c>
      <c r="AA135" s="149">
        <f t="shared" si="11"/>
        <v>0</v>
      </c>
      <c r="AB135" s="850">
        <f t="shared" si="12"/>
        <v>0</v>
      </c>
      <c r="AD135" s="153">
        <f t="shared" si="13"/>
        <v>0</v>
      </c>
      <c r="AE135" s="149">
        <f t="shared" si="14"/>
        <v>0</v>
      </c>
      <c r="AF135" s="149">
        <f t="shared" si="15"/>
        <v>0</v>
      </c>
      <c r="AG135" s="154">
        <f t="shared" si="16"/>
        <v>0</v>
      </c>
    </row>
    <row r="136" spans="1:33" x14ac:dyDescent="0.25">
      <c r="A136" s="141" t="str">
        <f>IF(ISBLANK('A1'!B136),"",IF(ISBLANK('A1'!D136),'A1'!A136&amp;"-"&amp;'A1'!B136,'A1'!A136&amp;"-"&amp;'A1'!B136&amp;"; "&amp;'A1'!D136))</f>
        <v/>
      </c>
      <c r="B136" s="897" t="str">
        <f>IF(ISBLANK('A1'!G136),"",'A1'!G136)</f>
        <v/>
      </c>
      <c r="C136" s="894" t="str">
        <f>IF(ISBLANK('A1'!H136),"",'A1'!H136)</f>
        <v/>
      </c>
      <c r="D136" s="248" t="str">
        <f>IF(ISBLANK('A2'!P136),"",'A2'!P136)</f>
        <v/>
      </c>
      <c r="E136" s="194"/>
      <c r="F136" s="195"/>
      <c r="G136" s="195"/>
      <c r="H136" s="195"/>
      <c r="I136" s="195"/>
      <c r="J136" s="195"/>
      <c r="K136" s="197"/>
      <c r="L136" s="459"/>
      <c r="M136" s="198"/>
      <c r="N136" s="196"/>
      <c r="O136" s="196"/>
      <c r="P136" s="196"/>
      <c r="Q136" s="196"/>
      <c r="R136" s="197"/>
      <c r="S136" s="195"/>
      <c r="T136" s="195"/>
      <c r="U136" s="195"/>
      <c r="V136" s="195"/>
      <c r="W136" s="198"/>
      <c r="Y136" s="153">
        <f t="shared" si="9"/>
        <v>0</v>
      </c>
      <c r="Z136" s="149">
        <f t="shared" si="10"/>
        <v>0</v>
      </c>
      <c r="AA136" s="149">
        <f t="shared" si="11"/>
        <v>0</v>
      </c>
      <c r="AB136" s="850">
        <f t="shared" si="12"/>
        <v>0</v>
      </c>
      <c r="AD136" s="153">
        <f t="shared" si="13"/>
        <v>0</v>
      </c>
      <c r="AE136" s="149">
        <f t="shared" si="14"/>
        <v>0</v>
      </c>
      <c r="AF136" s="149">
        <f t="shared" si="15"/>
        <v>0</v>
      </c>
      <c r="AG136" s="154">
        <f t="shared" si="16"/>
        <v>0</v>
      </c>
    </row>
    <row r="137" spans="1:33" x14ac:dyDescent="0.25">
      <c r="A137" s="141" t="str">
        <f>IF(ISBLANK('A1'!B137),"",IF(ISBLANK('A1'!D137),'A1'!A137&amp;"-"&amp;'A1'!B137,'A1'!A137&amp;"-"&amp;'A1'!B137&amp;"; "&amp;'A1'!D137))</f>
        <v/>
      </c>
      <c r="B137" s="897" t="str">
        <f>IF(ISBLANK('A1'!G137),"",'A1'!G137)</f>
        <v/>
      </c>
      <c r="C137" s="894" t="str">
        <f>IF(ISBLANK('A1'!H137),"",'A1'!H137)</f>
        <v/>
      </c>
      <c r="D137" s="248" t="str">
        <f>IF(ISBLANK('A2'!P137),"",'A2'!P137)</f>
        <v/>
      </c>
      <c r="E137" s="194"/>
      <c r="F137" s="195"/>
      <c r="G137" s="195"/>
      <c r="H137" s="195"/>
      <c r="I137" s="195"/>
      <c r="J137" s="195"/>
      <c r="K137" s="197"/>
      <c r="L137" s="459"/>
      <c r="M137" s="198"/>
      <c r="N137" s="196"/>
      <c r="O137" s="196"/>
      <c r="P137" s="196"/>
      <c r="Q137" s="196"/>
      <c r="R137" s="197"/>
      <c r="S137" s="195"/>
      <c r="T137" s="195"/>
      <c r="U137" s="195"/>
      <c r="V137" s="195"/>
      <c r="W137" s="198"/>
      <c r="Y137" s="153">
        <f t="shared" si="9"/>
        <v>0</v>
      </c>
      <c r="Z137" s="149">
        <f t="shared" si="10"/>
        <v>0</v>
      </c>
      <c r="AA137" s="149">
        <f t="shared" si="11"/>
        <v>0</v>
      </c>
      <c r="AB137" s="850">
        <f t="shared" si="12"/>
        <v>0</v>
      </c>
      <c r="AD137" s="153">
        <f t="shared" si="13"/>
        <v>0</v>
      </c>
      <c r="AE137" s="149">
        <f t="shared" si="14"/>
        <v>0</v>
      </c>
      <c r="AF137" s="149">
        <f t="shared" si="15"/>
        <v>0</v>
      </c>
      <c r="AG137" s="154">
        <f t="shared" si="16"/>
        <v>0</v>
      </c>
    </row>
    <row r="138" spans="1:33" x14ac:dyDescent="0.25">
      <c r="A138" s="141" t="str">
        <f>IF(ISBLANK('A1'!B138),"",IF(ISBLANK('A1'!D138),'A1'!A138&amp;"-"&amp;'A1'!B138,'A1'!A138&amp;"-"&amp;'A1'!B138&amp;"; "&amp;'A1'!D138))</f>
        <v/>
      </c>
      <c r="B138" s="897" t="str">
        <f>IF(ISBLANK('A1'!G138),"",'A1'!G138)</f>
        <v/>
      </c>
      <c r="C138" s="894" t="str">
        <f>IF(ISBLANK('A1'!H138),"",'A1'!H138)</f>
        <v/>
      </c>
      <c r="D138" s="248" t="str">
        <f>IF(ISBLANK('A2'!P138),"",'A2'!P138)</f>
        <v/>
      </c>
      <c r="E138" s="194"/>
      <c r="F138" s="195"/>
      <c r="G138" s="195"/>
      <c r="H138" s="195"/>
      <c r="I138" s="195"/>
      <c r="J138" s="195"/>
      <c r="K138" s="197"/>
      <c r="L138" s="459"/>
      <c r="M138" s="198"/>
      <c r="N138" s="196"/>
      <c r="O138" s="196"/>
      <c r="P138" s="196"/>
      <c r="Q138" s="196"/>
      <c r="R138" s="197"/>
      <c r="S138" s="195"/>
      <c r="T138" s="195"/>
      <c r="U138" s="195"/>
      <c r="V138" s="195"/>
      <c r="W138" s="198"/>
      <c r="Y138" s="153">
        <f t="shared" si="9"/>
        <v>0</v>
      </c>
      <c r="Z138" s="149">
        <f t="shared" si="10"/>
        <v>0</v>
      </c>
      <c r="AA138" s="149">
        <f t="shared" si="11"/>
        <v>0</v>
      </c>
      <c r="AB138" s="850">
        <f t="shared" si="12"/>
        <v>0</v>
      </c>
      <c r="AD138" s="153">
        <f t="shared" si="13"/>
        <v>0</v>
      </c>
      <c r="AE138" s="149">
        <f t="shared" si="14"/>
        <v>0</v>
      </c>
      <c r="AF138" s="149">
        <f t="shared" si="15"/>
        <v>0</v>
      </c>
      <c r="AG138" s="154">
        <f t="shared" si="16"/>
        <v>0</v>
      </c>
    </row>
    <row r="139" spans="1:33" x14ac:dyDescent="0.25">
      <c r="A139" s="141" t="str">
        <f>IF(ISBLANK('A1'!B139),"",IF(ISBLANK('A1'!D139),'A1'!A139&amp;"-"&amp;'A1'!B139,'A1'!A139&amp;"-"&amp;'A1'!B139&amp;"; "&amp;'A1'!D139))</f>
        <v/>
      </c>
      <c r="B139" s="897" t="str">
        <f>IF(ISBLANK('A1'!G139),"",'A1'!G139)</f>
        <v/>
      </c>
      <c r="C139" s="894" t="str">
        <f>IF(ISBLANK('A1'!H139),"",'A1'!H139)</f>
        <v/>
      </c>
      <c r="D139" s="248" t="str">
        <f>IF(ISBLANK('A2'!P139),"",'A2'!P139)</f>
        <v/>
      </c>
      <c r="E139" s="194"/>
      <c r="F139" s="195"/>
      <c r="G139" s="195"/>
      <c r="H139" s="195"/>
      <c r="I139" s="195"/>
      <c r="J139" s="195"/>
      <c r="K139" s="197"/>
      <c r="L139" s="459"/>
      <c r="M139" s="198"/>
      <c r="N139" s="196"/>
      <c r="O139" s="196"/>
      <c r="P139" s="196"/>
      <c r="Q139" s="196"/>
      <c r="R139" s="197"/>
      <c r="S139" s="195"/>
      <c r="T139" s="195"/>
      <c r="U139" s="195"/>
      <c r="V139" s="195"/>
      <c r="W139" s="198"/>
      <c r="Y139" s="153">
        <f t="shared" si="9"/>
        <v>0</v>
      </c>
      <c r="Z139" s="149">
        <f t="shared" si="10"/>
        <v>0</v>
      </c>
      <c r="AA139" s="149">
        <f t="shared" si="11"/>
        <v>0</v>
      </c>
      <c r="AB139" s="850">
        <f t="shared" si="12"/>
        <v>0</v>
      </c>
      <c r="AD139" s="153">
        <f t="shared" si="13"/>
        <v>0</v>
      </c>
      <c r="AE139" s="149">
        <f t="shared" si="14"/>
        <v>0</v>
      </c>
      <c r="AF139" s="149">
        <f t="shared" si="15"/>
        <v>0</v>
      </c>
      <c r="AG139" s="154">
        <f t="shared" si="16"/>
        <v>0</v>
      </c>
    </row>
    <row r="140" spans="1:33" x14ac:dyDescent="0.25">
      <c r="A140" s="141" t="str">
        <f>IF(ISBLANK('A1'!B140),"",IF(ISBLANK('A1'!D140),'A1'!A140&amp;"-"&amp;'A1'!B140,'A1'!A140&amp;"-"&amp;'A1'!B140&amp;"; "&amp;'A1'!D140))</f>
        <v/>
      </c>
      <c r="B140" s="897" t="str">
        <f>IF(ISBLANK('A1'!G140),"",'A1'!G140)</f>
        <v/>
      </c>
      <c r="C140" s="894" t="str">
        <f>IF(ISBLANK('A1'!H140),"",'A1'!H140)</f>
        <v/>
      </c>
      <c r="D140" s="248" t="str">
        <f>IF(ISBLANK('A2'!P140),"",'A2'!P140)</f>
        <v/>
      </c>
      <c r="E140" s="194"/>
      <c r="F140" s="195"/>
      <c r="G140" s="195"/>
      <c r="H140" s="195"/>
      <c r="I140" s="195"/>
      <c r="J140" s="195"/>
      <c r="K140" s="197"/>
      <c r="L140" s="459"/>
      <c r="M140" s="198"/>
      <c r="N140" s="196"/>
      <c r="O140" s="196"/>
      <c r="P140" s="196"/>
      <c r="Q140" s="196"/>
      <c r="R140" s="197"/>
      <c r="S140" s="195"/>
      <c r="T140" s="195"/>
      <c r="U140" s="195"/>
      <c r="V140" s="195"/>
      <c r="W140" s="198"/>
      <c r="Y140" s="153">
        <f t="shared" si="9"/>
        <v>0</v>
      </c>
      <c r="Z140" s="149">
        <f t="shared" si="10"/>
        <v>0</v>
      </c>
      <c r="AA140" s="149">
        <f t="shared" si="11"/>
        <v>0</v>
      </c>
      <c r="AB140" s="850">
        <f t="shared" si="12"/>
        <v>0</v>
      </c>
      <c r="AD140" s="153">
        <f t="shared" si="13"/>
        <v>0</v>
      </c>
      <c r="AE140" s="149">
        <f t="shared" si="14"/>
        <v>0</v>
      </c>
      <c r="AF140" s="149">
        <f t="shared" si="15"/>
        <v>0</v>
      </c>
      <c r="AG140" s="154">
        <f t="shared" si="16"/>
        <v>0</v>
      </c>
    </row>
    <row r="141" spans="1:33" x14ac:dyDescent="0.25">
      <c r="A141" s="141" t="str">
        <f>IF(ISBLANK('A1'!B141),"",IF(ISBLANK('A1'!D141),'A1'!A141&amp;"-"&amp;'A1'!B141,'A1'!A141&amp;"-"&amp;'A1'!B141&amp;"; "&amp;'A1'!D141))</f>
        <v/>
      </c>
      <c r="B141" s="897" t="str">
        <f>IF(ISBLANK('A1'!G141),"",'A1'!G141)</f>
        <v/>
      </c>
      <c r="C141" s="894" t="str">
        <f>IF(ISBLANK('A1'!H141),"",'A1'!H141)</f>
        <v/>
      </c>
      <c r="D141" s="248" t="str">
        <f>IF(ISBLANK('A2'!P141),"",'A2'!P141)</f>
        <v/>
      </c>
      <c r="E141" s="194"/>
      <c r="F141" s="195"/>
      <c r="G141" s="195"/>
      <c r="H141" s="195"/>
      <c r="I141" s="195"/>
      <c r="J141" s="195"/>
      <c r="K141" s="197"/>
      <c r="L141" s="459"/>
      <c r="M141" s="198"/>
      <c r="N141" s="196"/>
      <c r="O141" s="196"/>
      <c r="P141" s="196"/>
      <c r="Q141" s="196"/>
      <c r="R141" s="197"/>
      <c r="S141" s="195"/>
      <c r="T141" s="195"/>
      <c r="U141" s="195"/>
      <c r="V141" s="195"/>
      <c r="W141" s="198"/>
      <c r="Y141" s="153">
        <f t="shared" si="9"/>
        <v>0</v>
      </c>
      <c r="Z141" s="149">
        <f t="shared" si="10"/>
        <v>0</v>
      </c>
      <c r="AA141" s="149">
        <f t="shared" si="11"/>
        <v>0</v>
      </c>
      <c r="AB141" s="850">
        <f t="shared" si="12"/>
        <v>0</v>
      </c>
      <c r="AD141" s="153">
        <f t="shared" si="13"/>
        <v>0</v>
      </c>
      <c r="AE141" s="149">
        <f t="shared" si="14"/>
        <v>0</v>
      </c>
      <c r="AF141" s="149">
        <f t="shared" si="15"/>
        <v>0</v>
      </c>
      <c r="AG141" s="154">
        <f t="shared" si="16"/>
        <v>0</v>
      </c>
    </row>
    <row r="142" spans="1:33" x14ac:dyDescent="0.25">
      <c r="A142" s="141" t="str">
        <f>IF(ISBLANK('A1'!B142),"",IF(ISBLANK('A1'!D142),'A1'!A142&amp;"-"&amp;'A1'!B142,'A1'!A142&amp;"-"&amp;'A1'!B142&amp;"; "&amp;'A1'!D142))</f>
        <v/>
      </c>
      <c r="B142" s="897" t="str">
        <f>IF(ISBLANK('A1'!G142),"",'A1'!G142)</f>
        <v/>
      </c>
      <c r="C142" s="894" t="str">
        <f>IF(ISBLANK('A1'!H142),"",'A1'!H142)</f>
        <v/>
      </c>
      <c r="D142" s="248" t="str">
        <f>IF(ISBLANK('A2'!P142),"",'A2'!P142)</f>
        <v/>
      </c>
      <c r="E142" s="194"/>
      <c r="F142" s="195"/>
      <c r="G142" s="195"/>
      <c r="H142" s="195"/>
      <c r="I142" s="195"/>
      <c r="J142" s="195"/>
      <c r="K142" s="197"/>
      <c r="L142" s="459"/>
      <c r="M142" s="198"/>
      <c r="N142" s="196"/>
      <c r="O142" s="196"/>
      <c r="P142" s="196"/>
      <c r="Q142" s="196"/>
      <c r="R142" s="197"/>
      <c r="S142" s="195"/>
      <c r="T142" s="195"/>
      <c r="U142" s="195"/>
      <c r="V142" s="195"/>
      <c r="W142" s="198"/>
      <c r="Y142" s="153">
        <f t="shared" si="9"/>
        <v>0</v>
      </c>
      <c r="Z142" s="149">
        <f t="shared" si="10"/>
        <v>0</v>
      </c>
      <c r="AA142" s="149">
        <f t="shared" si="11"/>
        <v>0</v>
      </c>
      <c r="AB142" s="850">
        <f t="shared" si="12"/>
        <v>0</v>
      </c>
      <c r="AD142" s="153">
        <f t="shared" si="13"/>
        <v>0</v>
      </c>
      <c r="AE142" s="149">
        <f t="shared" si="14"/>
        <v>0</v>
      </c>
      <c r="AF142" s="149">
        <f t="shared" si="15"/>
        <v>0</v>
      </c>
      <c r="AG142" s="154">
        <f t="shared" si="16"/>
        <v>0</v>
      </c>
    </row>
    <row r="143" spans="1:33" x14ac:dyDescent="0.25">
      <c r="A143" s="141" t="str">
        <f>IF(ISBLANK('A1'!B143),"",IF(ISBLANK('A1'!D143),'A1'!A143&amp;"-"&amp;'A1'!B143,'A1'!A143&amp;"-"&amp;'A1'!B143&amp;"; "&amp;'A1'!D143))</f>
        <v/>
      </c>
      <c r="B143" s="897" t="str">
        <f>IF(ISBLANK('A1'!G143),"",'A1'!G143)</f>
        <v/>
      </c>
      <c r="C143" s="894" t="str">
        <f>IF(ISBLANK('A1'!H143),"",'A1'!H143)</f>
        <v/>
      </c>
      <c r="D143" s="248" t="str">
        <f>IF(ISBLANK('A2'!P143),"",'A2'!P143)</f>
        <v/>
      </c>
      <c r="E143" s="194"/>
      <c r="F143" s="195"/>
      <c r="G143" s="195"/>
      <c r="H143" s="195"/>
      <c r="I143" s="195"/>
      <c r="J143" s="195"/>
      <c r="K143" s="197"/>
      <c r="L143" s="459"/>
      <c r="M143" s="198"/>
      <c r="N143" s="196"/>
      <c r="O143" s="196"/>
      <c r="P143" s="196"/>
      <c r="Q143" s="196"/>
      <c r="R143" s="197"/>
      <c r="S143" s="195"/>
      <c r="T143" s="195"/>
      <c r="U143" s="195"/>
      <c r="V143" s="195"/>
      <c r="W143" s="198"/>
      <c r="Y143" s="153">
        <f t="shared" si="9"/>
        <v>0</v>
      </c>
      <c r="Z143" s="149">
        <f t="shared" si="10"/>
        <v>0</v>
      </c>
      <c r="AA143" s="149">
        <f t="shared" si="11"/>
        <v>0</v>
      </c>
      <c r="AB143" s="850">
        <f t="shared" si="12"/>
        <v>0</v>
      </c>
      <c r="AD143" s="153">
        <f t="shared" si="13"/>
        <v>0</v>
      </c>
      <c r="AE143" s="149">
        <f t="shared" si="14"/>
        <v>0</v>
      </c>
      <c r="AF143" s="149">
        <f t="shared" si="15"/>
        <v>0</v>
      </c>
      <c r="AG143" s="154">
        <f t="shared" si="16"/>
        <v>0</v>
      </c>
    </row>
    <row r="144" spans="1:33" x14ac:dyDescent="0.25">
      <c r="A144" s="141" t="str">
        <f>IF(ISBLANK('A1'!B144),"",IF(ISBLANK('A1'!D144),'A1'!A144&amp;"-"&amp;'A1'!B144,'A1'!A144&amp;"-"&amp;'A1'!B144&amp;"; "&amp;'A1'!D144))</f>
        <v/>
      </c>
      <c r="B144" s="897" t="str">
        <f>IF(ISBLANK('A1'!G144),"",'A1'!G144)</f>
        <v/>
      </c>
      <c r="C144" s="894" t="str">
        <f>IF(ISBLANK('A1'!H144),"",'A1'!H144)</f>
        <v/>
      </c>
      <c r="D144" s="248" t="str">
        <f>IF(ISBLANK('A2'!P144),"",'A2'!P144)</f>
        <v/>
      </c>
      <c r="E144" s="194"/>
      <c r="F144" s="195"/>
      <c r="G144" s="195"/>
      <c r="H144" s="195"/>
      <c r="I144" s="195"/>
      <c r="J144" s="195"/>
      <c r="K144" s="197"/>
      <c r="L144" s="459"/>
      <c r="M144" s="198"/>
      <c r="N144" s="196"/>
      <c r="O144" s="196"/>
      <c r="P144" s="196"/>
      <c r="Q144" s="196"/>
      <c r="R144" s="197"/>
      <c r="S144" s="195"/>
      <c r="T144" s="195"/>
      <c r="U144" s="195"/>
      <c r="V144" s="195"/>
      <c r="W144" s="198"/>
      <c r="Y144" s="153">
        <f t="shared" si="9"/>
        <v>0</v>
      </c>
      <c r="Z144" s="149">
        <f t="shared" si="10"/>
        <v>0</v>
      </c>
      <c r="AA144" s="149">
        <f t="shared" si="11"/>
        <v>0</v>
      </c>
      <c r="AB144" s="850">
        <f t="shared" si="12"/>
        <v>0</v>
      </c>
      <c r="AD144" s="153">
        <f t="shared" si="13"/>
        <v>0</v>
      </c>
      <c r="AE144" s="149">
        <f t="shared" si="14"/>
        <v>0</v>
      </c>
      <c r="AF144" s="149">
        <f t="shared" si="15"/>
        <v>0</v>
      </c>
      <c r="AG144" s="154">
        <f t="shared" si="16"/>
        <v>0</v>
      </c>
    </row>
    <row r="145" spans="1:33" x14ac:dyDescent="0.25">
      <c r="A145" s="141" t="str">
        <f>IF(ISBLANK('A1'!B145),"",IF(ISBLANK('A1'!D145),'A1'!A145&amp;"-"&amp;'A1'!B145,'A1'!A145&amp;"-"&amp;'A1'!B145&amp;"; "&amp;'A1'!D145))</f>
        <v/>
      </c>
      <c r="B145" s="897" t="str">
        <f>IF(ISBLANK('A1'!G145),"",'A1'!G145)</f>
        <v/>
      </c>
      <c r="C145" s="894" t="str">
        <f>IF(ISBLANK('A1'!H145),"",'A1'!H145)</f>
        <v/>
      </c>
      <c r="D145" s="248" t="str">
        <f>IF(ISBLANK('A2'!P145),"",'A2'!P145)</f>
        <v/>
      </c>
      <c r="E145" s="194"/>
      <c r="F145" s="195"/>
      <c r="G145" s="195"/>
      <c r="H145" s="195"/>
      <c r="I145" s="195"/>
      <c r="J145" s="195"/>
      <c r="K145" s="197"/>
      <c r="L145" s="459"/>
      <c r="M145" s="198"/>
      <c r="N145" s="196"/>
      <c r="O145" s="196"/>
      <c r="P145" s="196"/>
      <c r="Q145" s="196"/>
      <c r="R145" s="197"/>
      <c r="S145" s="195"/>
      <c r="T145" s="195"/>
      <c r="U145" s="195"/>
      <c r="V145" s="195"/>
      <c r="W145" s="198"/>
      <c r="Y145" s="153">
        <f t="shared" si="9"/>
        <v>0</v>
      </c>
      <c r="Z145" s="149">
        <f t="shared" si="10"/>
        <v>0</v>
      </c>
      <c r="AA145" s="149">
        <f t="shared" si="11"/>
        <v>0</v>
      </c>
      <c r="AB145" s="850">
        <f t="shared" si="12"/>
        <v>0</v>
      </c>
      <c r="AD145" s="153">
        <f t="shared" si="13"/>
        <v>0</v>
      </c>
      <c r="AE145" s="149">
        <f t="shared" si="14"/>
        <v>0</v>
      </c>
      <c r="AF145" s="149">
        <f t="shared" si="15"/>
        <v>0</v>
      </c>
      <c r="AG145" s="154">
        <f t="shared" si="16"/>
        <v>0</v>
      </c>
    </row>
    <row r="146" spans="1:33" x14ac:dyDescent="0.25">
      <c r="A146" s="141" t="str">
        <f>IF(ISBLANK('A1'!B146),"",IF(ISBLANK('A1'!D146),'A1'!A146&amp;"-"&amp;'A1'!B146,'A1'!A146&amp;"-"&amp;'A1'!B146&amp;"; "&amp;'A1'!D146))</f>
        <v/>
      </c>
      <c r="B146" s="897" t="str">
        <f>IF(ISBLANK('A1'!G146),"",'A1'!G146)</f>
        <v/>
      </c>
      <c r="C146" s="894" t="str">
        <f>IF(ISBLANK('A1'!H146),"",'A1'!H146)</f>
        <v/>
      </c>
      <c r="D146" s="248" t="str">
        <f>IF(ISBLANK('A2'!P146),"",'A2'!P146)</f>
        <v/>
      </c>
      <c r="E146" s="194"/>
      <c r="F146" s="195"/>
      <c r="G146" s="195"/>
      <c r="H146" s="195"/>
      <c r="I146" s="195"/>
      <c r="J146" s="195"/>
      <c r="K146" s="197"/>
      <c r="L146" s="459"/>
      <c r="M146" s="198"/>
      <c r="N146" s="196"/>
      <c r="O146" s="196"/>
      <c r="P146" s="196"/>
      <c r="Q146" s="196"/>
      <c r="R146" s="197"/>
      <c r="S146" s="195"/>
      <c r="T146" s="195"/>
      <c r="U146" s="195"/>
      <c r="V146" s="195"/>
      <c r="W146" s="198"/>
      <c r="Y146" s="153">
        <f t="shared" ref="Y146:Y196" si="17">SUM(E146:J146)</f>
        <v>0</v>
      </c>
      <c r="Z146" s="149">
        <f t="shared" ref="Z146:Z196" si="18">SUM(K146:M146)</f>
        <v>0</v>
      </c>
      <c r="AA146" s="149">
        <f t="shared" ref="AA146:AA196" si="19">SUM(N146:Q146)</f>
        <v>0</v>
      </c>
      <c r="AB146" s="850">
        <f t="shared" ref="AB146:AB196" si="20">SUM(R146:W146)</f>
        <v>0</v>
      </c>
      <c r="AD146" s="153">
        <f t="shared" ref="AD146:AD196" si="21">IF(D146="",Y146,D146-Y146)</f>
        <v>0</v>
      </c>
      <c r="AE146" s="149">
        <f t="shared" ref="AE146:AE196" si="22">IF(D146="",Z146,D146-Z146)</f>
        <v>0</v>
      </c>
      <c r="AF146" s="149">
        <f t="shared" ref="AF146:AF196" si="23">IF(D146="",AA146,D146-AA146)</f>
        <v>0</v>
      </c>
      <c r="AG146" s="154">
        <f t="shared" ref="AG146:AG196" si="24">IF(D146="",AB146,D146-AB146)</f>
        <v>0</v>
      </c>
    </row>
    <row r="147" spans="1:33" x14ac:dyDescent="0.25">
      <c r="A147" s="141" t="str">
        <f>IF(ISBLANK('A1'!B147),"",IF(ISBLANK('A1'!D147),'A1'!A147&amp;"-"&amp;'A1'!B147,'A1'!A147&amp;"-"&amp;'A1'!B147&amp;"; "&amp;'A1'!D147))</f>
        <v/>
      </c>
      <c r="B147" s="897" t="str">
        <f>IF(ISBLANK('A1'!G147),"",'A1'!G147)</f>
        <v/>
      </c>
      <c r="C147" s="894" t="str">
        <f>IF(ISBLANK('A1'!H147),"",'A1'!H147)</f>
        <v/>
      </c>
      <c r="D147" s="248" t="str">
        <f>IF(ISBLANK('A2'!P147),"",'A2'!P147)</f>
        <v/>
      </c>
      <c r="E147" s="194"/>
      <c r="F147" s="195"/>
      <c r="G147" s="195"/>
      <c r="H147" s="195"/>
      <c r="I147" s="195"/>
      <c r="J147" s="195"/>
      <c r="K147" s="197"/>
      <c r="L147" s="459"/>
      <c r="M147" s="198"/>
      <c r="N147" s="196"/>
      <c r="O147" s="196"/>
      <c r="P147" s="196"/>
      <c r="Q147" s="196"/>
      <c r="R147" s="197"/>
      <c r="S147" s="195"/>
      <c r="T147" s="195"/>
      <c r="U147" s="195"/>
      <c r="V147" s="195"/>
      <c r="W147" s="198"/>
      <c r="Y147" s="153">
        <f t="shared" si="17"/>
        <v>0</v>
      </c>
      <c r="Z147" s="149">
        <f t="shared" si="18"/>
        <v>0</v>
      </c>
      <c r="AA147" s="149">
        <f t="shared" si="19"/>
        <v>0</v>
      </c>
      <c r="AB147" s="850">
        <f t="shared" si="20"/>
        <v>0</v>
      </c>
      <c r="AD147" s="153">
        <f t="shared" si="21"/>
        <v>0</v>
      </c>
      <c r="AE147" s="149">
        <f t="shared" si="22"/>
        <v>0</v>
      </c>
      <c r="AF147" s="149">
        <f t="shared" si="23"/>
        <v>0</v>
      </c>
      <c r="AG147" s="154">
        <f t="shared" si="24"/>
        <v>0</v>
      </c>
    </row>
    <row r="148" spans="1:33" x14ac:dyDescent="0.25">
      <c r="A148" s="141" t="str">
        <f>IF(ISBLANK('A1'!B148),"",IF(ISBLANK('A1'!D148),'A1'!A148&amp;"-"&amp;'A1'!B148,'A1'!A148&amp;"-"&amp;'A1'!B148&amp;"; "&amp;'A1'!D148))</f>
        <v/>
      </c>
      <c r="B148" s="897" t="str">
        <f>IF(ISBLANK('A1'!G148),"",'A1'!G148)</f>
        <v/>
      </c>
      <c r="C148" s="894" t="str">
        <f>IF(ISBLANK('A1'!H148),"",'A1'!H148)</f>
        <v/>
      </c>
      <c r="D148" s="248" t="str">
        <f>IF(ISBLANK('A2'!P148),"",'A2'!P148)</f>
        <v/>
      </c>
      <c r="E148" s="194"/>
      <c r="F148" s="195"/>
      <c r="G148" s="195"/>
      <c r="H148" s="195"/>
      <c r="I148" s="195"/>
      <c r="J148" s="195"/>
      <c r="K148" s="197"/>
      <c r="L148" s="459"/>
      <c r="M148" s="198"/>
      <c r="N148" s="196"/>
      <c r="O148" s="196"/>
      <c r="P148" s="196"/>
      <c r="Q148" s="196"/>
      <c r="R148" s="197"/>
      <c r="S148" s="195"/>
      <c r="T148" s="195"/>
      <c r="U148" s="195"/>
      <c r="V148" s="195"/>
      <c r="W148" s="198"/>
      <c r="Y148" s="153">
        <f t="shared" si="17"/>
        <v>0</v>
      </c>
      <c r="Z148" s="149">
        <f t="shared" si="18"/>
        <v>0</v>
      </c>
      <c r="AA148" s="149">
        <f t="shared" si="19"/>
        <v>0</v>
      </c>
      <c r="AB148" s="850">
        <f t="shared" si="20"/>
        <v>0</v>
      </c>
      <c r="AD148" s="153">
        <f t="shared" si="21"/>
        <v>0</v>
      </c>
      <c r="AE148" s="149">
        <f t="shared" si="22"/>
        <v>0</v>
      </c>
      <c r="AF148" s="149">
        <f t="shared" si="23"/>
        <v>0</v>
      </c>
      <c r="AG148" s="154">
        <f t="shared" si="24"/>
        <v>0</v>
      </c>
    </row>
    <row r="149" spans="1:33" x14ac:dyDescent="0.25">
      <c r="A149" s="141" t="str">
        <f>IF(ISBLANK('A1'!B149),"",IF(ISBLANK('A1'!D149),'A1'!A149&amp;"-"&amp;'A1'!B149,'A1'!A149&amp;"-"&amp;'A1'!B149&amp;"; "&amp;'A1'!D149))</f>
        <v/>
      </c>
      <c r="B149" s="897" t="str">
        <f>IF(ISBLANK('A1'!G149),"",'A1'!G149)</f>
        <v/>
      </c>
      <c r="C149" s="894" t="str">
        <f>IF(ISBLANK('A1'!H149),"",'A1'!H149)</f>
        <v/>
      </c>
      <c r="D149" s="248" t="str">
        <f>IF(ISBLANK('A2'!P149),"",'A2'!P149)</f>
        <v/>
      </c>
      <c r="E149" s="194"/>
      <c r="F149" s="195"/>
      <c r="G149" s="195"/>
      <c r="H149" s="195"/>
      <c r="I149" s="195"/>
      <c r="J149" s="195"/>
      <c r="K149" s="197"/>
      <c r="L149" s="459"/>
      <c r="M149" s="198"/>
      <c r="N149" s="196"/>
      <c r="O149" s="196"/>
      <c r="P149" s="196"/>
      <c r="Q149" s="196"/>
      <c r="R149" s="197"/>
      <c r="S149" s="195"/>
      <c r="T149" s="195"/>
      <c r="U149" s="195"/>
      <c r="V149" s="195"/>
      <c r="W149" s="198"/>
      <c r="Y149" s="153">
        <f t="shared" si="17"/>
        <v>0</v>
      </c>
      <c r="Z149" s="149">
        <f t="shared" si="18"/>
        <v>0</v>
      </c>
      <c r="AA149" s="149">
        <f t="shared" si="19"/>
        <v>0</v>
      </c>
      <c r="AB149" s="850">
        <f t="shared" si="20"/>
        <v>0</v>
      </c>
      <c r="AD149" s="153">
        <f t="shared" si="21"/>
        <v>0</v>
      </c>
      <c r="AE149" s="149">
        <f t="shared" si="22"/>
        <v>0</v>
      </c>
      <c r="AF149" s="149">
        <f t="shared" si="23"/>
        <v>0</v>
      </c>
      <c r="AG149" s="154">
        <f t="shared" si="24"/>
        <v>0</v>
      </c>
    </row>
    <row r="150" spans="1:33" x14ac:dyDescent="0.25">
      <c r="A150" s="141" t="str">
        <f>IF(ISBLANK('A1'!B150),"",IF(ISBLANK('A1'!D150),'A1'!A150&amp;"-"&amp;'A1'!B150,'A1'!A150&amp;"-"&amp;'A1'!B150&amp;"; "&amp;'A1'!D150))</f>
        <v/>
      </c>
      <c r="B150" s="897" t="str">
        <f>IF(ISBLANK('A1'!G150),"",'A1'!G150)</f>
        <v/>
      </c>
      <c r="C150" s="894" t="str">
        <f>IF(ISBLANK('A1'!H150),"",'A1'!H150)</f>
        <v/>
      </c>
      <c r="D150" s="248" t="str">
        <f>IF(ISBLANK('A2'!P150),"",'A2'!P150)</f>
        <v/>
      </c>
      <c r="E150" s="194"/>
      <c r="F150" s="195"/>
      <c r="G150" s="195"/>
      <c r="H150" s="195"/>
      <c r="I150" s="195"/>
      <c r="J150" s="195"/>
      <c r="K150" s="197"/>
      <c r="L150" s="459"/>
      <c r="M150" s="198"/>
      <c r="N150" s="196"/>
      <c r="O150" s="196"/>
      <c r="P150" s="196"/>
      <c r="Q150" s="196"/>
      <c r="R150" s="197"/>
      <c r="S150" s="195"/>
      <c r="T150" s="195"/>
      <c r="U150" s="195"/>
      <c r="V150" s="195"/>
      <c r="W150" s="198"/>
      <c r="Y150" s="153">
        <f t="shared" si="17"/>
        <v>0</v>
      </c>
      <c r="Z150" s="149">
        <f t="shared" si="18"/>
        <v>0</v>
      </c>
      <c r="AA150" s="149">
        <f t="shared" si="19"/>
        <v>0</v>
      </c>
      <c r="AB150" s="850">
        <f t="shared" si="20"/>
        <v>0</v>
      </c>
      <c r="AD150" s="153">
        <f t="shared" si="21"/>
        <v>0</v>
      </c>
      <c r="AE150" s="149">
        <f t="shared" si="22"/>
        <v>0</v>
      </c>
      <c r="AF150" s="149">
        <f t="shared" si="23"/>
        <v>0</v>
      </c>
      <c r="AG150" s="154">
        <f t="shared" si="24"/>
        <v>0</v>
      </c>
    </row>
    <row r="151" spans="1:33" x14ac:dyDescent="0.25">
      <c r="A151" s="141" t="str">
        <f>IF(ISBLANK('A1'!B151),"",IF(ISBLANK('A1'!D151),'A1'!A151&amp;"-"&amp;'A1'!B151,'A1'!A151&amp;"-"&amp;'A1'!B151&amp;"; "&amp;'A1'!D151))</f>
        <v/>
      </c>
      <c r="B151" s="897" t="str">
        <f>IF(ISBLANK('A1'!G151),"",'A1'!G151)</f>
        <v/>
      </c>
      <c r="C151" s="894" t="str">
        <f>IF(ISBLANK('A1'!H151),"",'A1'!H151)</f>
        <v/>
      </c>
      <c r="D151" s="248" t="str">
        <f>IF(ISBLANK('A2'!P151),"",'A2'!P151)</f>
        <v/>
      </c>
      <c r="E151" s="194"/>
      <c r="F151" s="195"/>
      <c r="G151" s="195"/>
      <c r="H151" s="195"/>
      <c r="I151" s="195"/>
      <c r="J151" s="195"/>
      <c r="K151" s="197"/>
      <c r="L151" s="459"/>
      <c r="M151" s="198"/>
      <c r="N151" s="196"/>
      <c r="O151" s="196"/>
      <c r="P151" s="196"/>
      <c r="Q151" s="196"/>
      <c r="R151" s="197"/>
      <c r="S151" s="195"/>
      <c r="T151" s="195"/>
      <c r="U151" s="195"/>
      <c r="V151" s="195"/>
      <c r="W151" s="198"/>
      <c r="Y151" s="153">
        <f t="shared" si="17"/>
        <v>0</v>
      </c>
      <c r="Z151" s="149">
        <f t="shared" si="18"/>
        <v>0</v>
      </c>
      <c r="AA151" s="149">
        <f t="shared" si="19"/>
        <v>0</v>
      </c>
      <c r="AB151" s="850">
        <f t="shared" si="20"/>
        <v>0</v>
      </c>
      <c r="AD151" s="153">
        <f t="shared" si="21"/>
        <v>0</v>
      </c>
      <c r="AE151" s="149">
        <f t="shared" si="22"/>
        <v>0</v>
      </c>
      <c r="AF151" s="149">
        <f t="shared" si="23"/>
        <v>0</v>
      </c>
      <c r="AG151" s="154">
        <f t="shared" si="24"/>
        <v>0</v>
      </c>
    </row>
    <row r="152" spans="1:33" x14ac:dyDescent="0.25">
      <c r="A152" s="141" t="str">
        <f>IF(ISBLANK('A1'!B152),"",IF(ISBLANK('A1'!D152),'A1'!A152&amp;"-"&amp;'A1'!B152,'A1'!A152&amp;"-"&amp;'A1'!B152&amp;"; "&amp;'A1'!D152))</f>
        <v/>
      </c>
      <c r="B152" s="897" t="str">
        <f>IF(ISBLANK('A1'!G152),"",'A1'!G152)</f>
        <v/>
      </c>
      <c r="C152" s="894" t="str">
        <f>IF(ISBLANK('A1'!H152),"",'A1'!H152)</f>
        <v/>
      </c>
      <c r="D152" s="248" t="str">
        <f>IF(ISBLANK('A2'!P152),"",'A2'!P152)</f>
        <v/>
      </c>
      <c r="E152" s="194"/>
      <c r="F152" s="195"/>
      <c r="G152" s="195"/>
      <c r="H152" s="195"/>
      <c r="I152" s="195"/>
      <c r="J152" s="195"/>
      <c r="K152" s="197"/>
      <c r="L152" s="459"/>
      <c r="M152" s="198"/>
      <c r="N152" s="196"/>
      <c r="O152" s="196"/>
      <c r="P152" s="196"/>
      <c r="Q152" s="196"/>
      <c r="R152" s="197"/>
      <c r="S152" s="195"/>
      <c r="T152" s="195"/>
      <c r="U152" s="195"/>
      <c r="V152" s="195"/>
      <c r="W152" s="198"/>
      <c r="Y152" s="153">
        <f t="shared" si="17"/>
        <v>0</v>
      </c>
      <c r="Z152" s="149">
        <f t="shared" si="18"/>
        <v>0</v>
      </c>
      <c r="AA152" s="149">
        <f t="shared" si="19"/>
        <v>0</v>
      </c>
      <c r="AB152" s="850">
        <f t="shared" si="20"/>
        <v>0</v>
      </c>
      <c r="AD152" s="153">
        <f t="shared" si="21"/>
        <v>0</v>
      </c>
      <c r="AE152" s="149">
        <f t="shared" si="22"/>
        <v>0</v>
      </c>
      <c r="AF152" s="149">
        <f t="shared" si="23"/>
        <v>0</v>
      </c>
      <c r="AG152" s="154">
        <f t="shared" si="24"/>
        <v>0</v>
      </c>
    </row>
    <row r="153" spans="1:33" x14ac:dyDescent="0.25">
      <c r="A153" s="141" t="str">
        <f>IF(ISBLANK('A1'!B153),"",IF(ISBLANK('A1'!D153),'A1'!A153&amp;"-"&amp;'A1'!B153,'A1'!A153&amp;"-"&amp;'A1'!B153&amp;"; "&amp;'A1'!D153))</f>
        <v/>
      </c>
      <c r="B153" s="897" t="str">
        <f>IF(ISBLANK('A1'!G153),"",'A1'!G153)</f>
        <v/>
      </c>
      <c r="C153" s="894" t="str">
        <f>IF(ISBLANK('A1'!H153),"",'A1'!H153)</f>
        <v/>
      </c>
      <c r="D153" s="248" t="str">
        <f>IF(ISBLANK('A2'!P153),"",'A2'!P153)</f>
        <v/>
      </c>
      <c r="E153" s="194"/>
      <c r="F153" s="195"/>
      <c r="G153" s="195"/>
      <c r="H153" s="195"/>
      <c r="I153" s="195"/>
      <c r="J153" s="195"/>
      <c r="K153" s="197"/>
      <c r="L153" s="459"/>
      <c r="M153" s="198"/>
      <c r="N153" s="196"/>
      <c r="O153" s="196"/>
      <c r="P153" s="196"/>
      <c r="Q153" s="196"/>
      <c r="R153" s="197"/>
      <c r="S153" s="195"/>
      <c r="T153" s="195"/>
      <c r="U153" s="195"/>
      <c r="V153" s="195"/>
      <c r="W153" s="198"/>
      <c r="Y153" s="153">
        <f t="shared" si="17"/>
        <v>0</v>
      </c>
      <c r="Z153" s="149">
        <f t="shared" si="18"/>
        <v>0</v>
      </c>
      <c r="AA153" s="149">
        <f t="shared" si="19"/>
        <v>0</v>
      </c>
      <c r="AB153" s="850">
        <f t="shared" si="20"/>
        <v>0</v>
      </c>
      <c r="AD153" s="153">
        <f t="shared" si="21"/>
        <v>0</v>
      </c>
      <c r="AE153" s="149">
        <f t="shared" si="22"/>
        <v>0</v>
      </c>
      <c r="AF153" s="149">
        <f t="shared" si="23"/>
        <v>0</v>
      </c>
      <c r="AG153" s="154">
        <f t="shared" si="24"/>
        <v>0</v>
      </c>
    </row>
    <row r="154" spans="1:33" x14ac:dyDescent="0.25">
      <c r="A154" s="141" t="str">
        <f>IF(ISBLANK('A1'!B154),"",IF(ISBLANK('A1'!D154),'A1'!A154&amp;"-"&amp;'A1'!B154,'A1'!A154&amp;"-"&amp;'A1'!B154&amp;"; "&amp;'A1'!D154))</f>
        <v/>
      </c>
      <c r="B154" s="897" t="str">
        <f>IF(ISBLANK('A1'!G154),"",'A1'!G154)</f>
        <v/>
      </c>
      <c r="C154" s="894" t="str">
        <f>IF(ISBLANK('A1'!H154),"",'A1'!H154)</f>
        <v/>
      </c>
      <c r="D154" s="248" t="str">
        <f>IF(ISBLANK('A2'!P154),"",'A2'!P154)</f>
        <v/>
      </c>
      <c r="E154" s="194"/>
      <c r="F154" s="195"/>
      <c r="G154" s="195"/>
      <c r="H154" s="195"/>
      <c r="I154" s="195"/>
      <c r="J154" s="195"/>
      <c r="K154" s="197"/>
      <c r="L154" s="459"/>
      <c r="M154" s="198"/>
      <c r="N154" s="196"/>
      <c r="O154" s="196"/>
      <c r="P154" s="196"/>
      <c r="Q154" s="196"/>
      <c r="R154" s="197"/>
      <c r="S154" s="195"/>
      <c r="T154" s="195"/>
      <c r="U154" s="195"/>
      <c r="V154" s="195"/>
      <c r="W154" s="198"/>
      <c r="Y154" s="153">
        <f t="shared" si="17"/>
        <v>0</v>
      </c>
      <c r="Z154" s="149">
        <f t="shared" si="18"/>
        <v>0</v>
      </c>
      <c r="AA154" s="149">
        <f t="shared" si="19"/>
        <v>0</v>
      </c>
      <c r="AB154" s="850">
        <f t="shared" si="20"/>
        <v>0</v>
      </c>
      <c r="AD154" s="153">
        <f t="shared" si="21"/>
        <v>0</v>
      </c>
      <c r="AE154" s="149">
        <f t="shared" si="22"/>
        <v>0</v>
      </c>
      <c r="AF154" s="149">
        <f t="shared" si="23"/>
        <v>0</v>
      </c>
      <c r="AG154" s="154">
        <f t="shared" si="24"/>
        <v>0</v>
      </c>
    </row>
    <row r="155" spans="1:33" x14ac:dyDescent="0.25">
      <c r="A155" s="141" t="str">
        <f>IF(ISBLANK('A1'!B155),"",IF(ISBLANK('A1'!D155),'A1'!A155&amp;"-"&amp;'A1'!B155,'A1'!A155&amp;"-"&amp;'A1'!B155&amp;"; "&amp;'A1'!D155))</f>
        <v/>
      </c>
      <c r="B155" s="897" t="str">
        <f>IF(ISBLANK('A1'!G155),"",'A1'!G155)</f>
        <v/>
      </c>
      <c r="C155" s="894" t="str">
        <f>IF(ISBLANK('A1'!H155),"",'A1'!H155)</f>
        <v/>
      </c>
      <c r="D155" s="248" t="str">
        <f>IF(ISBLANK('A2'!P155),"",'A2'!P155)</f>
        <v/>
      </c>
      <c r="E155" s="194"/>
      <c r="F155" s="195"/>
      <c r="G155" s="195"/>
      <c r="H155" s="195"/>
      <c r="I155" s="195"/>
      <c r="J155" s="195"/>
      <c r="K155" s="197"/>
      <c r="L155" s="459"/>
      <c r="M155" s="198"/>
      <c r="N155" s="196"/>
      <c r="O155" s="196"/>
      <c r="P155" s="196"/>
      <c r="Q155" s="196"/>
      <c r="R155" s="197"/>
      <c r="S155" s="195"/>
      <c r="T155" s="195"/>
      <c r="U155" s="195"/>
      <c r="V155" s="195"/>
      <c r="W155" s="198"/>
      <c r="Y155" s="153">
        <f t="shared" si="17"/>
        <v>0</v>
      </c>
      <c r="Z155" s="149">
        <f t="shared" si="18"/>
        <v>0</v>
      </c>
      <c r="AA155" s="149">
        <f t="shared" si="19"/>
        <v>0</v>
      </c>
      <c r="AB155" s="850">
        <f t="shared" si="20"/>
        <v>0</v>
      </c>
      <c r="AD155" s="153">
        <f t="shared" si="21"/>
        <v>0</v>
      </c>
      <c r="AE155" s="149">
        <f t="shared" si="22"/>
        <v>0</v>
      </c>
      <c r="AF155" s="149">
        <f t="shared" si="23"/>
        <v>0</v>
      </c>
      <c r="AG155" s="154">
        <f t="shared" si="24"/>
        <v>0</v>
      </c>
    </row>
    <row r="156" spans="1:33" x14ac:dyDescent="0.25">
      <c r="A156" s="141" t="str">
        <f>IF(ISBLANK('A1'!B156),"",IF(ISBLANK('A1'!D156),'A1'!A156&amp;"-"&amp;'A1'!B156,'A1'!A156&amp;"-"&amp;'A1'!B156&amp;"; "&amp;'A1'!D156))</f>
        <v/>
      </c>
      <c r="B156" s="897" t="str">
        <f>IF(ISBLANK('A1'!G156),"",'A1'!G156)</f>
        <v/>
      </c>
      <c r="C156" s="894" t="str">
        <f>IF(ISBLANK('A1'!H156),"",'A1'!H156)</f>
        <v/>
      </c>
      <c r="D156" s="248" t="str">
        <f>IF(ISBLANK('A2'!P156),"",'A2'!P156)</f>
        <v/>
      </c>
      <c r="E156" s="194"/>
      <c r="F156" s="195"/>
      <c r="G156" s="195"/>
      <c r="H156" s="195"/>
      <c r="I156" s="195"/>
      <c r="J156" s="195"/>
      <c r="K156" s="197"/>
      <c r="L156" s="459"/>
      <c r="M156" s="198"/>
      <c r="N156" s="196"/>
      <c r="O156" s="196"/>
      <c r="P156" s="196"/>
      <c r="Q156" s="196"/>
      <c r="R156" s="197"/>
      <c r="S156" s="195"/>
      <c r="T156" s="195"/>
      <c r="U156" s="195"/>
      <c r="V156" s="195"/>
      <c r="W156" s="198"/>
      <c r="Y156" s="153">
        <f t="shared" si="17"/>
        <v>0</v>
      </c>
      <c r="Z156" s="149">
        <f t="shared" si="18"/>
        <v>0</v>
      </c>
      <c r="AA156" s="149">
        <f t="shared" si="19"/>
        <v>0</v>
      </c>
      <c r="AB156" s="850">
        <f t="shared" si="20"/>
        <v>0</v>
      </c>
      <c r="AD156" s="153">
        <f t="shared" si="21"/>
        <v>0</v>
      </c>
      <c r="AE156" s="149">
        <f t="shared" si="22"/>
        <v>0</v>
      </c>
      <c r="AF156" s="149">
        <f t="shared" si="23"/>
        <v>0</v>
      </c>
      <c r="AG156" s="154">
        <f t="shared" si="24"/>
        <v>0</v>
      </c>
    </row>
    <row r="157" spans="1:33" x14ac:dyDescent="0.25">
      <c r="A157" s="141" t="str">
        <f>IF(ISBLANK('A1'!B157),"",IF(ISBLANK('A1'!D157),'A1'!A157&amp;"-"&amp;'A1'!B157,'A1'!A157&amp;"-"&amp;'A1'!B157&amp;"; "&amp;'A1'!D157))</f>
        <v/>
      </c>
      <c r="B157" s="897" t="str">
        <f>IF(ISBLANK('A1'!G157),"",'A1'!G157)</f>
        <v/>
      </c>
      <c r="C157" s="894" t="str">
        <f>IF(ISBLANK('A1'!H157),"",'A1'!H157)</f>
        <v/>
      </c>
      <c r="D157" s="248" t="str">
        <f>IF(ISBLANK('A2'!P157),"",'A2'!P157)</f>
        <v/>
      </c>
      <c r="E157" s="194"/>
      <c r="F157" s="195"/>
      <c r="G157" s="195"/>
      <c r="H157" s="195"/>
      <c r="I157" s="195"/>
      <c r="J157" s="195"/>
      <c r="K157" s="197"/>
      <c r="L157" s="459"/>
      <c r="M157" s="198"/>
      <c r="N157" s="196"/>
      <c r="O157" s="196"/>
      <c r="P157" s="196"/>
      <c r="Q157" s="196"/>
      <c r="R157" s="197"/>
      <c r="S157" s="195"/>
      <c r="T157" s="195"/>
      <c r="U157" s="195"/>
      <c r="V157" s="195"/>
      <c r="W157" s="198"/>
      <c r="Y157" s="153">
        <f t="shared" si="17"/>
        <v>0</v>
      </c>
      <c r="Z157" s="149">
        <f t="shared" si="18"/>
        <v>0</v>
      </c>
      <c r="AA157" s="149">
        <f t="shared" si="19"/>
        <v>0</v>
      </c>
      <c r="AB157" s="850">
        <f t="shared" si="20"/>
        <v>0</v>
      </c>
      <c r="AD157" s="153">
        <f t="shared" si="21"/>
        <v>0</v>
      </c>
      <c r="AE157" s="149">
        <f t="shared" si="22"/>
        <v>0</v>
      </c>
      <c r="AF157" s="149">
        <f t="shared" si="23"/>
        <v>0</v>
      </c>
      <c r="AG157" s="154">
        <f t="shared" si="24"/>
        <v>0</v>
      </c>
    </row>
    <row r="158" spans="1:33" x14ac:dyDescent="0.25">
      <c r="A158" s="141" t="str">
        <f>IF(ISBLANK('A1'!B158),"",IF(ISBLANK('A1'!D158),'A1'!A158&amp;"-"&amp;'A1'!B158,'A1'!A158&amp;"-"&amp;'A1'!B158&amp;"; "&amp;'A1'!D158))</f>
        <v/>
      </c>
      <c r="B158" s="897" t="str">
        <f>IF(ISBLANK('A1'!G158),"",'A1'!G158)</f>
        <v/>
      </c>
      <c r="C158" s="894" t="str">
        <f>IF(ISBLANK('A1'!H158),"",'A1'!H158)</f>
        <v/>
      </c>
      <c r="D158" s="248" t="str">
        <f>IF(ISBLANK('A2'!P158),"",'A2'!P158)</f>
        <v/>
      </c>
      <c r="E158" s="194"/>
      <c r="F158" s="195"/>
      <c r="G158" s="195"/>
      <c r="H158" s="195"/>
      <c r="I158" s="195"/>
      <c r="J158" s="195"/>
      <c r="K158" s="197"/>
      <c r="L158" s="459"/>
      <c r="M158" s="198"/>
      <c r="N158" s="196"/>
      <c r="O158" s="196"/>
      <c r="P158" s="196"/>
      <c r="Q158" s="196"/>
      <c r="R158" s="197"/>
      <c r="S158" s="195"/>
      <c r="T158" s="195"/>
      <c r="U158" s="195"/>
      <c r="V158" s="195"/>
      <c r="W158" s="198"/>
      <c r="Y158" s="153">
        <f t="shared" si="17"/>
        <v>0</v>
      </c>
      <c r="Z158" s="149">
        <f t="shared" si="18"/>
        <v>0</v>
      </c>
      <c r="AA158" s="149">
        <f t="shared" si="19"/>
        <v>0</v>
      </c>
      <c r="AB158" s="850">
        <f t="shared" si="20"/>
        <v>0</v>
      </c>
      <c r="AD158" s="153">
        <f t="shared" si="21"/>
        <v>0</v>
      </c>
      <c r="AE158" s="149">
        <f t="shared" si="22"/>
        <v>0</v>
      </c>
      <c r="AF158" s="149">
        <f t="shared" si="23"/>
        <v>0</v>
      </c>
      <c r="AG158" s="154">
        <f t="shared" si="24"/>
        <v>0</v>
      </c>
    </row>
    <row r="159" spans="1:33" x14ac:dyDescent="0.25">
      <c r="A159" s="141" t="str">
        <f>IF(ISBLANK('A1'!B159),"",IF(ISBLANK('A1'!D159),'A1'!A159&amp;"-"&amp;'A1'!B159,'A1'!A159&amp;"-"&amp;'A1'!B159&amp;"; "&amp;'A1'!D159))</f>
        <v/>
      </c>
      <c r="B159" s="897" t="str">
        <f>IF(ISBLANK('A1'!G159),"",'A1'!G159)</f>
        <v/>
      </c>
      <c r="C159" s="894" t="str">
        <f>IF(ISBLANK('A1'!H159),"",'A1'!H159)</f>
        <v/>
      </c>
      <c r="D159" s="248" t="str">
        <f>IF(ISBLANK('A2'!P159),"",'A2'!P159)</f>
        <v/>
      </c>
      <c r="E159" s="194"/>
      <c r="F159" s="195"/>
      <c r="G159" s="195"/>
      <c r="H159" s="195"/>
      <c r="I159" s="195"/>
      <c r="J159" s="195"/>
      <c r="K159" s="197"/>
      <c r="L159" s="459"/>
      <c r="M159" s="198"/>
      <c r="N159" s="196"/>
      <c r="O159" s="196"/>
      <c r="P159" s="196"/>
      <c r="Q159" s="196"/>
      <c r="R159" s="197"/>
      <c r="S159" s="195"/>
      <c r="T159" s="195"/>
      <c r="U159" s="195"/>
      <c r="V159" s="195"/>
      <c r="W159" s="198"/>
      <c r="Y159" s="153">
        <f t="shared" si="17"/>
        <v>0</v>
      </c>
      <c r="Z159" s="149">
        <f t="shared" si="18"/>
        <v>0</v>
      </c>
      <c r="AA159" s="149">
        <f t="shared" si="19"/>
        <v>0</v>
      </c>
      <c r="AB159" s="850">
        <f t="shared" si="20"/>
        <v>0</v>
      </c>
      <c r="AD159" s="153">
        <f t="shared" si="21"/>
        <v>0</v>
      </c>
      <c r="AE159" s="149">
        <f t="shared" si="22"/>
        <v>0</v>
      </c>
      <c r="AF159" s="149">
        <f t="shared" si="23"/>
        <v>0</v>
      </c>
      <c r="AG159" s="154">
        <f t="shared" si="24"/>
        <v>0</v>
      </c>
    </row>
    <row r="160" spans="1:33" x14ac:dyDescent="0.25">
      <c r="A160" s="141" t="str">
        <f>IF(ISBLANK('A1'!B160),"",IF(ISBLANK('A1'!D160),'A1'!A160&amp;"-"&amp;'A1'!B160,'A1'!A160&amp;"-"&amp;'A1'!B160&amp;"; "&amp;'A1'!D160))</f>
        <v/>
      </c>
      <c r="B160" s="897" t="str">
        <f>IF(ISBLANK('A1'!G160),"",'A1'!G160)</f>
        <v/>
      </c>
      <c r="C160" s="894" t="str">
        <f>IF(ISBLANK('A1'!H160),"",'A1'!H160)</f>
        <v/>
      </c>
      <c r="D160" s="248" t="str">
        <f>IF(ISBLANK('A2'!P160),"",'A2'!P160)</f>
        <v/>
      </c>
      <c r="E160" s="194"/>
      <c r="F160" s="195"/>
      <c r="G160" s="195"/>
      <c r="H160" s="195"/>
      <c r="I160" s="195"/>
      <c r="J160" s="195"/>
      <c r="K160" s="197"/>
      <c r="L160" s="459"/>
      <c r="M160" s="198"/>
      <c r="N160" s="196"/>
      <c r="O160" s="196"/>
      <c r="P160" s="196"/>
      <c r="Q160" s="196"/>
      <c r="R160" s="197"/>
      <c r="S160" s="195"/>
      <c r="T160" s="195"/>
      <c r="U160" s="195"/>
      <c r="V160" s="195"/>
      <c r="W160" s="198"/>
      <c r="Y160" s="153">
        <f t="shared" si="17"/>
        <v>0</v>
      </c>
      <c r="Z160" s="149">
        <f t="shared" si="18"/>
        <v>0</v>
      </c>
      <c r="AA160" s="149">
        <f t="shared" si="19"/>
        <v>0</v>
      </c>
      <c r="AB160" s="850">
        <f t="shared" si="20"/>
        <v>0</v>
      </c>
      <c r="AD160" s="153">
        <f t="shared" si="21"/>
        <v>0</v>
      </c>
      <c r="AE160" s="149">
        <f t="shared" si="22"/>
        <v>0</v>
      </c>
      <c r="AF160" s="149">
        <f t="shared" si="23"/>
        <v>0</v>
      </c>
      <c r="AG160" s="154">
        <f t="shared" si="24"/>
        <v>0</v>
      </c>
    </row>
    <row r="161" spans="1:33" x14ac:dyDescent="0.25">
      <c r="A161" s="141" t="str">
        <f>IF(ISBLANK('A1'!B161),"",IF(ISBLANK('A1'!D161),'A1'!A161&amp;"-"&amp;'A1'!B161,'A1'!A161&amp;"-"&amp;'A1'!B161&amp;"; "&amp;'A1'!D161))</f>
        <v/>
      </c>
      <c r="B161" s="897" t="str">
        <f>IF(ISBLANK('A1'!G161),"",'A1'!G161)</f>
        <v/>
      </c>
      <c r="C161" s="894" t="str">
        <f>IF(ISBLANK('A1'!H161),"",'A1'!H161)</f>
        <v/>
      </c>
      <c r="D161" s="248" t="str">
        <f>IF(ISBLANK('A2'!P161),"",'A2'!P161)</f>
        <v/>
      </c>
      <c r="E161" s="194"/>
      <c r="F161" s="195"/>
      <c r="G161" s="195"/>
      <c r="H161" s="195"/>
      <c r="I161" s="195"/>
      <c r="J161" s="195"/>
      <c r="K161" s="197"/>
      <c r="L161" s="459"/>
      <c r="M161" s="198"/>
      <c r="N161" s="196"/>
      <c r="O161" s="196"/>
      <c r="P161" s="196"/>
      <c r="Q161" s="196"/>
      <c r="R161" s="197"/>
      <c r="S161" s="195"/>
      <c r="T161" s="195"/>
      <c r="U161" s="195"/>
      <c r="V161" s="195"/>
      <c r="W161" s="198"/>
      <c r="Y161" s="153">
        <f t="shared" si="17"/>
        <v>0</v>
      </c>
      <c r="Z161" s="149">
        <f t="shared" si="18"/>
        <v>0</v>
      </c>
      <c r="AA161" s="149">
        <f t="shared" si="19"/>
        <v>0</v>
      </c>
      <c r="AB161" s="850">
        <f t="shared" si="20"/>
        <v>0</v>
      </c>
      <c r="AD161" s="153">
        <f t="shared" si="21"/>
        <v>0</v>
      </c>
      <c r="AE161" s="149">
        <f t="shared" si="22"/>
        <v>0</v>
      </c>
      <c r="AF161" s="149">
        <f t="shared" si="23"/>
        <v>0</v>
      </c>
      <c r="AG161" s="154">
        <f t="shared" si="24"/>
        <v>0</v>
      </c>
    </row>
    <row r="162" spans="1:33" x14ac:dyDescent="0.25">
      <c r="A162" s="141" t="str">
        <f>IF(ISBLANK('A1'!B162),"",IF(ISBLANK('A1'!D162),'A1'!A162&amp;"-"&amp;'A1'!B162,'A1'!A162&amp;"-"&amp;'A1'!B162&amp;"; "&amp;'A1'!D162))</f>
        <v/>
      </c>
      <c r="B162" s="897" t="str">
        <f>IF(ISBLANK('A1'!G162),"",'A1'!G162)</f>
        <v/>
      </c>
      <c r="C162" s="894" t="str">
        <f>IF(ISBLANK('A1'!H162),"",'A1'!H162)</f>
        <v/>
      </c>
      <c r="D162" s="248" t="str">
        <f>IF(ISBLANK('A2'!P162),"",'A2'!P162)</f>
        <v/>
      </c>
      <c r="E162" s="194"/>
      <c r="F162" s="195"/>
      <c r="G162" s="195"/>
      <c r="H162" s="195"/>
      <c r="I162" s="195"/>
      <c r="J162" s="195"/>
      <c r="K162" s="197"/>
      <c r="L162" s="459"/>
      <c r="M162" s="198"/>
      <c r="N162" s="196"/>
      <c r="O162" s="196"/>
      <c r="P162" s="196"/>
      <c r="Q162" s="196"/>
      <c r="R162" s="197"/>
      <c r="S162" s="195"/>
      <c r="T162" s="195"/>
      <c r="U162" s="195"/>
      <c r="V162" s="195"/>
      <c r="W162" s="198"/>
      <c r="Y162" s="153">
        <f t="shared" si="17"/>
        <v>0</v>
      </c>
      <c r="Z162" s="149">
        <f t="shared" si="18"/>
        <v>0</v>
      </c>
      <c r="AA162" s="149">
        <f t="shared" si="19"/>
        <v>0</v>
      </c>
      <c r="AB162" s="850">
        <f t="shared" si="20"/>
        <v>0</v>
      </c>
      <c r="AD162" s="153">
        <f t="shared" si="21"/>
        <v>0</v>
      </c>
      <c r="AE162" s="149">
        <f t="shared" si="22"/>
        <v>0</v>
      </c>
      <c r="AF162" s="149">
        <f t="shared" si="23"/>
        <v>0</v>
      </c>
      <c r="AG162" s="154">
        <f t="shared" si="24"/>
        <v>0</v>
      </c>
    </row>
    <row r="163" spans="1:33" x14ac:dyDescent="0.25">
      <c r="A163" s="141" t="str">
        <f>IF(ISBLANK('A1'!B163),"",IF(ISBLANK('A1'!D163),'A1'!A163&amp;"-"&amp;'A1'!B163,'A1'!A163&amp;"-"&amp;'A1'!B163&amp;"; "&amp;'A1'!D163))</f>
        <v/>
      </c>
      <c r="B163" s="897" t="str">
        <f>IF(ISBLANK('A1'!G163),"",'A1'!G163)</f>
        <v/>
      </c>
      <c r="C163" s="894" t="str">
        <f>IF(ISBLANK('A1'!H163),"",'A1'!H163)</f>
        <v/>
      </c>
      <c r="D163" s="248" t="str">
        <f>IF(ISBLANK('A2'!P163),"",'A2'!P163)</f>
        <v/>
      </c>
      <c r="E163" s="194"/>
      <c r="F163" s="195"/>
      <c r="G163" s="195"/>
      <c r="H163" s="195"/>
      <c r="I163" s="195"/>
      <c r="J163" s="195"/>
      <c r="K163" s="197"/>
      <c r="L163" s="459"/>
      <c r="M163" s="198"/>
      <c r="N163" s="196"/>
      <c r="O163" s="196"/>
      <c r="P163" s="196"/>
      <c r="Q163" s="196"/>
      <c r="R163" s="197"/>
      <c r="S163" s="195"/>
      <c r="T163" s="195"/>
      <c r="U163" s="195"/>
      <c r="V163" s="195"/>
      <c r="W163" s="198"/>
      <c r="Y163" s="153">
        <f t="shared" si="17"/>
        <v>0</v>
      </c>
      <c r="Z163" s="149">
        <f t="shared" si="18"/>
        <v>0</v>
      </c>
      <c r="AA163" s="149">
        <f t="shared" si="19"/>
        <v>0</v>
      </c>
      <c r="AB163" s="850">
        <f t="shared" si="20"/>
        <v>0</v>
      </c>
      <c r="AD163" s="153">
        <f t="shared" si="21"/>
        <v>0</v>
      </c>
      <c r="AE163" s="149">
        <f t="shared" si="22"/>
        <v>0</v>
      </c>
      <c r="AF163" s="149">
        <f t="shared" si="23"/>
        <v>0</v>
      </c>
      <c r="AG163" s="154">
        <f t="shared" si="24"/>
        <v>0</v>
      </c>
    </row>
    <row r="164" spans="1:33" x14ac:dyDescent="0.25">
      <c r="A164" s="141" t="str">
        <f>IF(ISBLANK('A1'!B164),"",IF(ISBLANK('A1'!D164),'A1'!A164&amp;"-"&amp;'A1'!B164,'A1'!A164&amp;"-"&amp;'A1'!B164&amp;"; "&amp;'A1'!D164))</f>
        <v/>
      </c>
      <c r="B164" s="897" t="str">
        <f>IF(ISBLANK('A1'!G164),"",'A1'!G164)</f>
        <v/>
      </c>
      <c r="C164" s="894" t="str">
        <f>IF(ISBLANK('A1'!H164),"",'A1'!H164)</f>
        <v/>
      </c>
      <c r="D164" s="248" t="str">
        <f>IF(ISBLANK('A2'!P164),"",'A2'!P164)</f>
        <v/>
      </c>
      <c r="E164" s="194"/>
      <c r="F164" s="195"/>
      <c r="G164" s="195"/>
      <c r="H164" s="195"/>
      <c r="I164" s="195"/>
      <c r="J164" s="195"/>
      <c r="K164" s="197"/>
      <c r="L164" s="459"/>
      <c r="M164" s="198"/>
      <c r="N164" s="196"/>
      <c r="O164" s="196"/>
      <c r="P164" s="196"/>
      <c r="Q164" s="196"/>
      <c r="R164" s="197"/>
      <c r="S164" s="195"/>
      <c r="T164" s="195"/>
      <c r="U164" s="195"/>
      <c r="V164" s="195"/>
      <c r="W164" s="198"/>
      <c r="Y164" s="153">
        <f t="shared" si="17"/>
        <v>0</v>
      </c>
      <c r="Z164" s="149">
        <f t="shared" si="18"/>
        <v>0</v>
      </c>
      <c r="AA164" s="149">
        <f t="shared" si="19"/>
        <v>0</v>
      </c>
      <c r="AB164" s="850">
        <f t="shared" si="20"/>
        <v>0</v>
      </c>
      <c r="AD164" s="153">
        <f t="shared" si="21"/>
        <v>0</v>
      </c>
      <c r="AE164" s="149">
        <f t="shared" si="22"/>
        <v>0</v>
      </c>
      <c r="AF164" s="149">
        <f t="shared" si="23"/>
        <v>0</v>
      </c>
      <c r="AG164" s="154">
        <f t="shared" si="24"/>
        <v>0</v>
      </c>
    </row>
    <row r="165" spans="1:33" x14ac:dyDescent="0.25">
      <c r="A165" s="141" t="str">
        <f>IF(ISBLANK('A1'!B165),"",IF(ISBLANK('A1'!D165),'A1'!A165&amp;"-"&amp;'A1'!B165,'A1'!A165&amp;"-"&amp;'A1'!B165&amp;"; "&amp;'A1'!D165))</f>
        <v/>
      </c>
      <c r="B165" s="897" t="str">
        <f>IF(ISBLANK('A1'!G165),"",'A1'!G165)</f>
        <v/>
      </c>
      <c r="C165" s="894" t="str">
        <f>IF(ISBLANK('A1'!H165),"",'A1'!H165)</f>
        <v/>
      </c>
      <c r="D165" s="248" t="str">
        <f>IF(ISBLANK('A2'!P165),"",'A2'!P165)</f>
        <v/>
      </c>
      <c r="E165" s="194"/>
      <c r="F165" s="195"/>
      <c r="G165" s="195"/>
      <c r="H165" s="195"/>
      <c r="I165" s="195"/>
      <c r="J165" s="195"/>
      <c r="K165" s="197"/>
      <c r="L165" s="459"/>
      <c r="M165" s="198"/>
      <c r="N165" s="196"/>
      <c r="O165" s="196"/>
      <c r="P165" s="196"/>
      <c r="Q165" s="196"/>
      <c r="R165" s="197"/>
      <c r="S165" s="195"/>
      <c r="T165" s="195"/>
      <c r="U165" s="195"/>
      <c r="V165" s="195"/>
      <c r="W165" s="198"/>
      <c r="Y165" s="153">
        <f t="shared" si="17"/>
        <v>0</v>
      </c>
      <c r="Z165" s="149">
        <f t="shared" si="18"/>
        <v>0</v>
      </c>
      <c r="AA165" s="149">
        <f t="shared" si="19"/>
        <v>0</v>
      </c>
      <c r="AB165" s="850">
        <f t="shared" si="20"/>
        <v>0</v>
      </c>
      <c r="AD165" s="153">
        <f t="shared" si="21"/>
        <v>0</v>
      </c>
      <c r="AE165" s="149">
        <f t="shared" si="22"/>
        <v>0</v>
      </c>
      <c r="AF165" s="149">
        <f t="shared" si="23"/>
        <v>0</v>
      </c>
      <c r="AG165" s="154">
        <f t="shared" si="24"/>
        <v>0</v>
      </c>
    </row>
    <row r="166" spans="1:33" x14ac:dyDescent="0.25">
      <c r="A166" s="141" t="str">
        <f>IF(ISBLANK('A1'!B166),"",IF(ISBLANK('A1'!D166),'A1'!A166&amp;"-"&amp;'A1'!B166,'A1'!A166&amp;"-"&amp;'A1'!B166&amp;"; "&amp;'A1'!D166))</f>
        <v/>
      </c>
      <c r="B166" s="897" t="str">
        <f>IF(ISBLANK('A1'!G166),"",'A1'!G166)</f>
        <v/>
      </c>
      <c r="C166" s="894" t="str">
        <f>IF(ISBLANK('A1'!H166),"",'A1'!H166)</f>
        <v/>
      </c>
      <c r="D166" s="248" t="str">
        <f>IF(ISBLANK('A2'!P166),"",'A2'!P166)</f>
        <v/>
      </c>
      <c r="E166" s="194"/>
      <c r="F166" s="195"/>
      <c r="G166" s="195"/>
      <c r="H166" s="195"/>
      <c r="I166" s="195"/>
      <c r="J166" s="195"/>
      <c r="K166" s="197"/>
      <c r="L166" s="459"/>
      <c r="M166" s="198"/>
      <c r="N166" s="196"/>
      <c r="O166" s="196"/>
      <c r="P166" s="196"/>
      <c r="Q166" s="196"/>
      <c r="R166" s="197"/>
      <c r="S166" s="195"/>
      <c r="T166" s="195"/>
      <c r="U166" s="195"/>
      <c r="V166" s="195"/>
      <c r="W166" s="198"/>
      <c r="Y166" s="153">
        <f t="shared" si="17"/>
        <v>0</v>
      </c>
      <c r="Z166" s="149">
        <f t="shared" si="18"/>
        <v>0</v>
      </c>
      <c r="AA166" s="149">
        <f t="shared" si="19"/>
        <v>0</v>
      </c>
      <c r="AB166" s="850">
        <f t="shared" si="20"/>
        <v>0</v>
      </c>
      <c r="AD166" s="153">
        <f t="shared" si="21"/>
        <v>0</v>
      </c>
      <c r="AE166" s="149">
        <f t="shared" si="22"/>
        <v>0</v>
      </c>
      <c r="AF166" s="149">
        <f t="shared" si="23"/>
        <v>0</v>
      </c>
      <c r="AG166" s="154">
        <f t="shared" si="24"/>
        <v>0</v>
      </c>
    </row>
    <row r="167" spans="1:33" x14ac:dyDescent="0.25">
      <c r="A167" s="141" t="str">
        <f>IF(ISBLANK('A1'!B167),"",IF(ISBLANK('A1'!D167),'A1'!A167&amp;"-"&amp;'A1'!B167,'A1'!A167&amp;"-"&amp;'A1'!B167&amp;"; "&amp;'A1'!D167))</f>
        <v/>
      </c>
      <c r="B167" s="897" t="str">
        <f>IF(ISBLANK('A1'!G167),"",'A1'!G167)</f>
        <v/>
      </c>
      <c r="C167" s="894" t="str">
        <f>IF(ISBLANK('A1'!H167),"",'A1'!H167)</f>
        <v/>
      </c>
      <c r="D167" s="248" t="str">
        <f>IF(ISBLANK('A2'!P167),"",'A2'!P167)</f>
        <v/>
      </c>
      <c r="E167" s="194"/>
      <c r="F167" s="195"/>
      <c r="G167" s="195"/>
      <c r="H167" s="195"/>
      <c r="I167" s="195"/>
      <c r="J167" s="195"/>
      <c r="K167" s="197"/>
      <c r="L167" s="459"/>
      <c r="M167" s="198"/>
      <c r="N167" s="196"/>
      <c r="O167" s="196"/>
      <c r="P167" s="196"/>
      <c r="Q167" s="196"/>
      <c r="R167" s="197"/>
      <c r="S167" s="195"/>
      <c r="T167" s="195"/>
      <c r="U167" s="195"/>
      <c r="V167" s="195"/>
      <c r="W167" s="198"/>
      <c r="Y167" s="153">
        <f t="shared" si="17"/>
        <v>0</v>
      </c>
      <c r="Z167" s="149">
        <f t="shared" si="18"/>
        <v>0</v>
      </c>
      <c r="AA167" s="149">
        <f t="shared" si="19"/>
        <v>0</v>
      </c>
      <c r="AB167" s="850">
        <f t="shared" si="20"/>
        <v>0</v>
      </c>
      <c r="AD167" s="153">
        <f t="shared" si="21"/>
        <v>0</v>
      </c>
      <c r="AE167" s="149">
        <f t="shared" si="22"/>
        <v>0</v>
      </c>
      <c r="AF167" s="149">
        <f t="shared" si="23"/>
        <v>0</v>
      </c>
      <c r="AG167" s="154">
        <f t="shared" si="24"/>
        <v>0</v>
      </c>
    </row>
    <row r="168" spans="1:33" x14ac:dyDescent="0.25">
      <c r="A168" s="141" t="str">
        <f>IF(ISBLANK('A1'!B168),"",IF(ISBLANK('A1'!D168),'A1'!A168&amp;"-"&amp;'A1'!B168,'A1'!A168&amp;"-"&amp;'A1'!B168&amp;"; "&amp;'A1'!D168))</f>
        <v/>
      </c>
      <c r="B168" s="897" t="str">
        <f>IF(ISBLANK('A1'!G168),"",'A1'!G168)</f>
        <v/>
      </c>
      <c r="C168" s="894" t="str">
        <f>IF(ISBLANK('A1'!H168),"",'A1'!H168)</f>
        <v/>
      </c>
      <c r="D168" s="248" t="str">
        <f>IF(ISBLANK('A2'!P168),"",'A2'!P168)</f>
        <v/>
      </c>
      <c r="E168" s="194"/>
      <c r="F168" s="195"/>
      <c r="G168" s="195"/>
      <c r="H168" s="195"/>
      <c r="I168" s="195"/>
      <c r="J168" s="195"/>
      <c r="K168" s="197"/>
      <c r="L168" s="459"/>
      <c r="M168" s="198"/>
      <c r="N168" s="196"/>
      <c r="O168" s="196"/>
      <c r="P168" s="196"/>
      <c r="Q168" s="196"/>
      <c r="R168" s="197"/>
      <c r="S168" s="195"/>
      <c r="T168" s="195"/>
      <c r="U168" s="195"/>
      <c r="V168" s="195"/>
      <c r="W168" s="198"/>
      <c r="Y168" s="153">
        <f t="shared" si="17"/>
        <v>0</v>
      </c>
      <c r="Z168" s="149">
        <f t="shared" si="18"/>
        <v>0</v>
      </c>
      <c r="AA168" s="149">
        <f t="shared" si="19"/>
        <v>0</v>
      </c>
      <c r="AB168" s="850">
        <f t="shared" si="20"/>
        <v>0</v>
      </c>
      <c r="AD168" s="153">
        <f t="shared" si="21"/>
        <v>0</v>
      </c>
      <c r="AE168" s="149">
        <f t="shared" si="22"/>
        <v>0</v>
      </c>
      <c r="AF168" s="149">
        <f t="shared" si="23"/>
        <v>0</v>
      </c>
      <c r="AG168" s="154">
        <f t="shared" si="24"/>
        <v>0</v>
      </c>
    </row>
    <row r="169" spans="1:33" x14ac:dyDescent="0.25">
      <c r="A169" s="141" t="str">
        <f>IF(ISBLANK('A1'!B169),"",IF(ISBLANK('A1'!D169),'A1'!A169&amp;"-"&amp;'A1'!B169,'A1'!A169&amp;"-"&amp;'A1'!B169&amp;"; "&amp;'A1'!D169))</f>
        <v/>
      </c>
      <c r="B169" s="897" t="str">
        <f>IF(ISBLANK('A1'!G169),"",'A1'!G169)</f>
        <v/>
      </c>
      <c r="C169" s="894" t="str">
        <f>IF(ISBLANK('A1'!H169),"",'A1'!H169)</f>
        <v/>
      </c>
      <c r="D169" s="248" t="str">
        <f>IF(ISBLANK('A2'!P169),"",'A2'!P169)</f>
        <v/>
      </c>
      <c r="E169" s="194"/>
      <c r="F169" s="195"/>
      <c r="G169" s="195"/>
      <c r="H169" s="195"/>
      <c r="I169" s="195"/>
      <c r="J169" s="195"/>
      <c r="K169" s="197"/>
      <c r="L169" s="459"/>
      <c r="M169" s="198"/>
      <c r="N169" s="196"/>
      <c r="O169" s="196"/>
      <c r="P169" s="196"/>
      <c r="Q169" s="196"/>
      <c r="R169" s="197"/>
      <c r="S169" s="195"/>
      <c r="T169" s="195"/>
      <c r="U169" s="195"/>
      <c r="V169" s="195"/>
      <c r="W169" s="198"/>
      <c r="Y169" s="153">
        <f t="shared" si="17"/>
        <v>0</v>
      </c>
      <c r="Z169" s="149">
        <f t="shared" si="18"/>
        <v>0</v>
      </c>
      <c r="AA169" s="149">
        <f t="shared" si="19"/>
        <v>0</v>
      </c>
      <c r="AB169" s="850">
        <f t="shared" si="20"/>
        <v>0</v>
      </c>
      <c r="AD169" s="153">
        <f t="shared" si="21"/>
        <v>0</v>
      </c>
      <c r="AE169" s="149">
        <f t="shared" si="22"/>
        <v>0</v>
      </c>
      <c r="AF169" s="149">
        <f t="shared" si="23"/>
        <v>0</v>
      </c>
      <c r="AG169" s="154">
        <f t="shared" si="24"/>
        <v>0</v>
      </c>
    </row>
    <row r="170" spans="1:33" x14ac:dyDescent="0.25">
      <c r="A170" s="141" t="str">
        <f>IF(ISBLANK('A1'!B170),"",IF(ISBLANK('A1'!D170),'A1'!A170&amp;"-"&amp;'A1'!B170,'A1'!A170&amp;"-"&amp;'A1'!B170&amp;"; "&amp;'A1'!D170))</f>
        <v/>
      </c>
      <c r="B170" s="897" t="str">
        <f>IF(ISBLANK('A1'!G170),"",'A1'!G170)</f>
        <v/>
      </c>
      <c r="C170" s="894" t="str">
        <f>IF(ISBLANK('A1'!H170),"",'A1'!H170)</f>
        <v/>
      </c>
      <c r="D170" s="248" t="str">
        <f>IF(ISBLANK('A2'!P170),"",'A2'!P170)</f>
        <v/>
      </c>
      <c r="E170" s="194"/>
      <c r="F170" s="195"/>
      <c r="G170" s="195"/>
      <c r="H170" s="195"/>
      <c r="I170" s="195"/>
      <c r="J170" s="195"/>
      <c r="K170" s="197"/>
      <c r="L170" s="459"/>
      <c r="M170" s="198"/>
      <c r="N170" s="196"/>
      <c r="O170" s="196"/>
      <c r="P170" s="196"/>
      <c r="Q170" s="196"/>
      <c r="R170" s="197"/>
      <c r="S170" s="195"/>
      <c r="T170" s="195"/>
      <c r="U170" s="195"/>
      <c r="V170" s="195"/>
      <c r="W170" s="198"/>
      <c r="Y170" s="153">
        <f t="shared" si="17"/>
        <v>0</v>
      </c>
      <c r="Z170" s="149">
        <f t="shared" si="18"/>
        <v>0</v>
      </c>
      <c r="AA170" s="149">
        <f t="shared" si="19"/>
        <v>0</v>
      </c>
      <c r="AB170" s="850">
        <f t="shared" si="20"/>
        <v>0</v>
      </c>
      <c r="AD170" s="153">
        <f t="shared" si="21"/>
        <v>0</v>
      </c>
      <c r="AE170" s="149">
        <f t="shared" si="22"/>
        <v>0</v>
      </c>
      <c r="AF170" s="149">
        <f t="shared" si="23"/>
        <v>0</v>
      </c>
      <c r="AG170" s="154">
        <f t="shared" si="24"/>
        <v>0</v>
      </c>
    </row>
    <row r="171" spans="1:33" x14ac:dyDescent="0.25">
      <c r="A171" s="141" t="str">
        <f>IF(ISBLANK('A1'!B171),"",IF(ISBLANK('A1'!D171),'A1'!A171&amp;"-"&amp;'A1'!B171,'A1'!A171&amp;"-"&amp;'A1'!B171&amp;"; "&amp;'A1'!D171))</f>
        <v/>
      </c>
      <c r="B171" s="897" t="str">
        <f>IF(ISBLANK('A1'!G171),"",'A1'!G171)</f>
        <v/>
      </c>
      <c r="C171" s="894" t="str">
        <f>IF(ISBLANK('A1'!H171),"",'A1'!H171)</f>
        <v/>
      </c>
      <c r="D171" s="248" t="str">
        <f>IF(ISBLANK('A2'!P171),"",'A2'!P171)</f>
        <v/>
      </c>
      <c r="E171" s="194"/>
      <c r="F171" s="195"/>
      <c r="G171" s="195"/>
      <c r="H171" s="195"/>
      <c r="I171" s="195"/>
      <c r="J171" s="195"/>
      <c r="K171" s="197"/>
      <c r="L171" s="459"/>
      <c r="M171" s="198"/>
      <c r="N171" s="196"/>
      <c r="O171" s="196"/>
      <c r="P171" s="196"/>
      <c r="Q171" s="196"/>
      <c r="R171" s="197"/>
      <c r="S171" s="195"/>
      <c r="T171" s="195"/>
      <c r="U171" s="195"/>
      <c r="V171" s="195"/>
      <c r="W171" s="198"/>
      <c r="Y171" s="153">
        <f t="shared" si="17"/>
        <v>0</v>
      </c>
      <c r="Z171" s="149">
        <f t="shared" si="18"/>
        <v>0</v>
      </c>
      <c r="AA171" s="149">
        <f t="shared" si="19"/>
        <v>0</v>
      </c>
      <c r="AB171" s="850">
        <f t="shared" si="20"/>
        <v>0</v>
      </c>
      <c r="AD171" s="153">
        <f t="shared" si="21"/>
        <v>0</v>
      </c>
      <c r="AE171" s="149">
        <f t="shared" si="22"/>
        <v>0</v>
      </c>
      <c r="AF171" s="149">
        <f t="shared" si="23"/>
        <v>0</v>
      </c>
      <c r="AG171" s="154">
        <f t="shared" si="24"/>
        <v>0</v>
      </c>
    </row>
    <row r="172" spans="1:33" x14ac:dyDescent="0.25">
      <c r="A172" s="141" t="str">
        <f>IF(ISBLANK('A1'!B172),"",IF(ISBLANK('A1'!D172),'A1'!A172&amp;"-"&amp;'A1'!B172,'A1'!A172&amp;"-"&amp;'A1'!B172&amp;"; "&amp;'A1'!D172))</f>
        <v/>
      </c>
      <c r="B172" s="897" t="str">
        <f>IF(ISBLANK('A1'!G172),"",'A1'!G172)</f>
        <v/>
      </c>
      <c r="C172" s="894" t="str">
        <f>IF(ISBLANK('A1'!H172),"",'A1'!H172)</f>
        <v/>
      </c>
      <c r="D172" s="248" t="str">
        <f>IF(ISBLANK('A2'!P172),"",'A2'!P172)</f>
        <v/>
      </c>
      <c r="E172" s="194"/>
      <c r="F172" s="195"/>
      <c r="G172" s="195"/>
      <c r="H172" s="195"/>
      <c r="I172" s="195"/>
      <c r="J172" s="195"/>
      <c r="K172" s="197"/>
      <c r="L172" s="459"/>
      <c r="M172" s="198"/>
      <c r="N172" s="196"/>
      <c r="O172" s="196"/>
      <c r="P172" s="196"/>
      <c r="Q172" s="196"/>
      <c r="R172" s="197"/>
      <c r="S172" s="195"/>
      <c r="T172" s="195"/>
      <c r="U172" s="195"/>
      <c r="V172" s="195"/>
      <c r="W172" s="198"/>
      <c r="Y172" s="153">
        <f t="shared" si="17"/>
        <v>0</v>
      </c>
      <c r="Z172" s="149">
        <f t="shared" si="18"/>
        <v>0</v>
      </c>
      <c r="AA172" s="149">
        <f t="shared" si="19"/>
        <v>0</v>
      </c>
      <c r="AB172" s="850">
        <f t="shared" si="20"/>
        <v>0</v>
      </c>
      <c r="AD172" s="153">
        <f t="shared" si="21"/>
        <v>0</v>
      </c>
      <c r="AE172" s="149">
        <f t="shared" si="22"/>
        <v>0</v>
      </c>
      <c r="AF172" s="149">
        <f t="shared" si="23"/>
        <v>0</v>
      </c>
      <c r="AG172" s="154">
        <f t="shared" si="24"/>
        <v>0</v>
      </c>
    </row>
    <row r="173" spans="1:33" x14ac:dyDescent="0.25">
      <c r="A173" s="141" t="str">
        <f>IF(ISBLANK('A1'!B173),"",IF(ISBLANK('A1'!D173),'A1'!A173&amp;"-"&amp;'A1'!B173,'A1'!A173&amp;"-"&amp;'A1'!B173&amp;"; "&amp;'A1'!D173))</f>
        <v/>
      </c>
      <c r="B173" s="897" t="str">
        <f>IF(ISBLANK('A1'!G173),"",'A1'!G173)</f>
        <v/>
      </c>
      <c r="C173" s="894" t="str">
        <f>IF(ISBLANK('A1'!H173),"",'A1'!H173)</f>
        <v/>
      </c>
      <c r="D173" s="248" t="str">
        <f>IF(ISBLANK('A2'!P173),"",'A2'!P173)</f>
        <v/>
      </c>
      <c r="E173" s="194"/>
      <c r="F173" s="195"/>
      <c r="G173" s="195"/>
      <c r="H173" s="195"/>
      <c r="I173" s="195"/>
      <c r="J173" s="195"/>
      <c r="K173" s="197"/>
      <c r="L173" s="459"/>
      <c r="M173" s="198"/>
      <c r="N173" s="196"/>
      <c r="O173" s="196"/>
      <c r="P173" s="196"/>
      <c r="Q173" s="196"/>
      <c r="R173" s="197"/>
      <c r="S173" s="195"/>
      <c r="T173" s="195"/>
      <c r="U173" s="195"/>
      <c r="V173" s="195"/>
      <c r="W173" s="198"/>
      <c r="Y173" s="153">
        <f t="shared" si="17"/>
        <v>0</v>
      </c>
      <c r="Z173" s="149">
        <f t="shared" si="18"/>
        <v>0</v>
      </c>
      <c r="AA173" s="149">
        <f t="shared" si="19"/>
        <v>0</v>
      </c>
      <c r="AB173" s="850">
        <f t="shared" si="20"/>
        <v>0</v>
      </c>
      <c r="AD173" s="153">
        <f t="shared" si="21"/>
        <v>0</v>
      </c>
      <c r="AE173" s="149">
        <f t="shared" si="22"/>
        <v>0</v>
      </c>
      <c r="AF173" s="149">
        <f t="shared" si="23"/>
        <v>0</v>
      </c>
      <c r="AG173" s="154">
        <f t="shared" si="24"/>
        <v>0</v>
      </c>
    </row>
    <row r="174" spans="1:33" x14ac:dyDescent="0.25">
      <c r="A174" s="141" t="str">
        <f>IF(ISBLANK('A1'!B174),"",IF(ISBLANK('A1'!D174),'A1'!A174&amp;"-"&amp;'A1'!B174,'A1'!A174&amp;"-"&amp;'A1'!B174&amp;"; "&amp;'A1'!D174))</f>
        <v/>
      </c>
      <c r="B174" s="897" t="str">
        <f>IF(ISBLANK('A1'!G174),"",'A1'!G174)</f>
        <v/>
      </c>
      <c r="C174" s="894" t="str">
        <f>IF(ISBLANK('A1'!H174),"",'A1'!H174)</f>
        <v/>
      </c>
      <c r="D174" s="248" t="str">
        <f>IF(ISBLANK('A2'!P174),"",'A2'!P174)</f>
        <v/>
      </c>
      <c r="E174" s="194"/>
      <c r="F174" s="195"/>
      <c r="G174" s="195"/>
      <c r="H174" s="195"/>
      <c r="I174" s="195"/>
      <c r="J174" s="195"/>
      <c r="K174" s="197"/>
      <c r="L174" s="459"/>
      <c r="M174" s="198"/>
      <c r="N174" s="196"/>
      <c r="O174" s="196"/>
      <c r="P174" s="196"/>
      <c r="Q174" s="196"/>
      <c r="R174" s="197"/>
      <c r="S174" s="195"/>
      <c r="T174" s="195"/>
      <c r="U174" s="195"/>
      <c r="V174" s="195"/>
      <c r="W174" s="198"/>
      <c r="Y174" s="153">
        <f t="shared" si="17"/>
        <v>0</v>
      </c>
      <c r="Z174" s="149">
        <f t="shared" si="18"/>
        <v>0</v>
      </c>
      <c r="AA174" s="149">
        <f t="shared" si="19"/>
        <v>0</v>
      </c>
      <c r="AB174" s="850">
        <f t="shared" si="20"/>
        <v>0</v>
      </c>
      <c r="AD174" s="153">
        <f t="shared" si="21"/>
        <v>0</v>
      </c>
      <c r="AE174" s="149">
        <f t="shared" si="22"/>
        <v>0</v>
      </c>
      <c r="AF174" s="149">
        <f t="shared" si="23"/>
        <v>0</v>
      </c>
      <c r="AG174" s="154">
        <f t="shared" si="24"/>
        <v>0</v>
      </c>
    </row>
    <row r="175" spans="1:33" x14ac:dyDescent="0.25">
      <c r="A175" s="141" t="str">
        <f>IF(ISBLANK('A1'!B175),"",IF(ISBLANK('A1'!D175),'A1'!A175&amp;"-"&amp;'A1'!B175,'A1'!A175&amp;"-"&amp;'A1'!B175&amp;"; "&amp;'A1'!D175))</f>
        <v/>
      </c>
      <c r="B175" s="897" t="str">
        <f>IF(ISBLANK('A1'!G175),"",'A1'!G175)</f>
        <v/>
      </c>
      <c r="C175" s="894" t="str">
        <f>IF(ISBLANK('A1'!H175),"",'A1'!H175)</f>
        <v/>
      </c>
      <c r="D175" s="248" t="str">
        <f>IF(ISBLANK('A2'!P175),"",'A2'!P175)</f>
        <v/>
      </c>
      <c r="E175" s="194"/>
      <c r="F175" s="195"/>
      <c r="G175" s="195"/>
      <c r="H175" s="195"/>
      <c r="I175" s="195"/>
      <c r="J175" s="195"/>
      <c r="K175" s="197"/>
      <c r="L175" s="459"/>
      <c r="M175" s="198"/>
      <c r="N175" s="196"/>
      <c r="O175" s="196"/>
      <c r="P175" s="196"/>
      <c r="Q175" s="196"/>
      <c r="R175" s="197"/>
      <c r="S175" s="195"/>
      <c r="T175" s="195"/>
      <c r="U175" s="195"/>
      <c r="V175" s="195"/>
      <c r="W175" s="198"/>
      <c r="Y175" s="153">
        <f t="shared" si="17"/>
        <v>0</v>
      </c>
      <c r="Z175" s="149">
        <f t="shared" si="18"/>
        <v>0</v>
      </c>
      <c r="AA175" s="149">
        <f t="shared" si="19"/>
        <v>0</v>
      </c>
      <c r="AB175" s="850">
        <f t="shared" si="20"/>
        <v>0</v>
      </c>
      <c r="AD175" s="153">
        <f t="shared" si="21"/>
        <v>0</v>
      </c>
      <c r="AE175" s="149">
        <f t="shared" si="22"/>
        <v>0</v>
      </c>
      <c r="AF175" s="149">
        <f t="shared" si="23"/>
        <v>0</v>
      </c>
      <c r="AG175" s="154">
        <f t="shared" si="24"/>
        <v>0</v>
      </c>
    </row>
    <row r="176" spans="1:33" x14ac:dyDescent="0.25">
      <c r="A176" s="141" t="str">
        <f>IF(ISBLANK('A1'!B176),"",IF(ISBLANK('A1'!D176),'A1'!A176&amp;"-"&amp;'A1'!B176,'A1'!A176&amp;"-"&amp;'A1'!B176&amp;"; "&amp;'A1'!D176))</f>
        <v/>
      </c>
      <c r="B176" s="897" t="str">
        <f>IF(ISBLANK('A1'!G176),"",'A1'!G176)</f>
        <v/>
      </c>
      <c r="C176" s="894" t="str">
        <f>IF(ISBLANK('A1'!H176),"",'A1'!H176)</f>
        <v/>
      </c>
      <c r="D176" s="248" t="str">
        <f>IF(ISBLANK('A2'!P176),"",'A2'!P176)</f>
        <v/>
      </c>
      <c r="E176" s="194"/>
      <c r="F176" s="195"/>
      <c r="G176" s="195"/>
      <c r="H176" s="195"/>
      <c r="I176" s="195"/>
      <c r="J176" s="195"/>
      <c r="K176" s="197"/>
      <c r="L176" s="459"/>
      <c r="M176" s="198"/>
      <c r="N176" s="196"/>
      <c r="O176" s="196"/>
      <c r="P176" s="196"/>
      <c r="Q176" s="196"/>
      <c r="R176" s="197"/>
      <c r="S176" s="195"/>
      <c r="T176" s="195"/>
      <c r="U176" s="195"/>
      <c r="V176" s="195"/>
      <c r="W176" s="198"/>
      <c r="Y176" s="153">
        <f t="shared" si="17"/>
        <v>0</v>
      </c>
      <c r="Z176" s="149">
        <f t="shared" si="18"/>
        <v>0</v>
      </c>
      <c r="AA176" s="149">
        <f t="shared" si="19"/>
        <v>0</v>
      </c>
      <c r="AB176" s="850">
        <f t="shared" si="20"/>
        <v>0</v>
      </c>
      <c r="AD176" s="153">
        <f t="shared" si="21"/>
        <v>0</v>
      </c>
      <c r="AE176" s="149">
        <f t="shared" si="22"/>
        <v>0</v>
      </c>
      <c r="AF176" s="149">
        <f t="shared" si="23"/>
        <v>0</v>
      </c>
      <c r="AG176" s="154">
        <f t="shared" si="24"/>
        <v>0</v>
      </c>
    </row>
    <row r="177" spans="1:33" x14ac:dyDescent="0.25">
      <c r="A177" s="141" t="str">
        <f>IF(ISBLANK('A1'!B177),"",IF(ISBLANK('A1'!D177),'A1'!A177&amp;"-"&amp;'A1'!B177,'A1'!A177&amp;"-"&amp;'A1'!B177&amp;"; "&amp;'A1'!D177))</f>
        <v/>
      </c>
      <c r="B177" s="897" t="str">
        <f>IF(ISBLANK('A1'!G177),"",'A1'!G177)</f>
        <v/>
      </c>
      <c r="C177" s="894" t="str">
        <f>IF(ISBLANK('A1'!H177),"",'A1'!H177)</f>
        <v/>
      </c>
      <c r="D177" s="248" t="str">
        <f>IF(ISBLANK('A2'!P177),"",'A2'!P177)</f>
        <v/>
      </c>
      <c r="E177" s="194"/>
      <c r="F177" s="195"/>
      <c r="G177" s="195"/>
      <c r="H177" s="195"/>
      <c r="I177" s="195"/>
      <c r="J177" s="195"/>
      <c r="K177" s="197"/>
      <c r="L177" s="459"/>
      <c r="M177" s="198"/>
      <c r="N177" s="196"/>
      <c r="O177" s="196"/>
      <c r="P177" s="196"/>
      <c r="Q177" s="196"/>
      <c r="R177" s="197"/>
      <c r="S177" s="195"/>
      <c r="T177" s="195"/>
      <c r="U177" s="195"/>
      <c r="V177" s="195"/>
      <c r="W177" s="198"/>
      <c r="Y177" s="153">
        <f t="shared" si="17"/>
        <v>0</v>
      </c>
      <c r="Z177" s="149">
        <f t="shared" si="18"/>
        <v>0</v>
      </c>
      <c r="AA177" s="149">
        <f t="shared" si="19"/>
        <v>0</v>
      </c>
      <c r="AB177" s="850">
        <f t="shared" si="20"/>
        <v>0</v>
      </c>
      <c r="AD177" s="153">
        <f t="shared" si="21"/>
        <v>0</v>
      </c>
      <c r="AE177" s="149">
        <f t="shared" si="22"/>
        <v>0</v>
      </c>
      <c r="AF177" s="149">
        <f t="shared" si="23"/>
        <v>0</v>
      </c>
      <c r="AG177" s="154">
        <f t="shared" si="24"/>
        <v>0</v>
      </c>
    </row>
    <row r="178" spans="1:33" x14ac:dyDescent="0.25">
      <c r="A178" s="141" t="str">
        <f>IF(ISBLANK('A1'!B178),"",IF(ISBLANK('A1'!D178),'A1'!A178&amp;"-"&amp;'A1'!B178,'A1'!A178&amp;"-"&amp;'A1'!B178&amp;"; "&amp;'A1'!D178))</f>
        <v/>
      </c>
      <c r="B178" s="897" t="str">
        <f>IF(ISBLANK('A1'!G178),"",'A1'!G178)</f>
        <v/>
      </c>
      <c r="C178" s="894" t="str">
        <f>IF(ISBLANK('A1'!H178),"",'A1'!H178)</f>
        <v/>
      </c>
      <c r="D178" s="248" t="str">
        <f>IF(ISBLANK('A2'!P178),"",'A2'!P178)</f>
        <v/>
      </c>
      <c r="E178" s="194"/>
      <c r="F178" s="195"/>
      <c r="G178" s="195"/>
      <c r="H178" s="195"/>
      <c r="I178" s="195"/>
      <c r="J178" s="195"/>
      <c r="K178" s="197"/>
      <c r="L178" s="459"/>
      <c r="M178" s="198"/>
      <c r="N178" s="196"/>
      <c r="O178" s="196"/>
      <c r="P178" s="196"/>
      <c r="Q178" s="196"/>
      <c r="R178" s="197"/>
      <c r="S178" s="195"/>
      <c r="T178" s="195"/>
      <c r="U178" s="195"/>
      <c r="V178" s="195"/>
      <c r="W178" s="198"/>
      <c r="Y178" s="153">
        <f t="shared" si="17"/>
        <v>0</v>
      </c>
      <c r="Z178" s="149">
        <f t="shared" si="18"/>
        <v>0</v>
      </c>
      <c r="AA178" s="149">
        <f t="shared" si="19"/>
        <v>0</v>
      </c>
      <c r="AB178" s="850">
        <f t="shared" si="20"/>
        <v>0</v>
      </c>
      <c r="AD178" s="153">
        <f t="shared" si="21"/>
        <v>0</v>
      </c>
      <c r="AE178" s="149">
        <f t="shared" si="22"/>
        <v>0</v>
      </c>
      <c r="AF178" s="149">
        <f t="shared" si="23"/>
        <v>0</v>
      </c>
      <c r="AG178" s="154">
        <f t="shared" si="24"/>
        <v>0</v>
      </c>
    </row>
    <row r="179" spans="1:33" x14ac:dyDescent="0.25">
      <c r="A179" s="141" t="str">
        <f>IF(ISBLANK('A1'!B179),"",IF(ISBLANK('A1'!D179),'A1'!A179&amp;"-"&amp;'A1'!B179,'A1'!A179&amp;"-"&amp;'A1'!B179&amp;"; "&amp;'A1'!D179))</f>
        <v/>
      </c>
      <c r="B179" s="897" t="str">
        <f>IF(ISBLANK('A1'!G179),"",'A1'!G179)</f>
        <v/>
      </c>
      <c r="C179" s="894" t="str">
        <f>IF(ISBLANK('A1'!H179),"",'A1'!H179)</f>
        <v/>
      </c>
      <c r="D179" s="248" t="str">
        <f>IF(ISBLANK('A2'!P179),"",'A2'!P179)</f>
        <v/>
      </c>
      <c r="E179" s="194"/>
      <c r="F179" s="195"/>
      <c r="G179" s="195"/>
      <c r="H179" s="195"/>
      <c r="I179" s="195"/>
      <c r="J179" s="195"/>
      <c r="K179" s="197"/>
      <c r="L179" s="459"/>
      <c r="M179" s="198"/>
      <c r="N179" s="196"/>
      <c r="O179" s="196"/>
      <c r="P179" s="196"/>
      <c r="Q179" s="196"/>
      <c r="R179" s="197"/>
      <c r="S179" s="195"/>
      <c r="T179" s="195"/>
      <c r="U179" s="195"/>
      <c r="V179" s="195"/>
      <c r="W179" s="198"/>
      <c r="Y179" s="153">
        <f t="shared" si="17"/>
        <v>0</v>
      </c>
      <c r="Z179" s="149">
        <f t="shared" si="18"/>
        <v>0</v>
      </c>
      <c r="AA179" s="149">
        <f t="shared" si="19"/>
        <v>0</v>
      </c>
      <c r="AB179" s="850">
        <f t="shared" si="20"/>
        <v>0</v>
      </c>
      <c r="AD179" s="153">
        <f t="shared" si="21"/>
        <v>0</v>
      </c>
      <c r="AE179" s="149">
        <f t="shared" si="22"/>
        <v>0</v>
      </c>
      <c r="AF179" s="149">
        <f t="shared" si="23"/>
        <v>0</v>
      </c>
      <c r="AG179" s="154">
        <f t="shared" si="24"/>
        <v>0</v>
      </c>
    </row>
    <row r="180" spans="1:33" x14ac:dyDescent="0.25">
      <c r="A180" s="141" t="str">
        <f>IF(ISBLANK('A1'!B180),"",IF(ISBLANK('A1'!D180),'A1'!A180&amp;"-"&amp;'A1'!B180,'A1'!A180&amp;"-"&amp;'A1'!B180&amp;"; "&amp;'A1'!D180))</f>
        <v/>
      </c>
      <c r="B180" s="897" t="str">
        <f>IF(ISBLANK('A1'!G180),"",'A1'!G180)</f>
        <v/>
      </c>
      <c r="C180" s="894" t="str">
        <f>IF(ISBLANK('A1'!H180),"",'A1'!H180)</f>
        <v/>
      </c>
      <c r="D180" s="248" t="str">
        <f>IF(ISBLANK('A2'!P180),"",'A2'!P180)</f>
        <v/>
      </c>
      <c r="E180" s="194"/>
      <c r="F180" s="195"/>
      <c r="G180" s="195"/>
      <c r="H180" s="195"/>
      <c r="I180" s="195"/>
      <c r="J180" s="195"/>
      <c r="K180" s="197"/>
      <c r="L180" s="459"/>
      <c r="M180" s="198"/>
      <c r="N180" s="196"/>
      <c r="O180" s="196"/>
      <c r="P180" s="196"/>
      <c r="Q180" s="196"/>
      <c r="R180" s="197"/>
      <c r="S180" s="195"/>
      <c r="T180" s="195"/>
      <c r="U180" s="195"/>
      <c r="V180" s="195"/>
      <c r="W180" s="198"/>
      <c r="Y180" s="153">
        <f t="shared" si="17"/>
        <v>0</v>
      </c>
      <c r="Z180" s="149">
        <f t="shared" si="18"/>
        <v>0</v>
      </c>
      <c r="AA180" s="149">
        <f t="shared" si="19"/>
        <v>0</v>
      </c>
      <c r="AB180" s="850">
        <f t="shared" si="20"/>
        <v>0</v>
      </c>
      <c r="AD180" s="153">
        <f t="shared" si="21"/>
        <v>0</v>
      </c>
      <c r="AE180" s="149">
        <f t="shared" si="22"/>
        <v>0</v>
      </c>
      <c r="AF180" s="149">
        <f t="shared" si="23"/>
        <v>0</v>
      </c>
      <c r="AG180" s="154">
        <f t="shared" si="24"/>
        <v>0</v>
      </c>
    </row>
    <row r="181" spans="1:33" x14ac:dyDescent="0.25">
      <c r="A181" s="141" t="str">
        <f>IF(ISBLANK('A1'!B181),"",IF(ISBLANK('A1'!D181),'A1'!A181&amp;"-"&amp;'A1'!B181,'A1'!A181&amp;"-"&amp;'A1'!B181&amp;"; "&amp;'A1'!D181))</f>
        <v/>
      </c>
      <c r="B181" s="897" t="str">
        <f>IF(ISBLANK('A1'!G181),"",'A1'!G181)</f>
        <v/>
      </c>
      <c r="C181" s="894" t="str">
        <f>IF(ISBLANK('A1'!H181),"",'A1'!H181)</f>
        <v/>
      </c>
      <c r="D181" s="248" t="str">
        <f>IF(ISBLANK('A2'!P181),"",'A2'!P181)</f>
        <v/>
      </c>
      <c r="E181" s="194"/>
      <c r="F181" s="195"/>
      <c r="G181" s="195"/>
      <c r="H181" s="195"/>
      <c r="I181" s="195"/>
      <c r="J181" s="195"/>
      <c r="K181" s="197"/>
      <c r="L181" s="459"/>
      <c r="M181" s="198"/>
      <c r="N181" s="196"/>
      <c r="O181" s="196"/>
      <c r="P181" s="196"/>
      <c r="Q181" s="196"/>
      <c r="R181" s="197"/>
      <c r="S181" s="195"/>
      <c r="T181" s="195"/>
      <c r="U181" s="195"/>
      <c r="V181" s="195"/>
      <c r="W181" s="198"/>
      <c r="Y181" s="153">
        <f t="shared" si="17"/>
        <v>0</v>
      </c>
      <c r="Z181" s="149">
        <f t="shared" si="18"/>
        <v>0</v>
      </c>
      <c r="AA181" s="149">
        <f t="shared" si="19"/>
        <v>0</v>
      </c>
      <c r="AB181" s="850">
        <f t="shared" si="20"/>
        <v>0</v>
      </c>
      <c r="AD181" s="153">
        <f t="shared" si="21"/>
        <v>0</v>
      </c>
      <c r="AE181" s="149">
        <f t="shared" si="22"/>
        <v>0</v>
      </c>
      <c r="AF181" s="149">
        <f t="shared" si="23"/>
        <v>0</v>
      </c>
      <c r="AG181" s="154">
        <f t="shared" si="24"/>
        <v>0</v>
      </c>
    </row>
    <row r="182" spans="1:33" x14ac:dyDescent="0.25">
      <c r="A182" s="141" t="str">
        <f>IF(ISBLANK('A1'!B182),"",IF(ISBLANK('A1'!D182),'A1'!A182&amp;"-"&amp;'A1'!B182,'A1'!A182&amp;"-"&amp;'A1'!B182&amp;"; "&amp;'A1'!D182))</f>
        <v/>
      </c>
      <c r="B182" s="897" t="str">
        <f>IF(ISBLANK('A1'!G182),"",'A1'!G182)</f>
        <v/>
      </c>
      <c r="C182" s="894" t="str">
        <f>IF(ISBLANK('A1'!H182),"",'A1'!H182)</f>
        <v/>
      </c>
      <c r="D182" s="248" t="str">
        <f>IF(ISBLANK('A2'!P182),"",'A2'!P182)</f>
        <v/>
      </c>
      <c r="E182" s="194"/>
      <c r="F182" s="195"/>
      <c r="G182" s="195"/>
      <c r="H182" s="195"/>
      <c r="I182" s="195"/>
      <c r="J182" s="195"/>
      <c r="K182" s="197"/>
      <c r="L182" s="459"/>
      <c r="M182" s="198"/>
      <c r="N182" s="196"/>
      <c r="O182" s="196"/>
      <c r="P182" s="196"/>
      <c r="Q182" s="196"/>
      <c r="R182" s="197"/>
      <c r="S182" s="195"/>
      <c r="T182" s="195"/>
      <c r="U182" s="195"/>
      <c r="V182" s="195"/>
      <c r="W182" s="198"/>
      <c r="Y182" s="153">
        <f t="shared" si="17"/>
        <v>0</v>
      </c>
      <c r="Z182" s="149">
        <f t="shared" si="18"/>
        <v>0</v>
      </c>
      <c r="AA182" s="149">
        <f t="shared" si="19"/>
        <v>0</v>
      </c>
      <c r="AB182" s="850">
        <f t="shared" si="20"/>
        <v>0</v>
      </c>
      <c r="AD182" s="153">
        <f t="shared" si="21"/>
        <v>0</v>
      </c>
      <c r="AE182" s="149">
        <f t="shared" si="22"/>
        <v>0</v>
      </c>
      <c r="AF182" s="149">
        <f t="shared" si="23"/>
        <v>0</v>
      </c>
      <c r="AG182" s="154">
        <f t="shared" si="24"/>
        <v>0</v>
      </c>
    </row>
    <row r="183" spans="1:33" x14ac:dyDescent="0.25">
      <c r="A183" s="141" t="str">
        <f>IF(ISBLANK('A1'!B183),"",IF(ISBLANK('A1'!D183),'A1'!A183&amp;"-"&amp;'A1'!B183,'A1'!A183&amp;"-"&amp;'A1'!B183&amp;"; "&amp;'A1'!D183))</f>
        <v/>
      </c>
      <c r="B183" s="897" t="str">
        <f>IF(ISBLANK('A1'!G183),"",'A1'!G183)</f>
        <v/>
      </c>
      <c r="C183" s="894" t="str">
        <f>IF(ISBLANK('A1'!H183),"",'A1'!H183)</f>
        <v/>
      </c>
      <c r="D183" s="248" t="str">
        <f>IF(ISBLANK('A2'!P183),"",'A2'!P183)</f>
        <v/>
      </c>
      <c r="E183" s="194"/>
      <c r="F183" s="195"/>
      <c r="G183" s="195"/>
      <c r="H183" s="195"/>
      <c r="I183" s="195"/>
      <c r="J183" s="195"/>
      <c r="K183" s="197"/>
      <c r="L183" s="459"/>
      <c r="M183" s="198"/>
      <c r="N183" s="196"/>
      <c r="O183" s="196"/>
      <c r="P183" s="196"/>
      <c r="Q183" s="196"/>
      <c r="R183" s="197"/>
      <c r="S183" s="195"/>
      <c r="T183" s="195"/>
      <c r="U183" s="195"/>
      <c r="V183" s="195"/>
      <c r="W183" s="198"/>
      <c r="Y183" s="153">
        <f t="shared" si="17"/>
        <v>0</v>
      </c>
      <c r="Z183" s="149">
        <f t="shared" si="18"/>
        <v>0</v>
      </c>
      <c r="AA183" s="149">
        <f t="shared" si="19"/>
        <v>0</v>
      </c>
      <c r="AB183" s="850">
        <f t="shared" si="20"/>
        <v>0</v>
      </c>
      <c r="AD183" s="153">
        <f t="shared" si="21"/>
        <v>0</v>
      </c>
      <c r="AE183" s="149">
        <f t="shared" si="22"/>
        <v>0</v>
      </c>
      <c r="AF183" s="149">
        <f t="shared" si="23"/>
        <v>0</v>
      </c>
      <c r="AG183" s="154">
        <f t="shared" si="24"/>
        <v>0</v>
      </c>
    </row>
    <row r="184" spans="1:33" x14ac:dyDescent="0.25">
      <c r="A184" s="141" t="str">
        <f>IF(ISBLANK('A1'!B184),"",IF(ISBLANK('A1'!D184),'A1'!A184&amp;"-"&amp;'A1'!B184,'A1'!A184&amp;"-"&amp;'A1'!B184&amp;"; "&amp;'A1'!D184))</f>
        <v/>
      </c>
      <c r="B184" s="897" t="str">
        <f>IF(ISBLANK('A1'!G184),"",'A1'!G184)</f>
        <v/>
      </c>
      <c r="C184" s="894" t="str">
        <f>IF(ISBLANK('A1'!H184),"",'A1'!H184)</f>
        <v/>
      </c>
      <c r="D184" s="248" t="str">
        <f>IF(ISBLANK('A2'!P184),"",'A2'!P184)</f>
        <v/>
      </c>
      <c r="E184" s="194"/>
      <c r="F184" s="195"/>
      <c r="G184" s="195"/>
      <c r="H184" s="195"/>
      <c r="I184" s="195"/>
      <c r="J184" s="195"/>
      <c r="K184" s="197"/>
      <c r="L184" s="459"/>
      <c r="M184" s="198"/>
      <c r="N184" s="196"/>
      <c r="O184" s="196"/>
      <c r="P184" s="196"/>
      <c r="Q184" s="196"/>
      <c r="R184" s="197"/>
      <c r="S184" s="195"/>
      <c r="T184" s="195"/>
      <c r="U184" s="195"/>
      <c r="V184" s="195"/>
      <c r="W184" s="198"/>
      <c r="Y184" s="153">
        <f t="shared" si="17"/>
        <v>0</v>
      </c>
      <c r="Z184" s="149">
        <f t="shared" si="18"/>
        <v>0</v>
      </c>
      <c r="AA184" s="149">
        <f t="shared" si="19"/>
        <v>0</v>
      </c>
      <c r="AB184" s="850">
        <f t="shared" si="20"/>
        <v>0</v>
      </c>
      <c r="AD184" s="153">
        <f t="shared" si="21"/>
        <v>0</v>
      </c>
      <c r="AE184" s="149">
        <f t="shared" si="22"/>
        <v>0</v>
      </c>
      <c r="AF184" s="149">
        <f t="shared" si="23"/>
        <v>0</v>
      </c>
      <c r="AG184" s="154">
        <f t="shared" si="24"/>
        <v>0</v>
      </c>
    </row>
    <row r="185" spans="1:33" x14ac:dyDescent="0.25">
      <c r="A185" s="141" t="str">
        <f>IF(ISBLANK('A1'!B185),"",IF(ISBLANK('A1'!D185),'A1'!A185&amp;"-"&amp;'A1'!B185,'A1'!A185&amp;"-"&amp;'A1'!B185&amp;"; "&amp;'A1'!D185))</f>
        <v/>
      </c>
      <c r="B185" s="897" t="str">
        <f>IF(ISBLANK('A1'!G185),"",'A1'!G185)</f>
        <v/>
      </c>
      <c r="C185" s="894" t="str">
        <f>IF(ISBLANK('A1'!H185),"",'A1'!H185)</f>
        <v/>
      </c>
      <c r="D185" s="248" t="str">
        <f>IF(ISBLANK('A2'!P185),"",'A2'!P185)</f>
        <v/>
      </c>
      <c r="E185" s="194"/>
      <c r="F185" s="195"/>
      <c r="G185" s="195"/>
      <c r="H185" s="195"/>
      <c r="I185" s="195"/>
      <c r="J185" s="195"/>
      <c r="K185" s="197"/>
      <c r="L185" s="459"/>
      <c r="M185" s="198"/>
      <c r="N185" s="196"/>
      <c r="O185" s="196"/>
      <c r="P185" s="196"/>
      <c r="Q185" s="196"/>
      <c r="R185" s="197"/>
      <c r="S185" s="195"/>
      <c r="T185" s="195"/>
      <c r="U185" s="195"/>
      <c r="V185" s="195"/>
      <c r="W185" s="198"/>
      <c r="Y185" s="153">
        <f t="shared" si="17"/>
        <v>0</v>
      </c>
      <c r="Z185" s="149">
        <f t="shared" si="18"/>
        <v>0</v>
      </c>
      <c r="AA185" s="149">
        <f t="shared" si="19"/>
        <v>0</v>
      </c>
      <c r="AB185" s="850">
        <f t="shared" si="20"/>
        <v>0</v>
      </c>
      <c r="AD185" s="153">
        <f t="shared" si="21"/>
        <v>0</v>
      </c>
      <c r="AE185" s="149">
        <f t="shared" si="22"/>
        <v>0</v>
      </c>
      <c r="AF185" s="149">
        <f t="shared" si="23"/>
        <v>0</v>
      </c>
      <c r="AG185" s="154">
        <f t="shared" si="24"/>
        <v>0</v>
      </c>
    </row>
    <row r="186" spans="1:33" x14ac:dyDescent="0.25">
      <c r="A186" s="141" t="str">
        <f>IF(ISBLANK('A1'!B186),"",IF(ISBLANK('A1'!D186),'A1'!A186&amp;"-"&amp;'A1'!B186,'A1'!A186&amp;"-"&amp;'A1'!B186&amp;"; "&amp;'A1'!D186))</f>
        <v/>
      </c>
      <c r="B186" s="897" t="str">
        <f>IF(ISBLANK('A1'!G186),"",'A1'!G186)</f>
        <v/>
      </c>
      <c r="C186" s="894" t="str">
        <f>IF(ISBLANK('A1'!H186),"",'A1'!H186)</f>
        <v/>
      </c>
      <c r="D186" s="248" t="str">
        <f>IF(ISBLANK('A2'!P186),"",'A2'!P186)</f>
        <v/>
      </c>
      <c r="E186" s="194"/>
      <c r="F186" s="195"/>
      <c r="G186" s="195"/>
      <c r="H186" s="195"/>
      <c r="I186" s="195"/>
      <c r="J186" s="195"/>
      <c r="K186" s="197"/>
      <c r="L186" s="459"/>
      <c r="M186" s="198"/>
      <c r="N186" s="196"/>
      <c r="O186" s="196"/>
      <c r="P186" s="196"/>
      <c r="Q186" s="196"/>
      <c r="R186" s="197"/>
      <c r="S186" s="195"/>
      <c r="T186" s="195"/>
      <c r="U186" s="195"/>
      <c r="V186" s="195"/>
      <c r="W186" s="198"/>
      <c r="Y186" s="153">
        <f t="shared" si="17"/>
        <v>0</v>
      </c>
      <c r="Z186" s="149">
        <f t="shared" si="18"/>
        <v>0</v>
      </c>
      <c r="AA186" s="149">
        <f t="shared" si="19"/>
        <v>0</v>
      </c>
      <c r="AB186" s="850">
        <f t="shared" si="20"/>
        <v>0</v>
      </c>
      <c r="AD186" s="153">
        <f t="shared" si="21"/>
        <v>0</v>
      </c>
      <c r="AE186" s="149">
        <f t="shared" si="22"/>
        <v>0</v>
      </c>
      <c r="AF186" s="149">
        <f t="shared" si="23"/>
        <v>0</v>
      </c>
      <c r="AG186" s="154">
        <f t="shared" si="24"/>
        <v>0</v>
      </c>
    </row>
    <row r="187" spans="1:33" x14ac:dyDescent="0.25">
      <c r="A187" s="141" t="str">
        <f>IF(ISBLANK('A1'!B187),"",IF(ISBLANK('A1'!D187),'A1'!A187&amp;"-"&amp;'A1'!B187,'A1'!A187&amp;"-"&amp;'A1'!B187&amp;"; "&amp;'A1'!D187))</f>
        <v/>
      </c>
      <c r="B187" s="897" t="str">
        <f>IF(ISBLANK('A1'!G187),"",'A1'!G187)</f>
        <v/>
      </c>
      <c r="C187" s="894" t="str">
        <f>IF(ISBLANK('A1'!H187),"",'A1'!H187)</f>
        <v/>
      </c>
      <c r="D187" s="248" t="str">
        <f>IF(ISBLANK('A2'!P187),"",'A2'!P187)</f>
        <v/>
      </c>
      <c r="E187" s="194"/>
      <c r="F187" s="195"/>
      <c r="G187" s="195"/>
      <c r="H187" s="195"/>
      <c r="I187" s="195"/>
      <c r="J187" s="195"/>
      <c r="K187" s="197"/>
      <c r="L187" s="459"/>
      <c r="M187" s="198"/>
      <c r="N187" s="196"/>
      <c r="O187" s="196"/>
      <c r="P187" s="196"/>
      <c r="Q187" s="196"/>
      <c r="R187" s="197"/>
      <c r="S187" s="195"/>
      <c r="T187" s="195"/>
      <c r="U187" s="195"/>
      <c r="V187" s="195"/>
      <c r="W187" s="198"/>
      <c r="Y187" s="153">
        <f t="shared" si="17"/>
        <v>0</v>
      </c>
      <c r="Z187" s="149">
        <f t="shared" si="18"/>
        <v>0</v>
      </c>
      <c r="AA187" s="149">
        <f t="shared" si="19"/>
        <v>0</v>
      </c>
      <c r="AB187" s="850">
        <f t="shared" si="20"/>
        <v>0</v>
      </c>
      <c r="AD187" s="153">
        <f t="shared" si="21"/>
        <v>0</v>
      </c>
      <c r="AE187" s="149">
        <f t="shared" si="22"/>
        <v>0</v>
      </c>
      <c r="AF187" s="149">
        <f t="shared" si="23"/>
        <v>0</v>
      </c>
      <c r="AG187" s="154">
        <f t="shared" si="24"/>
        <v>0</v>
      </c>
    </row>
    <row r="188" spans="1:33" x14ac:dyDescent="0.25">
      <c r="A188" s="141" t="str">
        <f>IF(ISBLANK('A1'!B188),"",IF(ISBLANK('A1'!D188),'A1'!A188&amp;"-"&amp;'A1'!B188,'A1'!A188&amp;"-"&amp;'A1'!B188&amp;"; "&amp;'A1'!D188))</f>
        <v/>
      </c>
      <c r="B188" s="897" t="str">
        <f>IF(ISBLANK('A1'!G188),"",'A1'!G188)</f>
        <v/>
      </c>
      <c r="C188" s="894" t="str">
        <f>IF(ISBLANK('A1'!H188),"",'A1'!H188)</f>
        <v/>
      </c>
      <c r="D188" s="248" t="str">
        <f>IF(ISBLANK('A2'!P188),"",'A2'!P188)</f>
        <v/>
      </c>
      <c r="E188" s="194"/>
      <c r="F188" s="195"/>
      <c r="G188" s="195"/>
      <c r="H188" s="195"/>
      <c r="I188" s="195"/>
      <c r="J188" s="195"/>
      <c r="K188" s="197"/>
      <c r="L188" s="459"/>
      <c r="M188" s="198"/>
      <c r="N188" s="196"/>
      <c r="O188" s="196"/>
      <c r="P188" s="196"/>
      <c r="Q188" s="196"/>
      <c r="R188" s="197"/>
      <c r="S188" s="195"/>
      <c r="T188" s="195"/>
      <c r="U188" s="195"/>
      <c r="V188" s="195"/>
      <c r="W188" s="198"/>
      <c r="Y188" s="153">
        <f t="shared" si="17"/>
        <v>0</v>
      </c>
      <c r="Z188" s="149">
        <f t="shared" si="18"/>
        <v>0</v>
      </c>
      <c r="AA188" s="149">
        <f t="shared" si="19"/>
        <v>0</v>
      </c>
      <c r="AB188" s="850">
        <f t="shared" si="20"/>
        <v>0</v>
      </c>
      <c r="AD188" s="153">
        <f t="shared" si="21"/>
        <v>0</v>
      </c>
      <c r="AE188" s="149">
        <f t="shared" si="22"/>
        <v>0</v>
      </c>
      <c r="AF188" s="149">
        <f t="shared" si="23"/>
        <v>0</v>
      </c>
      <c r="AG188" s="154">
        <f t="shared" si="24"/>
        <v>0</v>
      </c>
    </row>
    <row r="189" spans="1:33" x14ac:dyDescent="0.25">
      <c r="A189" s="141" t="str">
        <f>IF(ISBLANK('A1'!B189),"",IF(ISBLANK('A1'!D189),'A1'!A189&amp;"-"&amp;'A1'!B189,'A1'!A189&amp;"-"&amp;'A1'!B189&amp;"; "&amp;'A1'!D189))</f>
        <v/>
      </c>
      <c r="B189" s="897" t="str">
        <f>IF(ISBLANK('A1'!G189),"",'A1'!G189)</f>
        <v/>
      </c>
      <c r="C189" s="894" t="str">
        <f>IF(ISBLANK('A1'!H189),"",'A1'!H189)</f>
        <v/>
      </c>
      <c r="D189" s="248" t="str">
        <f>IF(ISBLANK('A2'!P189),"",'A2'!P189)</f>
        <v/>
      </c>
      <c r="E189" s="194"/>
      <c r="F189" s="195"/>
      <c r="G189" s="195"/>
      <c r="H189" s="195"/>
      <c r="I189" s="195"/>
      <c r="J189" s="195"/>
      <c r="K189" s="197"/>
      <c r="L189" s="459"/>
      <c r="M189" s="198"/>
      <c r="N189" s="196"/>
      <c r="O189" s="196"/>
      <c r="P189" s="196"/>
      <c r="Q189" s="196"/>
      <c r="R189" s="197"/>
      <c r="S189" s="195"/>
      <c r="T189" s="195"/>
      <c r="U189" s="195"/>
      <c r="V189" s="195"/>
      <c r="W189" s="198"/>
      <c r="Y189" s="153">
        <f t="shared" si="17"/>
        <v>0</v>
      </c>
      <c r="Z189" s="149">
        <f t="shared" si="18"/>
        <v>0</v>
      </c>
      <c r="AA189" s="149">
        <f t="shared" si="19"/>
        <v>0</v>
      </c>
      <c r="AB189" s="850">
        <f t="shared" si="20"/>
        <v>0</v>
      </c>
      <c r="AD189" s="153">
        <f t="shared" si="21"/>
        <v>0</v>
      </c>
      <c r="AE189" s="149">
        <f t="shared" si="22"/>
        <v>0</v>
      </c>
      <c r="AF189" s="149">
        <f t="shared" si="23"/>
        <v>0</v>
      </c>
      <c r="AG189" s="154">
        <f t="shared" si="24"/>
        <v>0</v>
      </c>
    </row>
    <row r="190" spans="1:33" x14ac:dyDescent="0.25">
      <c r="A190" s="141" t="str">
        <f>IF(ISBLANK('A1'!B190),"",IF(ISBLANK('A1'!D190),'A1'!A190&amp;"-"&amp;'A1'!B190,'A1'!A190&amp;"-"&amp;'A1'!B190&amp;"; "&amp;'A1'!D190))</f>
        <v/>
      </c>
      <c r="B190" s="897" t="str">
        <f>IF(ISBLANK('A1'!G190),"",'A1'!G190)</f>
        <v/>
      </c>
      <c r="C190" s="894" t="str">
        <f>IF(ISBLANK('A1'!H190),"",'A1'!H190)</f>
        <v/>
      </c>
      <c r="D190" s="248" t="str">
        <f>IF(ISBLANK('A2'!P190),"",'A2'!P190)</f>
        <v/>
      </c>
      <c r="E190" s="194"/>
      <c r="F190" s="195"/>
      <c r="G190" s="195"/>
      <c r="H190" s="195"/>
      <c r="I190" s="195"/>
      <c r="J190" s="195"/>
      <c r="K190" s="197"/>
      <c r="L190" s="459"/>
      <c r="M190" s="198"/>
      <c r="N190" s="196"/>
      <c r="O190" s="196"/>
      <c r="P190" s="196"/>
      <c r="Q190" s="196"/>
      <c r="R190" s="197"/>
      <c r="S190" s="195"/>
      <c r="T190" s="195"/>
      <c r="U190" s="195"/>
      <c r="V190" s="195"/>
      <c r="W190" s="198"/>
      <c r="Y190" s="153">
        <f t="shared" si="17"/>
        <v>0</v>
      </c>
      <c r="Z190" s="149">
        <f t="shared" si="18"/>
        <v>0</v>
      </c>
      <c r="AA190" s="149">
        <f t="shared" si="19"/>
        <v>0</v>
      </c>
      <c r="AB190" s="850">
        <f t="shared" si="20"/>
        <v>0</v>
      </c>
      <c r="AD190" s="153">
        <f t="shared" si="21"/>
        <v>0</v>
      </c>
      <c r="AE190" s="149">
        <f t="shared" si="22"/>
        <v>0</v>
      </c>
      <c r="AF190" s="149">
        <f t="shared" si="23"/>
        <v>0</v>
      </c>
      <c r="AG190" s="154">
        <f t="shared" si="24"/>
        <v>0</v>
      </c>
    </row>
    <row r="191" spans="1:33" x14ac:dyDescent="0.25">
      <c r="A191" s="141" t="str">
        <f>IF(ISBLANK('A1'!B191),"",IF(ISBLANK('A1'!D191),'A1'!A191&amp;"-"&amp;'A1'!B191,'A1'!A191&amp;"-"&amp;'A1'!B191&amp;"; "&amp;'A1'!D191))</f>
        <v/>
      </c>
      <c r="B191" s="897" t="str">
        <f>IF(ISBLANK('A1'!G191),"",'A1'!G191)</f>
        <v/>
      </c>
      <c r="C191" s="894" t="str">
        <f>IF(ISBLANK('A1'!H191),"",'A1'!H191)</f>
        <v/>
      </c>
      <c r="D191" s="248" t="str">
        <f>IF(ISBLANK('A2'!P191),"",'A2'!P191)</f>
        <v/>
      </c>
      <c r="E191" s="194"/>
      <c r="F191" s="195"/>
      <c r="G191" s="195"/>
      <c r="H191" s="195"/>
      <c r="I191" s="195"/>
      <c r="J191" s="195"/>
      <c r="K191" s="197"/>
      <c r="L191" s="459"/>
      <c r="M191" s="198"/>
      <c r="N191" s="196"/>
      <c r="O191" s="196"/>
      <c r="P191" s="196"/>
      <c r="Q191" s="196"/>
      <c r="R191" s="197"/>
      <c r="S191" s="195"/>
      <c r="T191" s="195"/>
      <c r="U191" s="195"/>
      <c r="V191" s="195"/>
      <c r="W191" s="198"/>
      <c r="Y191" s="153">
        <f t="shared" si="17"/>
        <v>0</v>
      </c>
      <c r="Z191" s="149">
        <f t="shared" si="18"/>
        <v>0</v>
      </c>
      <c r="AA191" s="149">
        <f t="shared" si="19"/>
        <v>0</v>
      </c>
      <c r="AB191" s="850">
        <f t="shared" si="20"/>
        <v>0</v>
      </c>
      <c r="AD191" s="153">
        <f t="shared" si="21"/>
        <v>0</v>
      </c>
      <c r="AE191" s="149">
        <f t="shared" si="22"/>
        <v>0</v>
      </c>
      <c r="AF191" s="149">
        <f t="shared" si="23"/>
        <v>0</v>
      </c>
      <c r="AG191" s="154">
        <f t="shared" si="24"/>
        <v>0</v>
      </c>
    </row>
    <row r="192" spans="1:33" x14ac:dyDescent="0.25">
      <c r="A192" s="141" t="str">
        <f>IF(ISBLANK('A1'!B192),"",IF(ISBLANK('A1'!D192),'A1'!A192&amp;"-"&amp;'A1'!B192,'A1'!A192&amp;"-"&amp;'A1'!B192&amp;"; "&amp;'A1'!D192))</f>
        <v/>
      </c>
      <c r="B192" s="897" t="str">
        <f>IF(ISBLANK('A1'!G192),"",'A1'!G192)</f>
        <v/>
      </c>
      <c r="C192" s="894" t="str">
        <f>IF(ISBLANK('A1'!H192),"",'A1'!H192)</f>
        <v/>
      </c>
      <c r="D192" s="248" t="str">
        <f>IF(ISBLANK('A2'!P192),"",'A2'!P192)</f>
        <v/>
      </c>
      <c r="E192" s="194"/>
      <c r="F192" s="195"/>
      <c r="G192" s="195"/>
      <c r="H192" s="195"/>
      <c r="I192" s="195"/>
      <c r="J192" s="195"/>
      <c r="K192" s="197"/>
      <c r="L192" s="459"/>
      <c r="M192" s="198"/>
      <c r="N192" s="196"/>
      <c r="O192" s="196"/>
      <c r="P192" s="196"/>
      <c r="Q192" s="196"/>
      <c r="R192" s="197"/>
      <c r="S192" s="195"/>
      <c r="T192" s="195"/>
      <c r="U192" s="195"/>
      <c r="V192" s="195"/>
      <c r="W192" s="198"/>
      <c r="Y192" s="153">
        <f t="shared" si="17"/>
        <v>0</v>
      </c>
      <c r="Z192" s="149">
        <f t="shared" si="18"/>
        <v>0</v>
      </c>
      <c r="AA192" s="149">
        <f t="shared" si="19"/>
        <v>0</v>
      </c>
      <c r="AB192" s="850">
        <f t="shared" si="20"/>
        <v>0</v>
      </c>
      <c r="AD192" s="153">
        <f t="shared" si="21"/>
        <v>0</v>
      </c>
      <c r="AE192" s="149">
        <f t="shared" si="22"/>
        <v>0</v>
      </c>
      <c r="AF192" s="149">
        <f t="shared" si="23"/>
        <v>0</v>
      </c>
      <c r="AG192" s="154">
        <f t="shared" si="24"/>
        <v>0</v>
      </c>
    </row>
    <row r="193" spans="1:33" x14ac:dyDescent="0.25">
      <c r="A193" s="141" t="str">
        <f>IF(ISBLANK('A1'!B193),"",IF(ISBLANK('A1'!D193),'A1'!A193&amp;"-"&amp;'A1'!B193,'A1'!A193&amp;"-"&amp;'A1'!B193&amp;"; "&amp;'A1'!D193))</f>
        <v/>
      </c>
      <c r="B193" s="897" t="str">
        <f>IF(ISBLANK('A1'!G193),"",'A1'!G193)</f>
        <v/>
      </c>
      <c r="C193" s="894" t="str">
        <f>IF(ISBLANK('A1'!H193),"",'A1'!H193)</f>
        <v/>
      </c>
      <c r="D193" s="248" t="str">
        <f>IF(ISBLANK('A2'!P193),"",'A2'!P193)</f>
        <v/>
      </c>
      <c r="E193" s="194"/>
      <c r="F193" s="195"/>
      <c r="G193" s="195"/>
      <c r="H193" s="195"/>
      <c r="I193" s="195"/>
      <c r="J193" s="195"/>
      <c r="K193" s="197"/>
      <c r="L193" s="459"/>
      <c r="M193" s="198"/>
      <c r="N193" s="196"/>
      <c r="O193" s="196"/>
      <c r="P193" s="196"/>
      <c r="Q193" s="196"/>
      <c r="R193" s="197"/>
      <c r="S193" s="195"/>
      <c r="T193" s="195"/>
      <c r="U193" s="195"/>
      <c r="V193" s="195"/>
      <c r="W193" s="198"/>
      <c r="Y193" s="153">
        <f t="shared" si="17"/>
        <v>0</v>
      </c>
      <c r="Z193" s="149">
        <f t="shared" si="18"/>
        <v>0</v>
      </c>
      <c r="AA193" s="149">
        <f t="shared" si="19"/>
        <v>0</v>
      </c>
      <c r="AB193" s="850">
        <f t="shared" si="20"/>
        <v>0</v>
      </c>
      <c r="AD193" s="153">
        <f t="shared" si="21"/>
        <v>0</v>
      </c>
      <c r="AE193" s="149">
        <f t="shared" si="22"/>
        <v>0</v>
      </c>
      <c r="AF193" s="149">
        <f t="shared" si="23"/>
        <v>0</v>
      </c>
      <c r="AG193" s="154">
        <f t="shared" si="24"/>
        <v>0</v>
      </c>
    </row>
    <row r="194" spans="1:33" x14ac:dyDescent="0.25">
      <c r="A194" s="141" t="str">
        <f>IF(ISBLANK('A1'!B194),"",IF(ISBLANK('A1'!D194),'A1'!A194&amp;"-"&amp;'A1'!B194,'A1'!A194&amp;"-"&amp;'A1'!B194&amp;"; "&amp;'A1'!D194))</f>
        <v/>
      </c>
      <c r="B194" s="897" t="str">
        <f>IF(ISBLANK('A1'!G194),"",'A1'!G194)</f>
        <v/>
      </c>
      <c r="C194" s="894" t="str">
        <f>IF(ISBLANK('A1'!H194),"",'A1'!H194)</f>
        <v/>
      </c>
      <c r="D194" s="248" t="str">
        <f>IF(ISBLANK('A2'!P194),"",'A2'!P194)</f>
        <v/>
      </c>
      <c r="E194" s="194"/>
      <c r="F194" s="195"/>
      <c r="G194" s="195"/>
      <c r="H194" s="195"/>
      <c r="I194" s="195"/>
      <c r="J194" s="195"/>
      <c r="K194" s="197"/>
      <c r="L194" s="459"/>
      <c r="M194" s="198"/>
      <c r="N194" s="196"/>
      <c r="O194" s="196"/>
      <c r="P194" s="196"/>
      <c r="Q194" s="196"/>
      <c r="R194" s="197"/>
      <c r="S194" s="195"/>
      <c r="T194" s="195"/>
      <c r="U194" s="195"/>
      <c r="V194" s="195"/>
      <c r="W194" s="198"/>
      <c r="Y194" s="153">
        <f t="shared" si="17"/>
        <v>0</v>
      </c>
      <c r="Z194" s="149">
        <f t="shared" si="18"/>
        <v>0</v>
      </c>
      <c r="AA194" s="149">
        <f t="shared" si="19"/>
        <v>0</v>
      </c>
      <c r="AB194" s="850">
        <f t="shared" si="20"/>
        <v>0</v>
      </c>
      <c r="AD194" s="153">
        <f t="shared" si="21"/>
        <v>0</v>
      </c>
      <c r="AE194" s="149">
        <f t="shared" si="22"/>
        <v>0</v>
      </c>
      <c r="AF194" s="149">
        <f t="shared" si="23"/>
        <v>0</v>
      </c>
      <c r="AG194" s="154">
        <f t="shared" si="24"/>
        <v>0</v>
      </c>
    </row>
    <row r="195" spans="1:33" x14ac:dyDescent="0.25">
      <c r="A195" s="141" t="str">
        <f>IF(ISBLANK('A1'!B195),"",IF(ISBLANK('A1'!D195),'A1'!A195&amp;"-"&amp;'A1'!B195,'A1'!A195&amp;"-"&amp;'A1'!B195&amp;"; "&amp;'A1'!D195))</f>
        <v/>
      </c>
      <c r="B195" s="897" t="str">
        <f>IF(ISBLANK('A1'!G195),"",'A1'!G195)</f>
        <v/>
      </c>
      <c r="C195" s="894" t="str">
        <f>IF(ISBLANK('A1'!H195),"",'A1'!H195)</f>
        <v/>
      </c>
      <c r="D195" s="248" t="str">
        <f>IF(ISBLANK('A2'!P195),"",'A2'!P195)</f>
        <v/>
      </c>
      <c r="E195" s="194"/>
      <c r="F195" s="195"/>
      <c r="G195" s="195"/>
      <c r="H195" s="195"/>
      <c r="I195" s="195"/>
      <c r="J195" s="195"/>
      <c r="K195" s="197"/>
      <c r="L195" s="459"/>
      <c r="M195" s="198"/>
      <c r="N195" s="196"/>
      <c r="O195" s="196"/>
      <c r="P195" s="196"/>
      <c r="Q195" s="196"/>
      <c r="R195" s="197"/>
      <c r="S195" s="195"/>
      <c r="T195" s="195"/>
      <c r="U195" s="195"/>
      <c r="V195" s="195"/>
      <c r="W195" s="198"/>
      <c r="Y195" s="153">
        <f t="shared" si="17"/>
        <v>0</v>
      </c>
      <c r="Z195" s="149">
        <f t="shared" si="18"/>
        <v>0</v>
      </c>
      <c r="AA195" s="149">
        <f t="shared" si="19"/>
        <v>0</v>
      </c>
      <c r="AB195" s="850">
        <f t="shared" si="20"/>
        <v>0</v>
      </c>
      <c r="AD195" s="153">
        <f t="shared" si="21"/>
        <v>0</v>
      </c>
      <c r="AE195" s="149">
        <f t="shared" si="22"/>
        <v>0</v>
      </c>
      <c r="AF195" s="149">
        <f t="shared" si="23"/>
        <v>0</v>
      </c>
      <c r="AG195" s="154">
        <f t="shared" si="24"/>
        <v>0</v>
      </c>
    </row>
    <row r="196" spans="1:33" ht="15.75" thickBot="1" x14ac:dyDescent="0.3">
      <c r="A196" s="141" t="str">
        <f>IF(ISBLANK('A1'!B196),"",IF(ISBLANK('A1'!D196),'A1'!A196&amp;"-"&amp;'A1'!B196,'A1'!A196&amp;"-"&amp;'A1'!B196&amp;"; "&amp;'A1'!D196))</f>
        <v/>
      </c>
      <c r="B196" s="897" t="str">
        <f>IF(ISBLANK('A1'!G196),"",'A1'!G196)</f>
        <v/>
      </c>
      <c r="C196" s="894" t="str">
        <f>IF(ISBLANK('A1'!H196),"",'A1'!H196)</f>
        <v/>
      </c>
      <c r="D196" s="248" t="str">
        <f>IF(ISBLANK('A2'!P196),"",'A2'!P196)</f>
        <v/>
      </c>
      <c r="E196" s="194"/>
      <c r="F196" s="195"/>
      <c r="G196" s="195"/>
      <c r="H196" s="195"/>
      <c r="I196" s="195"/>
      <c r="J196" s="195"/>
      <c r="K196" s="197"/>
      <c r="L196" s="459"/>
      <c r="M196" s="198"/>
      <c r="N196" s="196"/>
      <c r="O196" s="196"/>
      <c r="P196" s="196"/>
      <c r="Q196" s="196"/>
      <c r="R196" s="197"/>
      <c r="S196" s="195"/>
      <c r="T196" s="195"/>
      <c r="U196" s="195"/>
      <c r="V196" s="195"/>
      <c r="W196" s="198"/>
      <c r="Y196" s="155">
        <f t="shared" si="17"/>
        <v>0</v>
      </c>
      <c r="Z196" s="156">
        <f t="shared" si="18"/>
        <v>0</v>
      </c>
      <c r="AA196" s="156">
        <f t="shared" si="19"/>
        <v>0</v>
      </c>
      <c r="AB196" s="851">
        <f t="shared" si="20"/>
        <v>0</v>
      </c>
      <c r="AD196" s="155">
        <f t="shared" si="21"/>
        <v>0</v>
      </c>
      <c r="AE196" s="156">
        <f t="shared" si="22"/>
        <v>0</v>
      </c>
      <c r="AF196" s="156">
        <f t="shared" si="23"/>
        <v>0</v>
      </c>
      <c r="AG196" s="157">
        <f t="shared" si="24"/>
        <v>0</v>
      </c>
    </row>
    <row r="197" spans="1:33" x14ac:dyDescent="0.25">
      <c r="A197" s="141" t="str">
        <f>IF(ISBLANK('A1'!B197),"",IF(ISBLANK('A1'!D197),'A1'!A197&amp;"-"&amp;'A1'!B197,'A1'!A197&amp;"-"&amp;'A1'!B197&amp;"; "&amp;'A1'!D197))</f>
        <v/>
      </c>
      <c r="B197" s="897" t="str">
        <f>IF(ISBLANK('A1'!G197),"",'A1'!G197)</f>
        <v/>
      </c>
      <c r="C197" s="894" t="str">
        <f>IF(ISBLANK('A1'!H197),"",'A1'!H197)</f>
        <v/>
      </c>
      <c r="D197" s="248" t="str">
        <f>IF(ISBLANK('A2'!P197),"",'A2'!P197)</f>
        <v/>
      </c>
      <c r="E197" s="194"/>
      <c r="F197" s="195"/>
      <c r="G197" s="195"/>
      <c r="H197" s="195"/>
      <c r="I197" s="195"/>
      <c r="J197" s="195"/>
      <c r="K197" s="197"/>
      <c r="L197" s="459"/>
      <c r="M197" s="198"/>
      <c r="N197" s="196"/>
      <c r="O197" s="196"/>
      <c r="P197" s="196"/>
      <c r="Q197" s="196"/>
      <c r="R197" s="197"/>
      <c r="S197" s="195"/>
      <c r="T197" s="195"/>
      <c r="U197" s="195"/>
      <c r="V197" s="195"/>
      <c r="W197" s="198"/>
      <c r="Y197" s="150">
        <f>SUM(E197:J197)</f>
        <v>0</v>
      </c>
      <c r="Z197" s="151">
        <f>SUM(K197:M197)</f>
        <v>0</v>
      </c>
      <c r="AA197" s="151">
        <f>SUM(N197:Q197)</f>
        <v>0</v>
      </c>
      <c r="AB197" s="849">
        <f>SUM(R197:W197)</f>
        <v>0</v>
      </c>
      <c r="AD197" s="150">
        <f>IF(D197="",Y197,D197-Y197)</f>
        <v>0</v>
      </c>
      <c r="AE197" s="151">
        <f>IF(D197="",Z197,D197-Z197)</f>
        <v>0</v>
      </c>
      <c r="AF197" s="151">
        <f>IF(D197="",AA197,D197-AA197)</f>
        <v>0</v>
      </c>
      <c r="AG197" s="152">
        <f>IF(D197="",AB197,D197-AB197)</f>
        <v>0</v>
      </c>
    </row>
    <row r="198" spans="1:33" x14ac:dyDescent="0.25">
      <c r="A198" s="141" t="str">
        <f>IF(ISBLANK('A1'!B198),"",IF(ISBLANK('A1'!D198),'A1'!A198&amp;"-"&amp;'A1'!B198,'A1'!A198&amp;"-"&amp;'A1'!B198&amp;"; "&amp;'A1'!D198))</f>
        <v/>
      </c>
      <c r="B198" s="897" t="str">
        <f>IF(ISBLANK('A1'!G198),"",'A1'!G198)</f>
        <v/>
      </c>
      <c r="C198" s="894" t="str">
        <f>IF(ISBLANK('A1'!H198),"",'A1'!H198)</f>
        <v/>
      </c>
      <c r="D198" s="248" t="str">
        <f>IF(ISBLANK('A2'!P198),"",'A2'!P198)</f>
        <v/>
      </c>
      <c r="E198" s="194"/>
      <c r="F198" s="195"/>
      <c r="G198" s="195"/>
      <c r="H198" s="195"/>
      <c r="I198" s="195"/>
      <c r="J198" s="195"/>
      <c r="K198" s="197"/>
      <c r="L198" s="459"/>
      <c r="M198" s="198"/>
      <c r="N198" s="196"/>
      <c r="O198" s="196"/>
      <c r="P198" s="196"/>
      <c r="Q198" s="196"/>
      <c r="R198" s="197"/>
      <c r="S198" s="195"/>
      <c r="T198" s="195"/>
      <c r="U198" s="195"/>
      <c r="V198" s="195"/>
      <c r="W198" s="198"/>
      <c r="Y198" s="153">
        <f t="shared" ref="Y198:Y261" si="25">SUM(E198:J198)</f>
        <v>0</v>
      </c>
      <c r="Z198" s="149">
        <f t="shared" ref="Z198:Z261" si="26">SUM(K198:M198)</f>
        <v>0</v>
      </c>
      <c r="AA198" s="149">
        <f t="shared" ref="AA198:AA261" si="27">SUM(N198:Q198)</f>
        <v>0</v>
      </c>
      <c r="AB198" s="850">
        <f t="shared" ref="AB198:AB261" si="28">SUM(R198:W198)</f>
        <v>0</v>
      </c>
      <c r="AD198" s="153">
        <f t="shared" ref="AD198:AD261" si="29">IF(D198="",Y198,D198-Y198)</f>
        <v>0</v>
      </c>
      <c r="AE198" s="149">
        <f t="shared" ref="AE198:AE261" si="30">IF(D198="",Z198,D198-Z198)</f>
        <v>0</v>
      </c>
      <c r="AF198" s="149">
        <f t="shared" ref="AF198:AF261" si="31">IF(D198="",AA198,D198-AA198)</f>
        <v>0</v>
      </c>
      <c r="AG198" s="154">
        <f t="shared" ref="AG198:AG261" si="32">IF(D198="",AB198,D198-AB198)</f>
        <v>0</v>
      </c>
    </row>
    <row r="199" spans="1:33" x14ac:dyDescent="0.25">
      <c r="A199" s="141" t="str">
        <f>IF(ISBLANK('A1'!B199),"",IF(ISBLANK('A1'!D199),'A1'!A199&amp;"-"&amp;'A1'!B199,'A1'!A199&amp;"-"&amp;'A1'!B199&amp;"; "&amp;'A1'!D199))</f>
        <v/>
      </c>
      <c r="B199" s="897" t="str">
        <f>IF(ISBLANK('A1'!G199),"",'A1'!G199)</f>
        <v/>
      </c>
      <c r="C199" s="894" t="str">
        <f>IF(ISBLANK('A1'!H199),"",'A1'!H199)</f>
        <v/>
      </c>
      <c r="D199" s="248" t="str">
        <f>IF(ISBLANK('A2'!P199),"",'A2'!P199)</f>
        <v/>
      </c>
      <c r="E199" s="194"/>
      <c r="F199" s="195"/>
      <c r="G199" s="195"/>
      <c r="H199" s="195"/>
      <c r="I199" s="195"/>
      <c r="J199" s="195"/>
      <c r="K199" s="197"/>
      <c r="L199" s="459"/>
      <c r="M199" s="198"/>
      <c r="N199" s="196"/>
      <c r="O199" s="196"/>
      <c r="P199" s="196"/>
      <c r="Q199" s="196"/>
      <c r="R199" s="197"/>
      <c r="S199" s="195"/>
      <c r="T199" s="195"/>
      <c r="U199" s="195"/>
      <c r="V199" s="195"/>
      <c r="W199" s="198"/>
      <c r="Y199" s="153">
        <f t="shared" si="25"/>
        <v>0</v>
      </c>
      <c r="Z199" s="149">
        <f t="shared" si="26"/>
        <v>0</v>
      </c>
      <c r="AA199" s="149">
        <f t="shared" si="27"/>
        <v>0</v>
      </c>
      <c r="AB199" s="850">
        <f t="shared" si="28"/>
        <v>0</v>
      </c>
      <c r="AD199" s="153">
        <f t="shared" si="29"/>
        <v>0</v>
      </c>
      <c r="AE199" s="149">
        <f t="shared" si="30"/>
        <v>0</v>
      </c>
      <c r="AF199" s="149">
        <f t="shared" si="31"/>
        <v>0</v>
      </c>
      <c r="AG199" s="154">
        <f t="shared" si="32"/>
        <v>0</v>
      </c>
    </row>
    <row r="200" spans="1:33" x14ac:dyDescent="0.25">
      <c r="A200" s="141" t="str">
        <f>IF(ISBLANK('A1'!B200),"",IF(ISBLANK('A1'!D200),'A1'!A200&amp;"-"&amp;'A1'!B200,'A1'!A200&amp;"-"&amp;'A1'!B200&amp;"; "&amp;'A1'!D200))</f>
        <v/>
      </c>
      <c r="B200" s="897" t="str">
        <f>IF(ISBLANK('A1'!G200),"",'A1'!G200)</f>
        <v/>
      </c>
      <c r="C200" s="894" t="str">
        <f>IF(ISBLANK('A1'!H200),"",'A1'!H200)</f>
        <v/>
      </c>
      <c r="D200" s="248" t="str">
        <f>IF(ISBLANK('A2'!P200),"",'A2'!P200)</f>
        <v/>
      </c>
      <c r="E200" s="194"/>
      <c r="F200" s="195"/>
      <c r="G200" s="195"/>
      <c r="H200" s="195"/>
      <c r="I200" s="195"/>
      <c r="J200" s="195"/>
      <c r="K200" s="197"/>
      <c r="L200" s="459"/>
      <c r="M200" s="198"/>
      <c r="N200" s="196"/>
      <c r="O200" s="196"/>
      <c r="P200" s="196"/>
      <c r="Q200" s="196"/>
      <c r="R200" s="197"/>
      <c r="S200" s="195"/>
      <c r="T200" s="195"/>
      <c r="U200" s="195"/>
      <c r="V200" s="195"/>
      <c r="W200" s="198"/>
      <c r="Y200" s="153">
        <f t="shared" si="25"/>
        <v>0</v>
      </c>
      <c r="Z200" s="149">
        <f t="shared" si="26"/>
        <v>0</v>
      </c>
      <c r="AA200" s="149">
        <f t="shared" si="27"/>
        <v>0</v>
      </c>
      <c r="AB200" s="850">
        <f t="shared" si="28"/>
        <v>0</v>
      </c>
      <c r="AD200" s="153">
        <f t="shared" si="29"/>
        <v>0</v>
      </c>
      <c r="AE200" s="149">
        <f t="shared" si="30"/>
        <v>0</v>
      </c>
      <c r="AF200" s="149">
        <f t="shared" si="31"/>
        <v>0</v>
      </c>
      <c r="AG200" s="154">
        <f t="shared" si="32"/>
        <v>0</v>
      </c>
    </row>
    <row r="201" spans="1:33" x14ac:dyDescent="0.25">
      <c r="A201" s="141" t="str">
        <f>IF(ISBLANK('A1'!B201),"",IF(ISBLANK('A1'!D201),'A1'!A201&amp;"-"&amp;'A1'!B201,'A1'!A201&amp;"-"&amp;'A1'!B201&amp;"; "&amp;'A1'!D201))</f>
        <v/>
      </c>
      <c r="B201" s="897" t="str">
        <f>IF(ISBLANK('A1'!G201),"",'A1'!G201)</f>
        <v/>
      </c>
      <c r="C201" s="894" t="str">
        <f>IF(ISBLANK('A1'!H201),"",'A1'!H201)</f>
        <v/>
      </c>
      <c r="D201" s="248" t="str">
        <f>IF(ISBLANK('A2'!P201),"",'A2'!P201)</f>
        <v/>
      </c>
      <c r="E201" s="194"/>
      <c r="F201" s="195"/>
      <c r="G201" s="195"/>
      <c r="H201" s="195"/>
      <c r="I201" s="195"/>
      <c r="J201" s="195"/>
      <c r="K201" s="197"/>
      <c r="L201" s="459"/>
      <c r="M201" s="198"/>
      <c r="N201" s="196"/>
      <c r="O201" s="196"/>
      <c r="P201" s="196"/>
      <c r="Q201" s="196"/>
      <c r="R201" s="197"/>
      <c r="S201" s="195"/>
      <c r="T201" s="195"/>
      <c r="U201" s="195"/>
      <c r="V201" s="195"/>
      <c r="W201" s="198"/>
      <c r="Y201" s="153">
        <f t="shared" si="25"/>
        <v>0</v>
      </c>
      <c r="Z201" s="149">
        <f t="shared" si="26"/>
        <v>0</v>
      </c>
      <c r="AA201" s="149">
        <f t="shared" si="27"/>
        <v>0</v>
      </c>
      <c r="AB201" s="850">
        <f t="shared" si="28"/>
        <v>0</v>
      </c>
      <c r="AD201" s="153">
        <f t="shared" si="29"/>
        <v>0</v>
      </c>
      <c r="AE201" s="149">
        <f t="shared" si="30"/>
        <v>0</v>
      </c>
      <c r="AF201" s="149">
        <f t="shared" si="31"/>
        <v>0</v>
      </c>
      <c r="AG201" s="154">
        <f t="shared" si="32"/>
        <v>0</v>
      </c>
    </row>
    <row r="202" spans="1:33" x14ac:dyDescent="0.25">
      <c r="A202" s="141" t="str">
        <f>IF(ISBLANK('A1'!B202),"",IF(ISBLANK('A1'!D202),'A1'!A202&amp;"-"&amp;'A1'!B202,'A1'!A202&amp;"-"&amp;'A1'!B202&amp;"; "&amp;'A1'!D202))</f>
        <v/>
      </c>
      <c r="B202" s="897" t="str">
        <f>IF(ISBLANK('A1'!G202),"",'A1'!G202)</f>
        <v/>
      </c>
      <c r="C202" s="894" t="str">
        <f>IF(ISBLANK('A1'!H202),"",'A1'!H202)</f>
        <v/>
      </c>
      <c r="D202" s="248" t="str">
        <f>IF(ISBLANK('A2'!P202),"",'A2'!P202)</f>
        <v/>
      </c>
      <c r="E202" s="194"/>
      <c r="F202" s="195"/>
      <c r="G202" s="195"/>
      <c r="H202" s="195"/>
      <c r="I202" s="195"/>
      <c r="J202" s="195"/>
      <c r="K202" s="197"/>
      <c r="L202" s="459"/>
      <c r="M202" s="198"/>
      <c r="N202" s="196"/>
      <c r="O202" s="196"/>
      <c r="P202" s="196"/>
      <c r="Q202" s="196"/>
      <c r="R202" s="197"/>
      <c r="S202" s="195"/>
      <c r="T202" s="195"/>
      <c r="U202" s="195"/>
      <c r="V202" s="195"/>
      <c r="W202" s="198"/>
      <c r="Y202" s="153">
        <f t="shared" si="25"/>
        <v>0</v>
      </c>
      <c r="Z202" s="149">
        <f t="shared" si="26"/>
        <v>0</v>
      </c>
      <c r="AA202" s="149">
        <f t="shared" si="27"/>
        <v>0</v>
      </c>
      <c r="AB202" s="850">
        <f t="shared" si="28"/>
        <v>0</v>
      </c>
      <c r="AD202" s="153">
        <f t="shared" si="29"/>
        <v>0</v>
      </c>
      <c r="AE202" s="149">
        <f t="shared" si="30"/>
        <v>0</v>
      </c>
      <c r="AF202" s="149">
        <f t="shared" si="31"/>
        <v>0</v>
      </c>
      <c r="AG202" s="154">
        <f t="shared" si="32"/>
        <v>0</v>
      </c>
    </row>
    <row r="203" spans="1:33" x14ac:dyDescent="0.25">
      <c r="A203" s="141" t="str">
        <f>IF(ISBLANK('A1'!B203),"",IF(ISBLANK('A1'!D203),'A1'!A203&amp;"-"&amp;'A1'!B203,'A1'!A203&amp;"-"&amp;'A1'!B203&amp;"; "&amp;'A1'!D203))</f>
        <v/>
      </c>
      <c r="B203" s="897" t="str">
        <f>IF(ISBLANK('A1'!G203),"",'A1'!G203)</f>
        <v/>
      </c>
      <c r="C203" s="894" t="str">
        <f>IF(ISBLANK('A1'!H203),"",'A1'!H203)</f>
        <v/>
      </c>
      <c r="D203" s="248" t="str">
        <f>IF(ISBLANK('A2'!P203),"",'A2'!P203)</f>
        <v/>
      </c>
      <c r="E203" s="194"/>
      <c r="F203" s="195"/>
      <c r="G203" s="195"/>
      <c r="H203" s="195"/>
      <c r="I203" s="195"/>
      <c r="J203" s="195"/>
      <c r="K203" s="197"/>
      <c r="L203" s="459"/>
      <c r="M203" s="198"/>
      <c r="N203" s="196"/>
      <c r="O203" s="196"/>
      <c r="P203" s="196"/>
      <c r="Q203" s="196"/>
      <c r="R203" s="197"/>
      <c r="S203" s="195"/>
      <c r="T203" s="195"/>
      <c r="U203" s="195"/>
      <c r="V203" s="195"/>
      <c r="W203" s="198"/>
      <c r="Y203" s="153">
        <f t="shared" si="25"/>
        <v>0</v>
      </c>
      <c r="Z203" s="149">
        <f t="shared" si="26"/>
        <v>0</v>
      </c>
      <c r="AA203" s="149">
        <f t="shared" si="27"/>
        <v>0</v>
      </c>
      <c r="AB203" s="850">
        <f t="shared" si="28"/>
        <v>0</v>
      </c>
      <c r="AD203" s="153">
        <f t="shared" si="29"/>
        <v>0</v>
      </c>
      <c r="AE203" s="149">
        <f t="shared" si="30"/>
        <v>0</v>
      </c>
      <c r="AF203" s="149">
        <f t="shared" si="31"/>
        <v>0</v>
      </c>
      <c r="AG203" s="154">
        <f t="shared" si="32"/>
        <v>0</v>
      </c>
    </row>
    <row r="204" spans="1:33" x14ac:dyDescent="0.25">
      <c r="A204" s="141" t="str">
        <f>IF(ISBLANK('A1'!B204),"",IF(ISBLANK('A1'!D204),'A1'!A204&amp;"-"&amp;'A1'!B204,'A1'!A204&amp;"-"&amp;'A1'!B204&amp;"; "&amp;'A1'!D204))</f>
        <v/>
      </c>
      <c r="B204" s="897" t="str">
        <f>IF(ISBLANK('A1'!G204),"",'A1'!G204)</f>
        <v/>
      </c>
      <c r="C204" s="894" t="str">
        <f>IF(ISBLANK('A1'!H204),"",'A1'!H204)</f>
        <v/>
      </c>
      <c r="D204" s="248" t="str">
        <f>IF(ISBLANK('A2'!P204),"",'A2'!P204)</f>
        <v/>
      </c>
      <c r="E204" s="194"/>
      <c r="F204" s="195"/>
      <c r="G204" s="195"/>
      <c r="H204" s="195"/>
      <c r="I204" s="195"/>
      <c r="J204" s="195"/>
      <c r="K204" s="197"/>
      <c r="L204" s="459"/>
      <c r="M204" s="198"/>
      <c r="N204" s="196"/>
      <c r="O204" s="196"/>
      <c r="P204" s="196"/>
      <c r="Q204" s="196"/>
      <c r="R204" s="197"/>
      <c r="S204" s="195"/>
      <c r="T204" s="195"/>
      <c r="U204" s="195"/>
      <c r="V204" s="195"/>
      <c r="W204" s="198"/>
      <c r="Y204" s="153">
        <f t="shared" si="25"/>
        <v>0</v>
      </c>
      <c r="Z204" s="149">
        <f t="shared" si="26"/>
        <v>0</v>
      </c>
      <c r="AA204" s="149">
        <f t="shared" si="27"/>
        <v>0</v>
      </c>
      <c r="AB204" s="850">
        <f t="shared" si="28"/>
        <v>0</v>
      </c>
      <c r="AD204" s="153">
        <f t="shared" si="29"/>
        <v>0</v>
      </c>
      <c r="AE204" s="149">
        <f t="shared" si="30"/>
        <v>0</v>
      </c>
      <c r="AF204" s="149">
        <f t="shared" si="31"/>
        <v>0</v>
      </c>
      <c r="AG204" s="154">
        <f t="shared" si="32"/>
        <v>0</v>
      </c>
    </row>
    <row r="205" spans="1:33" x14ac:dyDescent="0.25">
      <c r="A205" s="141" t="str">
        <f>IF(ISBLANK('A1'!B205),"",IF(ISBLANK('A1'!D205),'A1'!A205&amp;"-"&amp;'A1'!B205,'A1'!A205&amp;"-"&amp;'A1'!B205&amp;"; "&amp;'A1'!D205))</f>
        <v/>
      </c>
      <c r="B205" s="897" t="str">
        <f>IF(ISBLANK('A1'!G205),"",'A1'!G205)</f>
        <v/>
      </c>
      <c r="C205" s="894" t="str">
        <f>IF(ISBLANK('A1'!H205),"",'A1'!H205)</f>
        <v/>
      </c>
      <c r="D205" s="248" t="str">
        <f>IF(ISBLANK('A2'!P205),"",'A2'!P205)</f>
        <v/>
      </c>
      <c r="E205" s="194"/>
      <c r="F205" s="195"/>
      <c r="G205" s="195"/>
      <c r="H205" s="195"/>
      <c r="I205" s="195"/>
      <c r="J205" s="195"/>
      <c r="K205" s="197"/>
      <c r="L205" s="459"/>
      <c r="M205" s="198"/>
      <c r="N205" s="196"/>
      <c r="O205" s="196"/>
      <c r="P205" s="196"/>
      <c r="Q205" s="196"/>
      <c r="R205" s="197"/>
      <c r="S205" s="195"/>
      <c r="T205" s="195"/>
      <c r="U205" s="195"/>
      <c r="V205" s="195"/>
      <c r="W205" s="198"/>
      <c r="Y205" s="153">
        <f t="shared" si="25"/>
        <v>0</v>
      </c>
      <c r="Z205" s="149">
        <f t="shared" si="26"/>
        <v>0</v>
      </c>
      <c r="AA205" s="149">
        <f t="shared" si="27"/>
        <v>0</v>
      </c>
      <c r="AB205" s="850">
        <f t="shared" si="28"/>
        <v>0</v>
      </c>
      <c r="AD205" s="153">
        <f t="shared" si="29"/>
        <v>0</v>
      </c>
      <c r="AE205" s="149">
        <f t="shared" si="30"/>
        <v>0</v>
      </c>
      <c r="AF205" s="149">
        <f t="shared" si="31"/>
        <v>0</v>
      </c>
      <c r="AG205" s="154">
        <f t="shared" si="32"/>
        <v>0</v>
      </c>
    </row>
    <row r="206" spans="1:33" x14ac:dyDescent="0.25">
      <c r="A206" s="141" t="str">
        <f>IF(ISBLANK('A1'!B206),"",IF(ISBLANK('A1'!D206),'A1'!A206&amp;"-"&amp;'A1'!B206,'A1'!A206&amp;"-"&amp;'A1'!B206&amp;"; "&amp;'A1'!D206))</f>
        <v/>
      </c>
      <c r="B206" s="897" t="str">
        <f>IF(ISBLANK('A1'!G206),"",'A1'!G206)</f>
        <v/>
      </c>
      <c r="C206" s="894" t="str">
        <f>IF(ISBLANK('A1'!H206),"",'A1'!H206)</f>
        <v/>
      </c>
      <c r="D206" s="248" t="str">
        <f>IF(ISBLANK('A2'!P206),"",'A2'!P206)</f>
        <v/>
      </c>
      <c r="E206" s="194"/>
      <c r="F206" s="195"/>
      <c r="G206" s="195"/>
      <c r="H206" s="195"/>
      <c r="I206" s="195"/>
      <c r="J206" s="195"/>
      <c r="K206" s="197"/>
      <c r="L206" s="459"/>
      <c r="M206" s="198"/>
      <c r="N206" s="196"/>
      <c r="O206" s="196"/>
      <c r="P206" s="196"/>
      <c r="Q206" s="196"/>
      <c r="R206" s="197"/>
      <c r="S206" s="195"/>
      <c r="T206" s="195"/>
      <c r="U206" s="195"/>
      <c r="V206" s="195"/>
      <c r="W206" s="198"/>
      <c r="Y206" s="153">
        <f t="shared" si="25"/>
        <v>0</v>
      </c>
      <c r="Z206" s="149">
        <f t="shared" si="26"/>
        <v>0</v>
      </c>
      <c r="AA206" s="149">
        <f t="shared" si="27"/>
        <v>0</v>
      </c>
      <c r="AB206" s="850">
        <f t="shared" si="28"/>
        <v>0</v>
      </c>
      <c r="AD206" s="153">
        <f t="shared" si="29"/>
        <v>0</v>
      </c>
      <c r="AE206" s="149">
        <f t="shared" si="30"/>
        <v>0</v>
      </c>
      <c r="AF206" s="149">
        <f t="shared" si="31"/>
        <v>0</v>
      </c>
      <c r="AG206" s="154">
        <f t="shared" si="32"/>
        <v>0</v>
      </c>
    </row>
    <row r="207" spans="1:33" x14ac:dyDescent="0.25">
      <c r="A207" s="141" t="str">
        <f>IF(ISBLANK('A1'!B207),"",IF(ISBLANK('A1'!D207),'A1'!A207&amp;"-"&amp;'A1'!B207,'A1'!A207&amp;"-"&amp;'A1'!B207&amp;"; "&amp;'A1'!D207))</f>
        <v/>
      </c>
      <c r="B207" s="897" t="str">
        <f>IF(ISBLANK('A1'!G207),"",'A1'!G207)</f>
        <v/>
      </c>
      <c r="C207" s="894" t="str">
        <f>IF(ISBLANK('A1'!H207),"",'A1'!H207)</f>
        <v/>
      </c>
      <c r="D207" s="248" t="str">
        <f>IF(ISBLANK('A2'!P207),"",'A2'!P207)</f>
        <v/>
      </c>
      <c r="E207" s="194"/>
      <c r="F207" s="195"/>
      <c r="G207" s="195"/>
      <c r="H207" s="195"/>
      <c r="I207" s="195"/>
      <c r="J207" s="195"/>
      <c r="K207" s="197"/>
      <c r="L207" s="459"/>
      <c r="M207" s="198"/>
      <c r="N207" s="196"/>
      <c r="O207" s="196"/>
      <c r="P207" s="196"/>
      <c r="Q207" s="196"/>
      <c r="R207" s="197"/>
      <c r="S207" s="195"/>
      <c r="T207" s="195"/>
      <c r="U207" s="195"/>
      <c r="V207" s="195"/>
      <c r="W207" s="198"/>
      <c r="Y207" s="153">
        <f t="shared" si="25"/>
        <v>0</v>
      </c>
      <c r="Z207" s="149">
        <f t="shared" si="26"/>
        <v>0</v>
      </c>
      <c r="AA207" s="149">
        <f t="shared" si="27"/>
        <v>0</v>
      </c>
      <c r="AB207" s="850">
        <f t="shared" si="28"/>
        <v>0</v>
      </c>
      <c r="AD207" s="153">
        <f t="shared" si="29"/>
        <v>0</v>
      </c>
      <c r="AE207" s="149">
        <f t="shared" si="30"/>
        <v>0</v>
      </c>
      <c r="AF207" s="149">
        <f t="shared" si="31"/>
        <v>0</v>
      </c>
      <c r="AG207" s="154">
        <f t="shared" si="32"/>
        <v>0</v>
      </c>
    </row>
    <row r="208" spans="1:33" x14ac:dyDescent="0.25">
      <c r="A208" s="141" t="str">
        <f>IF(ISBLANK('A1'!B208),"",IF(ISBLANK('A1'!D208),'A1'!A208&amp;"-"&amp;'A1'!B208,'A1'!A208&amp;"-"&amp;'A1'!B208&amp;"; "&amp;'A1'!D208))</f>
        <v/>
      </c>
      <c r="B208" s="897" t="str">
        <f>IF(ISBLANK('A1'!G208),"",'A1'!G208)</f>
        <v/>
      </c>
      <c r="C208" s="894" t="str">
        <f>IF(ISBLANK('A1'!H208),"",'A1'!H208)</f>
        <v/>
      </c>
      <c r="D208" s="248" t="str">
        <f>IF(ISBLANK('A2'!P208),"",'A2'!P208)</f>
        <v/>
      </c>
      <c r="E208" s="194"/>
      <c r="F208" s="195"/>
      <c r="G208" s="195"/>
      <c r="H208" s="195"/>
      <c r="I208" s="195"/>
      <c r="J208" s="195"/>
      <c r="K208" s="197"/>
      <c r="L208" s="459"/>
      <c r="M208" s="198"/>
      <c r="N208" s="196"/>
      <c r="O208" s="196"/>
      <c r="P208" s="196"/>
      <c r="Q208" s="196"/>
      <c r="R208" s="197"/>
      <c r="S208" s="195"/>
      <c r="T208" s="195"/>
      <c r="U208" s="195"/>
      <c r="V208" s="195"/>
      <c r="W208" s="198"/>
      <c r="Y208" s="153">
        <f t="shared" si="25"/>
        <v>0</v>
      </c>
      <c r="Z208" s="149">
        <f t="shared" si="26"/>
        <v>0</v>
      </c>
      <c r="AA208" s="149">
        <f t="shared" si="27"/>
        <v>0</v>
      </c>
      <c r="AB208" s="850">
        <f t="shared" si="28"/>
        <v>0</v>
      </c>
      <c r="AD208" s="153">
        <f t="shared" si="29"/>
        <v>0</v>
      </c>
      <c r="AE208" s="149">
        <f t="shared" si="30"/>
        <v>0</v>
      </c>
      <c r="AF208" s="149">
        <f t="shared" si="31"/>
        <v>0</v>
      </c>
      <c r="AG208" s="154">
        <f t="shared" si="32"/>
        <v>0</v>
      </c>
    </row>
    <row r="209" spans="1:33" x14ac:dyDescent="0.25">
      <c r="A209" s="141" t="str">
        <f>IF(ISBLANK('A1'!B209),"",IF(ISBLANK('A1'!D209),'A1'!A209&amp;"-"&amp;'A1'!B209,'A1'!A209&amp;"-"&amp;'A1'!B209&amp;"; "&amp;'A1'!D209))</f>
        <v/>
      </c>
      <c r="B209" s="897" t="str">
        <f>IF(ISBLANK('A1'!G209),"",'A1'!G209)</f>
        <v/>
      </c>
      <c r="C209" s="894" t="str">
        <f>IF(ISBLANK('A1'!H209),"",'A1'!H209)</f>
        <v/>
      </c>
      <c r="D209" s="248" t="str">
        <f>IF(ISBLANK('A2'!P209),"",'A2'!P209)</f>
        <v/>
      </c>
      <c r="E209" s="194"/>
      <c r="F209" s="195"/>
      <c r="G209" s="195"/>
      <c r="H209" s="195"/>
      <c r="I209" s="195"/>
      <c r="J209" s="195"/>
      <c r="K209" s="197"/>
      <c r="L209" s="459"/>
      <c r="M209" s="198"/>
      <c r="N209" s="196"/>
      <c r="O209" s="196"/>
      <c r="P209" s="196"/>
      <c r="Q209" s="196"/>
      <c r="R209" s="197"/>
      <c r="S209" s="195"/>
      <c r="T209" s="195"/>
      <c r="U209" s="195"/>
      <c r="V209" s="195"/>
      <c r="W209" s="198"/>
      <c r="Y209" s="153">
        <f t="shared" si="25"/>
        <v>0</v>
      </c>
      <c r="Z209" s="149">
        <f t="shared" si="26"/>
        <v>0</v>
      </c>
      <c r="AA209" s="149">
        <f t="shared" si="27"/>
        <v>0</v>
      </c>
      <c r="AB209" s="850">
        <f t="shared" si="28"/>
        <v>0</v>
      </c>
      <c r="AD209" s="153">
        <f t="shared" si="29"/>
        <v>0</v>
      </c>
      <c r="AE209" s="149">
        <f t="shared" si="30"/>
        <v>0</v>
      </c>
      <c r="AF209" s="149">
        <f t="shared" si="31"/>
        <v>0</v>
      </c>
      <c r="AG209" s="154">
        <f t="shared" si="32"/>
        <v>0</v>
      </c>
    </row>
    <row r="210" spans="1:33" x14ac:dyDescent="0.25">
      <c r="A210" s="141" t="str">
        <f>IF(ISBLANK('A1'!B210),"",IF(ISBLANK('A1'!D210),'A1'!A210&amp;"-"&amp;'A1'!B210,'A1'!A210&amp;"-"&amp;'A1'!B210&amp;"; "&amp;'A1'!D210))</f>
        <v/>
      </c>
      <c r="B210" s="897" t="str">
        <f>IF(ISBLANK('A1'!G210),"",'A1'!G210)</f>
        <v/>
      </c>
      <c r="C210" s="894" t="str">
        <f>IF(ISBLANK('A1'!H210),"",'A1'!H210)</f>
        <v/>
      </c>
      <c r="D210" s="248" t="str">
        <f>IF(ISBLANK('A2'!P210),"",'A2'!P210)</f>
        <v/>
      </c>
      <c r="E210" s="194"/>
      <c r="F210" s="195"/>
      <c r="G210" s="195"/>
      <c r="H210" s="195"/>
      <c r="I210" s="195"/>
      <c r="J210" s="195"/>
      <c r="K210" s="197"/>
      <c r="L210" s="459"/>
      <c r="M210" s="198"/>
      <c r="N210" s="196"/>
      <c r="O210" s="196"/>
      <c r="P210" s="196"/>
      <c r="Q210" s="196"/>
      <c r="R210" s="197"/>
      <c r="S210" s="195"/>
      <c r="T210" s="195"/>
      <c r="U210" s="195"/>
      <c r="V210" s="195"/>
      <c r="W210" s="198"/>
      <c r="Y210" s="153">
        <f t="shared" si="25"/>
        <v>0</v>
      </c>
      <c r="Z210" s="149">
        <f t="shared" si="26"/>
        <v>0</v>
      </c>
      <c r="AA210" s="149">
        <f t="shared" si="27"/>
        <v>0</v>
      </c>
      <c r="AB210" s="850">
        <f t="shared" si="28"/>
        <v>0</v>
      </c>
      <c r="AD210" s="153">
        <f t="shared" si="29"/>
        <v>0</v>
      </c>
      <c r="AE210" s="149">
        <f t="shared" si="30"/>
        <v>0</v>
      </c>
      <c r="AF210" s="149">
        <f t="shared" si="31"/>
        <v>0</v>
      </c>
      <c r="AG210" s="154">
        <f t="shared" si="32"/>
        <v>0</v>
      </c>
    </row>
    <row r="211" spans="1:33" x14ac:dyDescent="0.25">
      <c r="A211" s="141" t="str">
        <f>IF(ISBLANK('A1'!B211),"",IF(ISBLANK('A1'!D211),'A1'!A211&amp;"-"&amp;'A1'!B211,'A1'!A211&amp;"-"&amp;'A1'!B211&amp;"; "&amp;'A1'!D211))</f>
        <v/>
      </c>
      <c r="B211" s="897" t="str">
        <f>IF(ISBLANK('A1'!G211),"",'A1'!G211)</f>
        <v/>
      </c>
      <c r="C211" s="894" t="str">
        <f>IF(ISBLANK('A1'!H211),"",'A1'!H211)</f>
        <v/>
      </c>
      <c r="D211" s="248" t="str">
        <f>IF(ISBLANK('A2'!P211),"",'A2'!P211)</f>
        <v/>
      </c>
      <c r="E211" s="194"/>
      <c r="F211" s="195"/>
      <c r="G211" s="195"/>
      <c r="H211" s="195"/>
      <c r="I211" s="195"/>
      <c r="J211" s="195"/>
      <c r="K211" s="197"/>
      <c r="L211" s="459"/>
      <c r="M211" s="198"/>
      <c r="N211" s="196"/>
      <c r="O211" s="196"/>
      <c r="P211" s="196"/>
      <c r="Q211" s="196"/>
      <c r="R211" s="197"/>
      <c r="S211" s="195"/>
      <c r="T211" s="195"/>
      <c r="U211" s="195"/>
      <c r="V211" s="195"/>
      <c r="W211" s="198"/>
      <c r="Y211" s="153">
        <f t="shared" si="25"/>
        <v>0</v>
      </c>
      <c r="Z211" s="149">
        <f t="shared" si="26"/>
        <v>0</v>
      </c>
      <c r="AA211" s="149">
        <f t="shared" si="27"/>
        <v>0</v>
      </c>
      <c r="AB211" s="850">
        <f t="shared" si="28"/>
        <v>0</v>
      </c>
      <c r="AD211" s="153">
        <f t="shared" si="29"/>
        <v>0</v>
      </c>
      <c r="AE211" s="149">
        <f t="shared" si="30"/>
        <v>0</v>
      </c>
      <c r="AF211" s="149">
        <f t="shared" si="31"/>
        <v>0</v>
      </c>
      <c r="AG211" s="154">
        <f t="shared" si="32"/>
        <v>0</v>
      </c>
    </row>
    <row r="212" spans="1:33" x14ac:dyDescent="0.25">
      <c r="A212" s="141" t="str">
        <f>IF(ISBLANK('A1'!B212),"",IF(ISBLANK('A1'!D212),'A1'!A212&amp;"-"&amp;'A1'!B212,'A1'!A212&amp;"-"&amp;'A1'!B212&amp;"; "&amp;'A1'!D212))</f>
        <v/>
      </c>
      <c r="B212" s="897" t="str">
        <f>IF(ISBLANK('A1'!G212),"",'A1'!G212)</f>
        <v/>
      </c>
      <c r="C212" s="894" t="str">
        <f>IF(ISBLANK('A1'!H212),"",'A1'!H212)</f>
        <v/>
      </c>
      <c r="D212" s="248" t="str">
        <f>IF(ISBLANK('A2'!P212),"",'A2'!P212)</f>
        <v/>
      </c>
      <c r="E212" s="194"/>
      <c r="F212" s="195"/>
      <c r="G212" s="195"/>
      <c r="H212" s="195"/>
      <c r="I212" s="195"/>
      <c r="J212" s="195"/>
      <c r="K212" s="197"/>
      <c r="L212" s="459"/>
      <c r="M212" s="198"/>
      <c r="N212" s="196"/>
      <c r="O212" s="196"/>
      <c r="P212" s="196"/>
      <c r="Q212" s="196"/>
      <c r="R212" s="197"/>
      <c r="S212" s="195"/>
      <c r="T212" s="195"/>
      <c r="U212" s="195"/>
      <c r="V212" s="195"/>
      <c r="W212" s="198"/>
      <c r="Y212" s="153">
        <f t="shared" si="25"/>
        <v>0</v>
      </c>
      <c r="Z212" s="149">
        <f t="shared" si="26"/>
        <v>0</v>
      </c>
      <c r="AA212" s="149">
        <f t="shared" si="27"/>
        <v>0</v>
      </c>
      <c r="AB212" s="850">
        <f t="shared" si="28"/>
        <v>0</v>
      </c>
      <c r="AD212" s="153">
        <f t="shared" si="29"/>
        <v>0</v>
      </c>
      <c r="AE212" s="149">
        <f t="shared" si="30"/>
        <v>0</v>
      </c>
      <c r="AF212" s="149">
        <f t="shared" si="31"/>
        <v>0</v>
      </c>
      <c r="AG212" s="154">
        <f t="shared" si="32"/>
        <v>0</v>
      </c>
    </row>
    <row r="213" spans="1:33" x14ac:dyDescent="0.25">
      <c r="A213" s="141" t="str">
        <f>IF(ISBLANK('A1'!B213),"",IF(ISBLANK('A1'!D213),'A1'!A213&amp;"-"&amp;'A1'!B213,'A1'!A213&amp;"-"&amp;'A1'!B213&amp;"; "&amp;'A1'!D213))</f>
        <v/>
      </c>
      <c r="B213" s="897" t="str">
        <f>IF(ISBLANK('A1'!G213),"",'A1'!G213)</f>
        <v/>
      </c>
      <c r="C213" s="894" t="str">
        <f>IF(ISBLANK('A1'!H213),"",'A1'!H213)</f>
        <v/>
      </c>
      <c r="D213" s="248" t="str">
        <f>IF(ISBLANK('A2'!P213),"",'A2'!P213)</f>
        <v/>
      </c>
      <c r="E213" s="194"/>
      <c r="F213" s="195"/>
      <c r="G213" s="195"/>
      <c r="H213" s="195"/>
      <c r="I213" s="195"/>
      <c r="J213" s="195"/>
      <c r="K213" s="197"/>
      <c r="L213" s="459"/>
      <c r="M213" s="198"/>
      <c r="N213" s="196"/>
      <c r="O213" s="196"/>
      <c r="P213" s="196"/>
      <c r="Q213" s="196"/>
      <c r="R213" s="197"/>
      <c r="S213" s="195"/>
      <c r="T213" s="195"/>
      <c r="U213" s="195"/>
      <c r="V213" s="195"/>
      <c r="W213" s="198"/>
      <c r="Y213" s="153">
        <f t="shared" si="25"/>
        <v>0</v>
      </c>
      <c r="Z213" s="149">
        <f t="shared" si="26"/>
        <v>0</v>
      </c>
      <c r="AA213" s="149">
        <f t="shared" si="27"/>
        <v>0</v>
      </c>
      <c r="AB213" s="850">
        <f t="shared" si="28"/>
        <v>0</v>
      </c>
      <c r="AD213" s="153">
        <f t="shared" si="29"/>
        <v>0</v>
      </c>
      <c r="AE213" s="149">
        <f t="shared" si="30"/>
        <v>0</v>
      </c>
      <c r="AF213" s="149">
        <f t="shared" si="31"/>
        <v>0</v>
      </c>
      <c r="AG213" s="154">
        <f t="shared" si="32"/>
        <v>0</v>
      </c>
    </row>
    <row r="214" spans="1:33" x14ac:dyDescent="0.25">
      <c r="A214" s="141" t="str">
        <f>IF(ISBLANK('A1'!B214),"",IF(ISBLANK('A1'!D214),'A1'!A214&amp;"-"&amp;'A1'!B214,'A1'!A214&amp;"-"&amp;'A1'!B214&amp;"; "&amp;'A1'!D214))</f>
        <v/>
      </c>
      <c r="B214" s="897" t="str">
        <f>IF(ISBLANK('A1'!G214),"",'A1'!G214)</f>
        <v/>
      </c>
      <c r="C214" s="894" t="str">
        <f>IF(ISBLANK('A1'!H214),"",'A1'!H214)</f>
        <v/>
      </c>
      <c r="D214" s="248" t="str">
        <f>IF(ISBLANK('A2'!P214),"",'A2'!P214)</f>
        <v/>
      </c>
      <c r="E214" s="194"/>
      <c r="F214" s="195"/>
      <c r="G214" s="195"/>
      <c r="H214" s="195"/>
      <c r="I214" s="195"/>
      <c r="J214" s="195"/>
      <c r="K214" s="197"/>
      <c r="L214" s="459"/>
      <c r="M214" s="198"/>
      <c r="N214" s="196"/>
      <c r="O214" s="196"/>
      <c r="P214" s="196"/>
      <c r="Q214" s="196"/>
      <c r="R214" s="197"/>
      <c r="S214" s="195"/>
      <c r="T214" s="195"/>
      <c r="U214" s="195"/>
      <c r="V214" s="195"/>
      <c r="W214" s="198"/>
      <c r="Y214" s="153">
        <f t="shared" si="25"/>
        <v>0</v>
      </c>
      <c r="Z214" s="149">
        <f t="shared" si="26"/>
        <v>0</v>
      </c>
      <c r="AA214" s="149">
        <f t="shared" si="27"/>
        <v>0</v>
      </c>
      <c r="AB214" s="850">
        <f t="shared" si="28"/>
        <v>0</v>
      </c>
      <c r="AD214" s="153">
        <f t="shared" si="29"/>
        <v>0</v>
      </c>
      <c r="AE214" s="149">
        <f t="shared" si="30"/>
        <v>0</v>
      </c>
      <c r="AF214" s="149">
        <f t="shared" si="31"/>
        <v>0</v>
      </c>
      <c r="AG214" s="154">
        <f t="shared" si="32"/>
        <v>0</v>
      </c>
    </row>
    <row r="215" spans="1:33" x14ac:dyDescent="0.25">
      <c r="A215" s="141" t="str">
        <f>IF(ISBLANK('A1'!B215),"",IF(ISBLANK('A1'!D215),'A1'!A215&amp;"-"&amp;'A1'!B215,'A1'!A215&amp;"-"&amp;'A1'!B215&amp;"; "&amp;'A1'!D215))</f>
        <v/>
      </c>
      <c r="B215" s="897" t="str">
        <f>IF(ISBLANK('A1'!G215),"",'A1'!G215)</f>
        <v/>
      </c>
      <c r="C215" s="894" t="str">
        <f>IF(ISBLANK('A1'!H215),"",'A1'!H215)</f>
        <v/>
      </c>
      <c r="D215" s="248" t="str">
        <f>IF(ISBLANK('A2'!P215),"",'A2'!P215)</f>
        <v/>
      </c>
      <c r="E215" s="194"/>
      <c r="F215" s="195"/>
      <c r="G215" s="195"/>
      <c r="H215" s="195"/>
      <c r="I215" s="195"/>
      <c r="J215" s="195"/>
      <c r="K215" s="197"/>
      <c r="L215" s="459"/>
      <c r="M215" s="198"/>
      <c r="N215" s="196"/>
      <c r="O215" s="196"/>
      <c r="P215" s="196"/>
      <c r="Q215" s="196"/>
      <c r="R215" s="197"/>
      <c r="S215" s="195"/>
      <c r="T215" s="195"/>
      <c r="U215" s="195"/>
      <c r="V215" s="195"/>
      <c r="W215" s="198"/>
      <c r="Y215" s="153">
        <f t="shared" si="25"/>
        <v>0</v>
      </c>
      <c r="Z215" s="149">
        <f t="shared" si="26"/>
        <v>0</v>
      </c>
      <c r="AA215" s="149">
        <f t="shared" si="27"/>
        <v>0</v>
      </c>
      <c r="AB215" s="850">
        <f t="shared" si="28"/>
        <v>0</v>
      </c>
      <c r="AD215" s="153">
        <f t="shared" si="29"/>
        <v>0</v>
      </c>
      <c r="AE215" s="149">
        <f t="shared" si="30"/>
        <v>0</v>
      </c>
      <c r="AF215" s="149">
        <f t="shared" si="31"/>
        <v>0</v>
      </c>
      <c r="AG215" s="154">
        <f t="shared" si="32"/>
        <v>0</v>
      </c>
    </row>
    <row r="216" spans="1:33" x14ac:dyDescent="0.25">
      <c r="A216" s="141" t="str">
        <f>IF(ISBLANK('A1'!B216),"",IF(ISBLANK('A1'!D216),'A1'!A216&amp;"-"&amp;'A1'!B216,'A1'!A216&amp;"-"&amp;'A1'!B216&amp;"; "&amp;'A1'!D216))</f>
        <v/>
      </c>
      <c r="B216" s="897" t="str">
        <f>IF(ISBLANK('A1'!G216),"",'A1'!G216)</f>
        <v/>
      </c>
      <c r="C216" s="894" t="str">
        <f>IF(ISBLANK('A1'!H216),"",'A1'!H216)</f>
        <v/>
      </c>
      <c r="D216" s="248" t="str">
        <f>IF(ISBLANK('A2'!P216),"",'A2'!P216)</f>
        <v/>
      </c>
      <c r="E216" s="194"/>
      <c r="F216" s="195"/>
      <c r="G216" s="195"/>
      <c r="H216" s="195"/>
      <c r="I216" s="195"/>
      <c r="J216" s="195"/>
      <c r="K216" s="197"/>
      <c r="L216" s="459"/>
      <c r="M216" s="198"/>
      <c r="N216" s="196"/>
      <c r="O216" s="196"/>
      <c r="P216" s="196"/>
      <c r="Q216" s="196"/>
      <c r="R216" s="197"/>
      <c r="S216" s="195"/>
      <c r="T216" s="195"/>
      <c r="U216" s="195"/>
      <c r="V216" s="195"/>
      <c r="W216" s="198"/>
      <c r="Y216" s="153">
        <f t="shared" si="25"/>
        <v>0</v>
      </c>
      <c r="Z216" s="149">
        <f t="shared" si="26"/>
        <v>0</v>
      </c>
      <c r="AA216" s="149">
        <f t="shared" si="27"/>
        <v>0</v>
      </c>
      <c r="AB216" s="850">
        <f t="shared" si="28"/>
        <v>0</v>
      </c>
      <c r="AD216" s="153">
        <f t="shared" si="29"/>
        <v>0</v>
      </c>
      <c r="AE216" s="149">
        <f t="shared" si="30"/>
        <v>0</v>
      </c>
      <c r="AF216" s="149">
        <f t="shared" si="31"/>
        <v>0</v>
      </c>
      <c r="AG216" s="154">
        <f t="shared" si="32"/>
        <v>0</v>
      </c>
    </row>
    <row r="217" spans="1:33" x14ac:dyDescent="0.25">
      <c r="A217" s="141" t="str">
        <f>IF(ISBLANK('A1'!B217),"",IF(ISBLANK('A1'!D217),'A1'!A217&amp;"-"&amp;'A1'!B217,'A1'!A217&amp;"-"&amp;'A1'!B217&amp;"; "&amp;'A1'!D217))</f>
        <v/>
      </c>
      <c r="B217" s="897" t="str">
        <f>IF(ISBLANK('A1'!G217),"",'A1'!G217)</f>
        <v/>
      </c>
      <c r="C217" s="894" t="str">
        <f>IF(ISBLANK('A1'!H217),"",'A1'!H217)</f>
        <v/>
      </c>
      <c r="D217" s="248" t="str">
        <f>IF(ISBLANK('A2'!P217),"",'A2'!P217)</f>
        <v/>
      </c>
      <c r="E217" s="194"/>
      <c r="F217" s="195"/>
      <c r="G217" s="195"/>
      <c r="H217" s="195"/>
      <c r="I217" s="195"/>
      <c r="J217" s="195"/>
      <c r="K217" s="197"/>
      <c r="L217" s="459"/>
      <c r="M217" s="198"/>
      <c r="N217" s="196"/>
      <c r="O217" s="196"/>
      <c r="P217" s="196"/>
      <c r="Q217" s="196"/>
      <c r="R217" s="197"/>
      <c r="S217" s="195"/>
      <c r="T217" s="195"/>
      <c r="U217" s="195"/>
      <c r="V217" s="195"/>
      <c r="W217" s="198"/>
      <c r="Y217" s="153">
        <f t="shared" si="25"/>
        <v>0</v>
      </c>
      <c r="Z217" s="149">
        <f t="shared" si="26"/>
        <v>0</v>
      </c>
      <c r="AA217" s="149">
        <f t="shared" si="27"/>
        <v>0</v>
      </c>
      <c r="AB217" s="850">
        <f t="shared" si="28"/>
        <v>0</v>
      </c>
      <c r="AD217" s="153">
        <f t="shared" si="29"/>
        <v>0</v>
      </c>
      <c r="AE217" s="149">
        <f t="shared" si="30"/>
        <v>0</v>
      </c>
      <c r="AF217" s="149">
        <f t="shared" si="31"/>
        <v>0</v>
      </c>
      <c r="AG217" s="154">
        <f t="shared" si="32"/>
        <v>0</v>
      </c>
    </row>
    <row r="218" spans="1:33" x14ac:dyDescent="0.25">
      <c r="A218" s="141" t="str">
        <f>IF(ISBLANK('A1'!B218),"",IF(ISBLANK('A1'!D218),'A1'!A218&amp;"-"&amp;'A1'!B218,'A1'!A218&amp;"-"&amp;'A1'!B218&amp;"; "&amp;'A1'!D218))</f>
        <v/>
      </c>
      <c r="B218" s="897" t="str">
        <f>IF(ISBLANK('A1'!G218),"",'A1'!G218)</f>
        <v/>
      </c>
      <c r="C218" s="894" t="str">
        <f>IF(ISBLANK('A1'!H218),"",'A1'!H218)</f>
        <v/>
      </c>
      <c r="D218" s="248" t="str">
        <f>IF(ISBLANK('A2'!P218),"",'A2'!P218)</f>
        <v/>
      </c>
      <c r="E218" s="194"/>
      <c r="F218" s="195"/>
      <c r="G218" s="195"/>
      <c r="H218" s="195"/>
      <c r="I218" s="195"/>
      <c r="J218" s="195"/>
      <c r="K218" s="197"/>
      <c r="L218" s="459"/>
      <c r="M218" s="198"/>
      <c r="N218" s="196"/>
      <c r="O218" s="196"/>
      <c r="P218" s="196"/>
      <c r="Q218" s="196"/>
      <c r="R218" s="197"/>
      <c r="S218" s="195"/>
      <c r="T218" s="195"/>
      <c r="U218" s="195"/>
      <c r="V218" s="195"/>
      <c r="W218" s="198"/>
      <c r="Y218" s="153">
        <f t="shared" si="25"/>
        <v>0</v>
      </c>
      <c r="Z218" s="149">
        <f t="shared" si="26"/>
        <v>0</v>
      </c>
      <c r="AA218" s="149">
        <f t="shared" si="27"/>
        <v>0</v>
      </c>
      <c r="AB218" s="850">
        <f t="shared" si="28"/>
        <v>0</v>
      </c>
      <c r="AD218" s="153">
        <f t="shared" si="29"/>
        <v>0</v>
      </c>
      <c r="AE218" s="149">
        <f t="shared" si="30"/>
        <v>0</v>
      </c>
      <c r="AF218" s="149">
        <f t="shared" si="31"/>
        <v>0</v>
      </c>
      <c r="AG218" s="154">
        <f t="shared" si="32"/>
        <v>0</v>
      </c>
    </row>
    <row r="219" spans="1:33" x14ac:dyDescent="0.25">
      <c r="A219" s="141" t="str">
        <f>IF(ISBLANK('A1'!B219),"",IF(ISBLANK('A1'!D219),'A1'!A219&amp;"-"&amp;'A1'!B219,'A1'!A219&amp;"-"&amp;'A1'!B219&amp;"; "&amp;'A1'!D219))</f>
        <v/>
      </c>
      <c r="B219" s="897" t="str">
        <f>IF(ISBLANK('A1'!G219),"",'A1'!G219)</f>
        <v/>
      </c>
      <c r="C219" s="894" t="str">
        <f>IF(ISBLANK('A1'!H219),"",'A1'!H219)</f>
        <v/>
      </c>
      <c r="D219" s="248" t="str">
        <f>IF(ISBLANK('A2'!P219),"",'A2'!P219)</f>
        <v/>
      </c>
      <c r="E219" s="194"/>
      <c r="F219" s="195"/>
      <c r="G219" s="195"/>
      <c r="H219" s="195"/>
      <c r="I219" s="195"/>
      <c r="J219" s="195"/>
      <c r="K219" s="197"/>
      <c r="L219" s="459"/>
      <c r="M219" s="198"/>
      <c r="N219" s="196"/>
      <c r="O219" s="196"/>
      <c r="P219" s="196"/>
      <c r="Q219" s="196"/>
      <c r="R219" s="197"/>
      <c r="S219" s="195"/>
      <c r="T219" s="195"/>
      <c r="U219" s="195"/>
      <c r="V219" s="195"/>
      <c r="W219" s="198"/>
      <c r="Y219" s="153">
        <f t="shared" si="25"/>
        <v>0</v>
      </c>
      <c r="Z219" s="149">
        <f t="shared" si="26"/>
        <v>0</v>
      </c>
      <c r="AA219" s="149">
        <f t="shared" si="27"/>
        <v>0</v>
      </c>
      <c r="AB219" s="850">
        <f t="shared" si="28"/>
        <v>0</v>
      </c>
      <c r="AD219" s="153">
        <f t="shared" si="29"/>
        <v>0</v>
      </c>
      <c r="AE219" s="149">
        <f t="shared" si="30"/>
        <v>0</v>
      </c>
      <c r="AF219" s="149">
        <f t="shared" si="31"/>
        <v>0</v>
      </c>
      <c r="AG219" s="154">
        <f t="shared" si="32"/>
        <v>0</v>
      </c>
    </row>
    <row r="220" spans="1:33" x14ac:dyDescent="0.25">
      <c r="A220" s="141" t="str">
        <f>IF(ISBLANK('A1'!B220),"",IF(ISBLANK('A1'!D220),'A1'!A220&amp;"-"&amp;'A1'!B220,'A1'!A220&amp;"-"&amp;'A1'!B220&amp;"; "&amp;'A1'!D220))</f>
        <v/>
      </c>
      <c r="B220" s="897" t="str">
        <f>IF(ISBLANK('A1'!G220),"",'A1'!G220)</f>
        <v/>
      </c>
      <c r="C220" s="894" t="str">
        <f>IF(ISBLANK('A1'!H220),"",'A1'!H220)</f>
        <v/>
      </c>
      <c r="D220" s="248" t="str">
        <f>IF(ISBLANK('A2'!P220),"",'A2'!P220)</f>
        <v/>
      </c>
      <c r="E220" s="194"/>
      <c r="F220" s="195"/>
      <c r="G220" s="195"/>
      <c r="H220" s="195"/>
      <c r="I220" s="195"/>
      <c r="J220" s="195"/>
      <c r="K220" s="197"/>
      <c r="L220" s="459"/>
      <c r="M220" s="198"/>
      <c r="N220" s="196"/>
      <c r="O220" s="196"/>
      <c r="P220" s="196"/>
      <c r="Q220" s="196"/>
      <c r="R220" s="197"/>
      <c r="S220" s="195"/>
      <c r="T220" s="195"/>
      <c r="U220" s="195"/>
      <c r="V220" s="195"/>
      <c r="W220" s="198"/>
      <c r="Y220" s="153">
        <f t="shared" si="25"/>
        <v>0</v>
      </c>
      <c r="Z220" s="149">
        <f t="shared" si="26"/>
        <v>0</v>
      </c>
      <c r="AA220" s="149">
        <f t="shared" si="27"/>
        <v>0</v>
      </c>
      <c r="AB220" s="850">
        <f t="shared" si="28"/>
        <v>0</v>
      </c>
      <c r="AD220" s="153">
        <f t="shared" si="29"/>
        <v>0</v>
      </c>
      <c r="AE220" s="149">
        <f t="shared" si="30"/>
        <v>0</v>
      </c>
      <c r="AF220" s="149">
        <f t="shared" si="31"/>
        <v>0</v>
      </c>
      <c r="AG220" s="154">
        <f t="shared" si="32"/>
        <v>0</v>
      </c>
    </row>
    <row r="221" spans="1:33" x14ac:dyDescent="0.25">
      <c r="A221" s="141" t="str">
        <f>IF(ISBLANK('A1'!B221),"",IF(ISBLANK('A1'!D221),'A1'!A221&amp;"-"&amp;'A1'!B221,'A1'!A221&amp;"-"&amp;'A1'!B221&amp;"; "&amp;'A1'!D221))</f>
        <v/>
      </c>
      <c r="B221" s="897" t="str">
        <f>IF(ISBLANK('A1'!G221),"",'A1'!G221)</f>
        <v/>
      </c>
      <c r="C221" s="894" t="str">
        <f>IF(ISBLANK('A1'!H221),"",'A1'!H221)</f>
        <v/>
      </c>
      <c r="D221" s="248" t="str">
        <f>IF(ISBLANK('A2'!P221),"",'A2'!P221)</f>
        <v/>
      </c>
      <c r="E221" s="194"/>
      <c r="F221" s="195"/>
      <c r="G221" s="195"/>
      <c r="H221" s="195"/>
      <c r="I221" s="195"/>
      <c r="J221" s="195"/>
      <c r="K221" s="197"/>
      <c r="L221" s="459"/>
      <c r="M221" s="198"/>
      <c r="N221" s="196"/>
      <c r="O221" s="196"/>
      <c r="P221" s="196"/>
      <c r="Q221" s="196"/>
      <c r="R221" s="197"/>
      <c r="S221" s="195"/>
      <c r="T221" s="195"/>
      <c r="U221" s="195"/>
      <c r="V221" s="195"/>
      <c r="W221" s="198"/>
      <c r="Y221" s="153">
        <f t="shared" si="25"/>
        <v>0</v>
      </c>
      <c r="Z221" s="149">
        <f t="shared" si="26"/>
        <v>0</v>
      </c>
      <c r="AA221" s="149">
        <f t="shared" si="27"/>
        <v>0</v>
      </c>
      <c r="AB221" s="850">
        <f t="shared" si="28"/>
        <v>0</v>
      </c>
      <c r="AD221" s="153">
        <f t="shared" si="29"/>
        <v>0</v>
      </c>
      <c r="AE221" s="149">
        <f t="shared" si="30"/>
        <v>0</v>
      </c>
      <c r="AF221" s="149">
        <f t="shared" si="31"/>
        <v>0</v>
      </c>
      <c r="AG221" s="154">
        <f t="shared" si="32"/>
        <v>0</v>
      </c>
    </row>
    <row r="222" spans="1:33" x14ac:dyDescent="0.25">
      <c r="A222" s="141" t="str">
        <f>IF(ISBLANK('A1'!B222),"",IF(ISBLANK('A1'!D222),'A1'!A222&amp;"-"&amp;'A1'!B222,'A1'!A222&amp;"-"&amp;'A1'!B222&amp;"; "&amp;'A1'!D222))</f>
        <v/>
      </c>
      <c r="B222" s="897" t="str">
        <f>IF(ISBLANK('A1'!G222),"",'A1'!G222)</f>
        <v/>
      </c>
      <c r="C222" s="894" t="str">
        <f>IF(ISBLANK('A1'!H222),"",'A1'!H222)</f>
        <v/>
      </c>
      <c r="D222" s="248" t="str">
        <f>IF(ISBLANK('A2'!P222),"",'A2'!P222)</f>
        <v/>
      </c>
      <c r="E222" s="194"/>
      <c r="F222" s="195"/>
      <c r="G222" s="195"/>
      <c r="H222" s="195"/>
      <c r="I222" s="195"/>
      <c r="J222" s="195"/>
      <c r="K222" s="197"/>
      <c r="L222" s="459"/>
      <c r="M222" s="198"/>
      <c r="N222" s="196"/>
      <c r="O222" s="196"/>
      <c r="P222" s="196"/>
      <c r="Q222" s="196"/>
      <c r="R222" s="197"/>
      <c r="S222" s="195"/>
      <c r="T222" s="195"/>
      <c r="U222" s="195"/>
      <c r="V222" s="195"/>
      <c r="W222" s="198"/>
      <c r="Y222" s="153">
        <f t="shared" si="25"/>
        <v>0</v>
      </c>
      <c r="Z222" s="149">
        <f t="shared" si="26"/>
        <v>0</v>
      </c>
      <c r="AA222" s="149">
        <f t="shared" si="27"/>
        <v>0</v>
      </c>
      <c r="AB222" s="850">
        <f t="shared" si="28"/>
        <v>0</v>
      </c>
      <c r="AD222" s="153">
        <f t="shared" si="29"/>
        <v>0</v>
      </c>
      <c r="AE222" s="149">
        <f t="shared" si="30"/>
        <v>0</v>
      </c>
      <c r="AF222" s="149">
        <f t="shared" si="31"/>
        <v>0</v>
      </c>
      <c r="AG222" s="154">
        <f t="shared" si="32"/>
        <v>0</v>
      </c>
    </row>
    <row r="223" spans="1:33" x14ac:dyDescent="0.25">
      <c r="A223" s="141" t="str">
        <f>IF(ISBLANK('A1'!B223),"",IF(ISBLANK('A1'!D223),'A1'!A223&amp;"-"&amp;'A1'!B223,'A1'!A223&amp;"-"&amp;'A1'!B223&amp;"; "&amp;'A1'!D223))</f>
        <v/>
      </c>
      <c r="B223" s="897" t="str">
        <f>IF(ISBLANK('A1'!G223),"",'A1'!G223)</f>
        <v/>
      </c>
      <c r="C223" s="894" t="str">
        <f>IF(ISBLANK('A1'!H223),"",'A1'!H223)</f>
        <v/>
      </c>
      <c r="D223" s="248" t="str">
        <f>IF(ISBLANK('A2'!P223),"",'A2'!P223)</f>
        <v/>
      </c>
      <c r="E223" s="194"/>
      <c r="F223" s="195"/>
      <c r="G223" s="195"/>
      <c r="H223" s="195"/>
      <c r="I223" s="195"/>
      <c r="J223" s="195"/>
      <c r="K223" s="197"/>
      <c r="L223" s="459"/>
      <c r="M223" s="198"/>
      <c r="N223" s="196"/>
      <c r="O223" s="196"/>
      <c r="P223" s="196"/>
      <c r="Q223" s="196"/>
      <c r="R223" s="197"/>
      <c r="S223" s="195"/>
      <c r="T223" s="195"/>
      <c r="U223" s="195"/>
      <c r="V223" s="195"/>
      <c r="W223" s="198"/>
      <c r="Y223" s="153">
        <f t="shared" si="25"/>
        <v>0</v>
      </c>
      <c r="Z223" s="149">
        <f t="shared" si="26"/>
        <v>0</v>
      </c>
      <c r="AA223" s="149">
        <f t="shared" si="27"/>
        <v>0</v>
      </c>
      <c r="AB223" s="850">
        <f t="shared" si="28"/>
        <v>0</v>
      </c>
      <c r="AD223" s="153">
        <f t="shared" si="29"/>
        <v>0</v>
      </c>
      <c r="AE223" s="149">
        <f t="shared" si="30"/>
        <v>0</v>
      </c>
      <c r="AF223" s="149">
        <f t="shared" si="31"/>
        <v>0</v>
      </c>
      <c r="AG223" s="154">
        <f t="shared" si="32"/>
        <v>0</v>
      </c>
    </row>
    <row r="224" spans="1:33" x14ac:dyDescent="0.25">
      <c r="A224" s="141" t="str">
        <f>IF(ISBLANK('A1'!B224),"",IF(ISBLANK('A1'!D224),'A1'!A224&amp;"-"&amp;'A1'!B224,'A1'!A224&amp;"-"&amp;'A1'!B224&amp;"; "&amp;'A1'!D224))</f>
        <v/>
      </c>
      <c r="B224" s="897" t="str">
        <f>IF(ISBLANK('A1'!G224),"",'A1'!G224)</f>
        <v/>
      </c>
      <c r="C224" s="894" t="str">
        <f>IF(ISBLANK('A1'!H224),"",'A1'!H224)</f>
        <v/>
      </c>
      <c r="D224" s="248" t="str">
        <f>IF(ISBLANK('A2'!P224),"",'A2'!P224)</f>
        <v/>
      </c>
      <c r="E224" s="194"/>
      <c r="F224" s="195"/>
      <c r="G224" s="195"/>
      <c r="H224" s="195"/>
      <c r="I224" s="195"/>
      <c r="J224" s="195"/>
      <c r="K224" s="197"/>
      <c r="L224" s="459"/>
      <c r="M224" s="198"/>
      <c r="N224" s="196"/>
      <c r="O224" s="196"/>
      <c r="P224" s="196"/>
      <c r="Q224" s="196"/>
      <c r="R224" s="197"/>
      <c r="S224" s="195"/>
      <c r="T224" s="195"/>
      <c r="U224" s="195"/>
      <c r="V224" s="195"/>
      <c r="W224" s="198"/>
      <c r="Y224" s="153">
        <f t="shared" si="25"/>
        <v>0</v>
      </c>
      <c r="Z224" s="149">
        <f t="shared" si="26"/>
        <v>0</v>
      </c>
      <c r="AA224" s="149">
        <f t="shared" si="27"/>
        <v>0</v>
      </c>
      <c r="AB224" s="850">
        <f t="shared" si="28"/>
        <v>0</v>
      </c>
      <c r="AD224" s="153">
        <f t="shared" si="29"/>
        <v>0</v>
      </c>
      <c r="AE224" s="149">
        <f t="shared" si="30"/>
        <v>0</v>
      </c>
      <c r="AF224" s="149">
        <f t="shared" si="31"/>
        <v>0</v>
      </c>
      <c r="AG224" s="154">
        <f t="shared" si="32"/>
        <v>0</v>
      </c>
    </row>
    <row r="225" spans="1:33" x14ac:dyDescent="0.25">
      <c r="A225" s="141" t="str">
        <f>IF(ISBLANK('A1'!B225),"",IF(ISBLANK('A1'!D225),'A1'!A225&amp;"-"&amp;'A1'!B225,'A1'!A225&amp;"-"&amp;'A1'!B225&amp;"; "&amp;'A1'!D225))</f>
        <v/>
      </c>
      <c r="B225" s="897" t="str">
        <f>IF(ISBLANK('A1'!G225),"",'A1'!G225)</f>
        <v/>
      </c>
      <c r="C225" s="894" t="str">
        <f>IF(ISBLANK('A1'!H225),"",'A1'!H225)</f>
        <v/>
      </c>
      <c r="D225" s="248" t="str">
        <f>IF(ISBLANK('A2'!P225),"",'A2'!P225)</f>
        <v/>
      </c>
      <c r="E225" s="194"/>
      <c r="F225" s="195"/>
      <c r="G225" s="195"/>
      <c r="H225" s="195"/>
      <c r="I225" s="195"/>
      <c r="J225" s="195"/>
      <c r="K225" s="197"/>
      <c r="L225" s="459"/>
      <c r="M225" s="198"/>
      <c r="N225" s="196"/>
      <c r="O225" s="196"/>
      <c r="P225" s="196"/>
      <c r="Q225" s="196"/>
      <c r="R225" s="197"/>
      <c r="S225" s="195"/>
      <c r="T225" s="195"/>
      <c r="U225" s="195"/>
      <c r="V225" s="195"/>
      <c r="W225" s="198"/>
      <c r="Y225" s="153">
        <f t="shared" si="25"/>
        <v>0</v>
      </c>
      <c r="Z225" s="149">
        <f t="shared" si="26"/>
        <v>0</v>
      </c>
      <c r="AA225" s="149">
        <f t="shared" si="27"/>
        <v>0</v>
      </c>
      <c r="AB225" s="850">
        <f t="shared" si="28"/>
        <v>0</v>
      </c>
      <c r="AD225" s="153">
        <f t="shared" si="29"/>
        <v>0</v>
      </c>
      <c r="AE225" s="149">
        <f t="shared" si="30"/>
        <v>0</v>
      </c>
      <c r="AF225" s="149">
        <f t="shared" si="31"/>
        <v>0</v>
      </c>
      <c r="AG225" s="154">
        <f t="shared" si="32"/>
        <v>0</v>
      </c>
    </row>
    <row r="226" spans="1:33" x14ac:dyDescent="0.25">
      <c r="A226" s="141" t="str">
        <f>IF(ISBLANK('A1'!B226),"",IF(ISBLANK('A1'!D226),'A1'!A226&amp;"-"&amp;'A1'!B226,'A1'!A226&amp;"-"&amp;'A1'!B226&amp;"; "&amp;'A1'!D226))</f>
        <v/>
      </c>
      <c r="B226" s="897" t="str">
        <f>IF(ISBLANK('A1'!G226),"",'A1'!G226)</f>
        <v/>
      </c>
      <c r="C226" s="894" t="str">
        <f>IF(ISBLANK('A1'!H226),"",'A1'!H226)</f>
        <v/>
      </c>
      <c r="D226" s="248" t="str">
        <f>IF(ISBLANK('A2'!P226),"",'A2'!P226)</f>
        <v/>
      </c>
      <c r="E226" s="194"/>
      <c r="F226" s="195"/>
      <c r="G226" s="195"/>
      <c r="H226" s="195"/>
      <c r="I226" s="195"/>
      <c r="J226" s="195"/>
      <c r="K226" s="197"/>
      <c r="L226" s="459"/>
      <c r="M226" s="198"/>
      <c r="N226" s="196"/>
      <c r="O226" s="196"/>
      <c r="P226" s="196"/>
      <c r="Q226" s="196"/>
      <c r="R226" s="197"/>
      <c r="S226" s="195"/>
      <c r="T226" s="195"/>
      <c r="U226" s="195"/>
      <c r="V226" s="195"/>
      <c r="W226" s="198"/>
      <c r="Y226" s="153">
        <f t="shared" si="25"/>
        <v>0</v>
      </c>
      <c r="Z226" s="149">
        <f t="shared" si="26"/>
        <v>0</v>
      </c>
      <c r="AA226" s="149">
        <f t="shared" si="27"/>
        <v>0</v>
      </c>
      <c r="AB226" s="850">
        <f t="shared" si="28"/>
        <v>0</v>
      </c>
      <c r="AD226" s="153">
        <f t="shared" si="29"/>
        <v>0</v>
      </c>
      <c r="AE226" s="149">
        <f t="shared" si="30"/>
        <v>0</v>
      </c>
      <c r="AF226" s="149">
        <f t="shared" si="31"/>
        <v>0</v>
      </c>
      <c r="AG226" s="154">
        <f t="shared" si="32"/>
        <v>0</v>
      </c>
    </row>
    <row r="227" spans="1:33" x14ac:dyDescent="0.25">
      <c r="A227" s="141" t="str">
        <f>IF(ISBLANK('A1'!B227),"",IF(ISBLANK('A1'!D227),'A1'!A227&amp;"-"&amp;'A1'!B227,'A1'!A227&amp;"-"&amp;'A1'!B227&amp;"; "&amp;'A1'!D227))</f>
        <v/>
      </c>
      <c r="B227" s="897" t="str">
        <f>IF(ISBLANK('A1'!G227),"",'A1'!G227)</f>
        <v/>
      </c>
      <c r="C227" s="894" t="str">
        <f>IF(ISBLANK('A1'!H227),"",'A1'!H227)</f>
        <v/>
      </c>
      <c r="D227" s="248" t="str">
        <f>IF(ISBLANK('A2'!P227),"",'A2'!P227)</f>
        <v/>
      </c>
      <c r="E227" s="194"/>
      <c r="F227" s="195"/>
      <c r="G227" s="195"/>
      <c r="H227" s="195"/>
      <c r="I227" s="195"/>
      <c r="J227" s="195"/>
      <c r="K227" s="197"/>
      <c r="L227" s="459"/>
      <c r="M227" s="198"/>
      <c r="N227" s="196"/>
      <c r="O227" s="196"/>
      <c r="P227" s="196"/>
      <c r="Q227" s="196"/>
      <c r="R227" s="197"/>
      <c r="S227" s="195"/>
      <c r="T227" s="195"/>
      <c r="U227" s="195"/>
      <c r="V227" s="195"/>
      <c r="W227" s="198"/>
      <c r="Y227" s="153">
        <f t="shared" si="25"/>
        <v>0</v>
      </c>
      <c r="Z227" s="149">
        <f t="shared" si="26"/>
        <v>0</v>
      </c>
      <c r="AA227" s="149">
        <f t="shared" si="27"/>
        <v>0</v>
      </c>
      <c r="AB227" s="850">
        <f t="shared" si="28"/>
        <v>0</v>
      </c>
      <c r="AD227" s="153">
        <f t="shared" si="29"/>
        <v>0</v>
      </c>
      <c r="AE227" s="149">
        <f t="shared" si="30"/>
        <v>0</v>
      </c>
      <c r="AF227" s="149">
        <f t="shared" si="31"/>
        <v>0</v>
      </c>
      <c r="AG227" s="154">
        <f t="shared" si="32"/>
        <v>0</v>
      </c>
    </row>
    <row r="228" spans="1:33" x14ac:dyDescent="0.25">
      <c r="A228" s="141" t="str">
        <f>IF(ISBLANK('A1'!B228),"",IF(ISBLANK('A1'!D228),'A1'!A228&amp;"-"&amp;'A1'!B228,'A1'!A228&amp;"-"&amp;'A1'!B228&amp;"; "&amp;'A1'!D228))</f>
        <v/>
      </c>
      <c r="B228" s="897" t="str">
        <f>IF(ISBLANK('A1'!G228),"",'A1'!G228)</f>
        <v/>
      </c>
      <c r="C228" s="894" t="str">
        <f>IF(ISBLANK('A1'!H228),"",'A1'!H228)</f>
        <v/>
      </c>
      <c r="D228" s="248" t="str">
        <f>IF(ISBLANK('A2'!P228),"",'A2'!P228)</f>
        <v/>
      </c>
      <c r="E228" s="194"/>
      <c r="F228" s="195"/>
      <c r="G228" s="195"/>
      <c r="H228" s="195"/>
      <c r="I228" s="195"/>
      <c r="J228" s="195"/>
      <c r="K228" s="197"/>
      <c r="L228" s="459"/>
      <c r="M228" s="198"/>
      <c r="N228" s="196"/>
      <c r="O228" s="196"/>
      <c r="P228" s="196"/>
      <c r="Q228" s="196"/>
      <c r="R228" s="197"/>
      <c r="S228" s="195"/>
      <c r="T228" s="195"/>
      <c r="U228" s="195"/>
      <c r="V228" s="195"/>
      <c r="W228" s="198"/>
      <c r="Y228" s="153">
        <f t="shared" si="25"/>
        <v>0</v>
      </c>
      <c r="Z228" s="149">
        <f t="shared" si="26"/>
        <v>0</v>
      </c>
      <c r="AA228" s="149">
        <f t="shared" si="27"/>
        <v>0</v>
      </c>
      <c r="AB228" s="850">
        <f t="shared" si="28"/>
        <v>0</v>
      </c>
      <c r="AD228" s="153">
        <f t="shared" si="29"/>
        <v>0</v>
      </c>
      <c r="AE228" s="149">
        <f t="shared" si="30"/>
        <v>0</v>
      </c>
      <c r="AF228" s="149">
        <f t="shared" si="31"/>
        <v>0</v>
      </c>
      <c r="AG228" s="154">
        <f t="shared" si="32"/>
        <v>0</v>
      </c>
    </row>
    <row r="229" spans="1:33" x14ac:dyDescent="0.25">
      <c r="A229" s="141" t="str">
        <f>IF(ISBLANK('A1'!B229),"",IF(ISBLANK('A1'!D229),'A1'!A229&amp;"-"&amp;'A1'!B229,'A1'!A229&amp;"-"&amp;'A1'!B229&amp;"; "&amp;'A1'!D229))</f>
        <v/>
      </c>
      <c r="B229" s="897" t="str">
        <f>IF(ISBLANK('A1'!G229),"",'A1'!G229)</f>
        <v/>
      </c>
      <c r="C229" s="894" t="str">
        <f>IF(ISBLANK('A1'!H229),"",'A1'!H229)</f>
        <v/>
      </c>
      <c r="D229" s="248" t="str">
        <f>IF(ISBLANK('A2'!P229),"",'A2'!P229)</f>
        <v/>
      </c>
      <c r="E229" s="194"/>
      <c r="F229" s="195"/>
      <c r="G229" s="195"/>
      <c r="H229" s="195"/>
      <c r="I229" s="195"/>
      <c r="J229" s="195"/>
      <c r="K229" s="197"/>
      <c r="L229" s="459"/>
      <c r="M229" s="198"/>
      <c r="N229" s="196"/>
      <c r="O229" s="196"/>
      <c r="P229" s="196"/>
      <c r="Q229" s="196"/>
      <c r="R229" s="197"/>
      <c r="S229" s="195"/>
      <c r="T229" s="195"/>
      <c r="U229" s="195"/>
      <c r="V229" s="195"/>
      <c r="W229" s="198"/>
      <c r="Y229" s="153">
        <f t="shared" si="25"/>
        <v>0</v>
      </c>
      <c r="Z229" s="149">
        <f t="shared" si="26"/>
        <v>0</v>
      </c>
      <c r="AA229" s="149">
        <f t="shared" si="27"/>
        <v>0</v>
      </c>
      <c r="AB229" s="850">
        <f t="shared" si="28"/>
        <v>0</v>
      </c>
      <c r="AD229" s="153">
        <f t="shared" si="29"/>
        <v>0</v>
      </c>
      <c r="AE229" s="149">
        <f t="shared" si="30"/>
        <v>0</v>
      </c>
      <c r="AF229" s="149">
        <f t="shared" si="31"/>
        <v>0</v>
      </c>
      <c r="AG229" s="154">
        <f t="shared" si="32"/>
        <v>0</v>
      </c>
    </row>
    <row r="230" spans="1:33" x14ac:dyDescent="0.25">
      <c r="A230" s="141" t="str">
        <f>IF(ISBLANK('A1'!B230),"",IF(ISBLANK('A1'!D230),'A1'!A230&amp;"-"&amp;'A1'!B230,'A1'!A230&amp;"-"&amp;'A1'!B230&amp;"; "&amp;'A1'!D230))</f>
        <v/>
      </c>
      <c r="B230" s="897" t="str">
        <f>IF(ISBLANK('A1'!G230),"",'A1'!G230)</f>
        <v/>
      </c>
      <c r="C230" s="894" t="str">
        <f>IF(ISBLANK('A1'!H230),"",'A1'!H230)</f>
        <v/>
      </c>
      <c r="D230" s="248" t="str">
        <f>IF(ISBLANK('A2'!P230),"",'A2'!P230)</f>
        <v/>
      </c>
      <c r="E230" s="194"/>
      <c r="F230" s="195"/>
      <c r="G230" s="195"/>
      <c r="H230" s="195"/>
      <c r="I230" s="195"/>
      <c r="J230" s="195"/>
      <c r="K230" s="197"/>
      <c r="L230" s="459"/>
      <c r="M230" s="198"/>
      <c r="N230" s="196"/>
      <c r="O230" s="196"/>
      <c r="P230" s="196"/>
      <c r="Q230" s="196"/>
      <c r="R230" s="197"/>
      <c r="S230" s="195"/>
      <c r="T230" s="195"/>
      <c r="U230" s="195"/>
      <c r="V230" s="195"/>
      <c r="W230" s="198"/>
      <c r="Y230" s="153">
        <f t="shared" si="25"/>
        <v>0</v>
      </c>
      <c r="Z230" s="149">
        <f t="shared" si="26"/>
        <v>0</v>
      </c>
      <c r="AA230" s="149">
        <f t="shared" si="27"/>
        <v>0</v>
      </c>
      <c r="AB230" s="850">
        <f t="shared" si="28"/>
        <v>0</v>
      </c>
      <c r="AD230" s="153">
        <f t="shared" si="29"/>
        <v>0</v>
      </c>
      <c r="AE230" s="149">
        <f t="shared" si="30"/>
        <v>0</v>
      </c>
      <c r="AF230" s="149">
        <f t="shared" si="31"/>
        <v>0</v>
      </c>
      <c r="AG230" s="154">
        <f t="shared" si="32"/>
        <v>0</v>
      </c>
    </row>
    <row r="231" spans="1:33" x14ac:dyDescent="0.25">
      <c r="A231" s="141" t="str">
        <f>IF(ISBLANK('A1'!B231),"",IF(ISBLANK('A1'!D231),'A1'!A231&amp;"-"&amp;'A1'!B231,'A1'!A231&amp;"-"&amp;'A1'!B231&amp;"; "&amp;'A1'!D231))</f>
        <v/>
      </c>
      <c r="B231" s="897" t="str">
        <f>IF(ISBLANK('A1'!G231),"",'A1'!G231)</f>
        <v/>
      </c>
      <c r="C231" s="894" t="str">
        <f>IF(ISBLANK('A1'!H231),"",'A1'!H231)</f>
        <v/>
      </c>
      <c r="D231" s="248" t="str">
        <f>IF(ISBLANK('A2'!P231),"",'A2'!P231)</f>
        <v/>
      </c>
      <c r="E231" s="194"/>
      <c r="F231" s="195"/>
      <c r="G231" s="195"/>
      <c r="H231" s="195"/>
      <c r="I231" s="195"/>
      <c r="J231" s="195"/>
      <c r="K231" s="197"/>
      <c r="L231" s="459"/>
      <c r="M231" s="198"/>
      <c r="N231" s="196"/>
      <c r="O231" s="196"/>
      <c r="P231" s="196"/>
      <c r="Q231" s="196"/>
      <c r="R231" s="197"/>
      <c r="S231" s="195"/>
      <c r="T231" s="195"/>
      <c r="U231" s="195"/>
      <c r="V231" s="195"/>
      <c r="W231" s="198"/>
      <c r="Y231" s="153">
        <f t="shared" si="25"/>
        <v>0</v>
      </c>
      <c r="Z231" s="149">
        <f t="shared" si="26"/>
        <v>0</v>
      </c>
      <c r="AA231" s="149">
        <f t="shared" si="27"/>
        <v>0</v>
      </c>
      <c r="AB231" s="850">
        <f t="shared" si="28"/>
        <v>0</v>
      </c>
      <c r="AD231" s="153">
        <f t="shared" si="29"/>
        <v>0</v>
      </c>
      <c r="AE231" s="149">
        <f t="shared" si="30"/>
        <v>0</v>
      </c>
      <c r="AF231" s="149">
        <f t="shared" si="31"/>
        <v>0</v>
      </c>
      <c r="AG231" s="154">
        <f t="shared" si="32"/>
        <v>0</v>
      </c>
    </row>
    <row r="232" spans="1:33" x14ac:dyDescent="0.25">
      <c r="A232" s="141" t="str">
        <f>IF(ISBLANK('A1'!B232),"",IF(ISBLANK('A1'!D232),'A1'!A232&amp;"-"&amp;'A1'!B232,'A1'!A232&amp;"-"&amp;'A1'!B232&amp;"; "&amp;'A1'!D232))</f>
        <v/>
      </c>
      <c r="B232" s="897" t="str">
        <f>IF(ISBLANK('A1'!G232),"",'A1'!G232)</f>
        <v/>
      </c>
      <c r="C232" s="894" t="str">
        <f>IF(ISBLANK('A1'!H232),"",'A1'!H232)</f>
        <v/>
      </c>
      <c r="D232" s="248" t="str">
        <f>IF(ISBLANK('A2'!P232),"",'A2'!P232)</f>
        <v/>
      </c>
      <c r="E232" s="194"/>
      <c r="F232" s="195"/>
      <c r="G232" s="195"/>
      <c r="H232" s="195"/>
      <c r="I232" s="195"/>
      <c r="J232" s="195"/>
      <c r="K232" s="197"/>
      <c r="L232" s="459"/>
      <c r="M232" s="198"/>
      <c r="N232" s="196"/>
      <c r="O232" s="196"/>
      <c r="P232" s="196"/>
      <c r="Q232" s="196"/>
      <c r="R232" s="197"/>
      <c r="S232" s="195"/>
      <c r="T232" s="195"/>
      <c r="U232" s="195"/>
      <c r="V232" s="195"/>
      <c r="W232" s="198"/>
      <c r="Y232" s="153">
        <f t="shared" si="25"/>
        <v>0</v>
      </c>
      <c r="Z232" s="149">
        <f t="shared" si="26"/>
        <v>0</v>
      </c>
      <c r="AA232" s="149">
        <f t="shared" si="27"/>
        <v>0</v>
      </c>
      <c r="AB232" s="850">
        <f t="shared" si="28"/>
        <v>0</v>
      </c>
      <c r="AD232" s="153">
        <f t="shared" si="29"/>
        <v>0</v>
      </c>
      <c r="AE232" s="149">
        <f t="shared" si="30"/>
        <v>0</v>
      </c>
      <c r="AF232" s="149">
        <f t="shared" si="31"/>
        <v>0</v>
      </c>
      <c r="AG232" s="154">
        <f t="shared" si="32"/>
        <v>0</v>
      </c>
    </row>
    <row r="233" spans="1:33" x14ac:dyDescent="0.25">
      <c r="A233" s="141" t="str">
        <f>IF(ISBLANK('A1'!B233),"",IF(ISBLANK('A1'!D233),'A1'!A233&amp;"-"&amp;'A1'!B233,'A1'!A233&amp;"-"&amp;'A1'!B233&amp;"; "&amp;'A1'!D233))</f>
        <v/>
      </c>
      <c r="B233" s="897" t="str">
        <f>IF(ISBLANK('A1'!G233),"",'A1'!G233)</f>
        <v/>
      </c>
      <c r="C233" s="894" t="str">
        <f>IF(ISBLANK('A1'!H233),"",'A1'!H233)</f>
        <v/>
      </c>
      <c r="D233" s="248" t="str">
        <f>IF(ISBLANK('A2'!P233),"",'A2'!P233)</f>
        <v/>
      </c>
      <c r="E233" s="194"/>
      <c r="F233" s="195"/>
      <c r="G233" s="195"/>
      <c r="H233" s="195"/>
      <c r="I233" s="195"/>
      <c r="J233" s="195"/>
      <c r="K233" s="197"/>
      <c r="L233" s="459"/>
      <c r="M233" s="198"/>
      <c r="N233" s="196"/>
      <c r="O233" s="196"/>
      <c r="P233" s="196"/>
      <c r="Q233" s="196"/>
      <c r="R233" s="197"/>
      <c r="S233" s="195"/>
      <c r="T233" s="195"/>
      <c r="U233" s="195"/>
      <c r="V233" s="195"/>
      <c r="W233" s="198"/>
      <c r="Y233" s="153">
        <f t="shared" si="25"/>
        <v>0</v>
      </c>
      <c r="Z233" s="149">
        <f t="shared" si="26"/>
        <v>0</v>
      </c>
      <c r="AA233" s="149">
        <f t="shared" si="27"/>
        <v>0</v>
      </c>
      <c r="AB233" s="850">
        <f t="shared" si="28"/>
        <v>0</v>
      </c>
      <c r="AD233" s="153">
        <f t="shared" si="29"/>
        <v>0</v>
      </c>
      <c r="AE233" s="149">
        <f t="shared" si="30"/>
        <v>0</v>
      </c>
      <c r="AF233" s="149">
        <f t="shared" si="31"/>
        <v>0</v>
      </c>
      <c r="AG233" s="154">
        <f t="shared" si="32"/>
        <v>0</v>
      </c>
    </row>
    <row r="234" spans="1:33" x14ac:dyDescent="0.25">
      <c r="A234" s="141" t="str">
        <f>IF(ISBLANK('A1'!B234),"",IF(ISBLANK('A1'!D234),'A1'!A234&amp;"-"&amp;'A1'!B234,'A1'!A234&amp;"-"&amp;'A1'!B234&amp;"; "&amp;'A1'!D234))</f>
        <v/>
      </c>
      <c r="B234" s="897" t="str">
        <f>IF(ISBLANK('A1'!G234),"",'A1'!G234)</f>
        <v/>
      </c>
      <c r="C234" s="894" t="str">
        <f>IF(ISBLANK('A1'!H234),"",'A1'!H234)</f>
        <v/>
      </c>
      <c r="D234" s="248" t="str">
        <f>IF(ISBLANK('A2'!P234),"",'A2'!P234)</f>
        <v/>
      </c>
      <c r="E234" s="194"/>
      <c r="F234" s="195"/>
      <c r="G234" s="195"/>
      <c r="H234" s="195"/>
      <c r="I234" s="195"/>
      <c r="J234" s="195"/>
      <c r="K234" s="197"/>
      <c r="L234" s="459"/>
      <c r="M234" s="198"/>
      <c r="N234" s="196"/>
      <c r="O234" s="196"/>
      <c r="P234" s="196"/>
      <c r="Q234" s="196"/>
      <c r="R234" s="197"/>
      <c r="S234" s="195"/>
      <c r="T234" s="195"/>
      <c r="U234" s="195"/>
      <c r="V234" s="195"/>
      <c r="W234" s="198"/>
      <c r="Y234" s="153">
        <f t="shared" si="25"/>
        <v>0</v>
      </c>
      <c r="Z234" s="149">
        <f t="shared" si="26"/>
        <v>0</v>
      </c>
      <c r="AA234" s="149">
        <f t="shared" si="27"/>
        <v>0</v>
      </c>
      <c r="AB234" s="850">
        <f t="shared" si="28"/>
        <v>0</v>
      </c>
      <c r="AD234" s="153">
        <f t="shared" si="29"/>
        <v>0</v>
      </c>
      <c r="AE234" s="149">
        <f t="shared" si="30"/>
        <v>0</v>
      </c>
      <c r="AF234" s="149">
        <f t="shared" si="31"/>
        <v>0</v>
      </c>
      <c r="AG234" s="154">
        <f t="shared" si="32"/>
        <v>0</v>
      </c>
    </row>
    <row r="235" spans="1:33" x14ac:dyDescent="0.25">
      <c r="A235" s="141" t="str">
        <f>IF(ISBLANK('A1'!B235),"",IF(ISBLANK('A1'!D235),'A1'!A235&amp;"-"&amp;'A1'!B235,'A1'!A235&amp;"-"&amp;'A1'!B235&amp;"; "&amp;'A1'!D235))</f>
        <v/>
      </c>
      <c r="B235" s="897" t="str">
        <f>IF(ISBLANK('A1'!G235),"",'A1'!G235)</f>
        <v/>
      </c>
      <c r="C235" s="894" t="str">
        <f>IF(ISBLANK('A1'!H235),"",'A1'!H235)</f>
        <v/>
      </c>
      <c r="D235" s="248" t="str">
        <f>IF(ISBLANK('A2'!P235),"",'A2'!P235)</f>
        <v/>
      </c>
      <c r="E235" s="194"/>
      <c r="F235" s="195"/>
      <c r="G235" s="195"/>
      <c r="H235" s="195"/>
      <c r="I235" s="195"/>
      <c r="J235" s="195"/>
      <c r="K235" s="197"/>
      <c r="L235" s="459"/>
      <c r="M235" s="198"/>
      <c r="N235" s="196"/>
      <c r="O235" s="196"/>
      <c r="P235" s="196"/>
      <c r="Q235" s="196"/>
      <c r="R235" s="197"/>
      <c r="S235" s="195"/>
      <c r="T235" s="195"/>
      <c r="U235" s="195"/>
      <c r="V235" s="195"/>
      <c r="W235" s="198"/>
      <c r="Y235" s="153">
        <f t="shared" si="25"/>
        <v>0</v>
      </c>
      <c r="Z235" s="149">
        <f t="shared" si="26"/>
        <v>0</v>
      </c>
      <c r="AA235" s="149">
        <f t="shared" si="27"/>
        <v>0</v>
      </c>
      <c r="AB235" s="850">
        <f t="shared" si="28"/>
        <v>0</v>
      </c>
      <c r="AD235" s="153">
        <f t="shared" si="29"/>
        <v>0</v>
      </c>
      <c r="AE235" s="149">
        <f t="shared" si="30"/>
        <v>0</v>
      </c>
      <c r="AF235" s="149">
        <f t="shared" si="31"/>
        <v>0</v>
      </c>
      <c r="AG235" s="154">
        <f t="shared" si="32"/>
        <v>0</v>
      </c>
    </row>
    <row r="236" spans="1:33" x14ac:dyDescent="0.25">
      <c r="A236" s="141" t="str">
        <f>IF(ISBLANK('A1'!B236),"",IF(ISBLANK('A1'!D236),'A1'!A236&amp;"-"&amp;'A1'!B236,'A1'!A236&amp;"-"&amp;'A1'!B236&amp;"; "&amp;'A1'!D236))</f>
        <v/>
      </c>
      <c r="B236" s="897" t="str">
        <f>IF(ISBLANK('A1'!G236),"",'A1'!G236)</f>
        <v/>
      </c>
      <c r="C236" s="894" t="str">
        <f>IF(ISBLANK('A1'!H236),"",'A1'!H236)</f>
        <v/>
      </c>
      <c r="D236" s="248" t="str">
        <f>IF(ISBLANK('A2'!P236),"",'A2'!P236)</f>
        <v/>
      </c>
      <c r="E236" s="194"/>
      <c r="F236" s="195"/>
      <c r="G236" s="195"/>
      <c r="H236" s="195"/>
      <c r="I236" s="195"/>
      <c r="J236" s="195"/>
      <c r="K236" s="197"/>
      <c r="L236" s="459"/>
      <c r="M236" s="198"/>
      <c r="N236" s="196"/>
      <c r="O236" s="196"/>
      <c r="P236" s="196"/>
      <c r="Q236" s="196"/>
      <c r="R236" s="197"/>
      <c r="S236" s="195"/>
      <c r="T236" s="195"/>
      <c r="U236" s="195"/>
      <c r="V236" s="195"/>
      <c r="W236" s="198"/>
      <c r="Y236" s="153">
        <f t="shared" si="25"/>
        <v>0</v>
      </c>
      <c r="Z236" s="149">
        <f t="shared" si="26"/>
        <v>0</v>
      </c>
      <c r="AA236" s="149">
        <f t="shared" si="27"/>
        <v>0</v>
      </c>
      <c r="AB236" s="850">
        <f t="shared" si="28"/>
        <v>0</v>
      </c>
      <c r="AD236" s="153">
        <f t="shared" si="29"/>
        <v>0</v>
      </c>
      <c r="AE236" s="149">
        <f t="shared" si="30"/>
        <v>0</v>
      </c>
      <c r="AF236" s="149">
        <f t="shared" si="31"/>
        <v>0</v>
      </c>
      <c r="AG236" s="154">
        <f t="shared" si="32"/>
        <v>0</v>
      </c>
    </row>
    <row r="237" spans="1:33" x14ac:dyDescent="0.25">
      <c r="A237" s="141" t="str">
        <f>IF(ISBLANK('A1'!B237),"",IF(ISBLANK('A1'!D237),'A1'!A237&amp;"-"&amp;'A1'!B237,'A1'!A237&amp;"-"&amp;'A1'!B237&amp;"; "&amp;'A1'!D237))</f>
        <v/>
      </c>
      <c r="B237" s="897" t="str">
        <f>IF(ISBLANK('A1'!G237),"",'A1'!G237)</f>
        <v/>
      </c>
      <c r="C237" s="894" t="str">
        <f>IF(ISBLANK('A1'!H237),"",'A1'!H237)</f>
        <v/>
      </c>
      <c r="D237" s="248" t="str">
        <f>IF(ISBLANK('A2'!P237),"",'A2'!P237)</f>
        <v/>
      </c>
      <c r="E237" s="194"/>
      <c r="F237" s="195"/>
      <c r="G237" s="195"/>
      <c r="H237" s="195"/>
      <c r="I237" s="195"/>
      <c r="J237" s="195"/>
      <c r="K237" s="197"/>
      <c r="L237" s="459"/>
      <c r="M237" s="198"/>
      <c r="N237" s="196"/>
      <c r="O237" s="196"/>
      <c r="P237" s="196"/>
      <c r="Q237" s="196"/>
      <c r="R237" s="197"/>
      <c r="S237" s="195"/>
      <c r="T237" s="195"/>
      <c r="U237" s="195"/>
      <c r="V237" s="195"/>
      <c r="W237" s="198"/>
      <c r="Y237" s="153">
        <f t="shared" si="25"/>
        <v>0</v>
      </c>
      <c r="Z237" s="149">
        <f t="shared" si="26"/>
        <v>0</v>
      </c>
      <c r="AA237" s="149">
        <f t="shared" si="27"/>
        <v>0</v>
      </c>
      <c r="AB237" s="850">
        <f t="shared" si="28"/>
        <v>0</v>
      </c>
      <c r="AD237" s="153">
        <f t="shared" si="29"/>
        <v>0</v>
      </c>
      <c r="AE237" s="149">
        <f t="shared" si="30"/>
        <v>0</v>
      </c>
      <c r="AF237" s="149">
        <f t="shared" si="31"/>
        <v>0</v>
      </c>
      <c r="AG237" s="154">
        <f t="shared" si="32"/>
        <v>0</v>
      </c>
    </row>
    <row r="238" spans="1:33" x14ac:dyDescent="0.25">
      <c r="A238" s="141" t="str">
        <f>IF(ISBLANK('A1'!B238),"",IF(ISBLANK('A1'!D238),'A1'!A238&amp;"-"&amp;'A1'!B238,'A1'!A238&amp;"-"&amp;'A1'!B238&amp;"; "&amp;'A1'!D238))</f>
        <v/>
      </c>
      <c r="B238" s="897" t="str">
        <f>IF(ISBLANK('A1'!G238),"",'A1'!G238)</f>
        <v/>
      </c>
      <c r="C238" s="894" t="str">
        <f>IF(ISBLANK('A1'!H238),"",'A1'!H238)</f>
        <v/>
      </c>
      <c r="D238" s="248" t="str">
        <f>IF(ISBLANK('A2'!P238),"",'A2'!P238)</f>
        <v/>
      </c>
      <c r="E238" s="194"/>
      <c r="F238" s="195"/>
      <c r="G238" s="195"/>
      <c r="H238" s="195"/>
      <c r="I238" s="195"/>
      <c r="J238" s="195"/>
      <c r="K238" s="197"/>
      <c r="L238" s="459"/>
      <c r="M238" s="198"/>
      <c r="N238" s="196"/>
      <c r="O238" s="196"/>
      <c r="P238" s="196"/>
      <c r="Q238" s="196"/>
      <c r="R238" s="197"/>
      <c r="S238" s="195"/>
      <c r="T238" s="195"/>
      <c r="U238" s="195"/>
      <c r="V238" s="195"/>
      <c r="W238" s="198"/>
      <c r="Y238" s="153">
        <f t="shared" si="25"/>
        <v>0</v>
      </c>
      <c r="Z238" s="149">
        <f t="shared" si="26"/>
        <v>0</v>
      </c>
      <c r="AA238" s="149">
        <f t="shared" si="27"/>
        <v>0</v>
      </c>
      <c r="AB238" s="850">
        <f t="shared" si="28"/>
        <v>0</v>
      </c>
      <c r="AD238" s="153">
        <f t="shared" si="29"/>
        <v>0</v>
      </c>
      <c r="AE238" s="149">
        <f t="shared" si="30"/>
        <v>0</v>
      </c>
      <c r="AF238" s="149">
        <f t="shared" si="31"/>
        <v>0</v>
      </c>
      <c r="AG238" s="154">
        <f t="shared" si="32"/>
        <v>0</v>
      </c>
    </row>
    <row r="239" spans="1:33" x14ac:dyDescent="0.25">
      <c r="A239" s="141" t="str">
        <f>IF(ISBLANK('A1'!B239),"",IF(ISBLANK('A1'!D239),'A1'!A239&amp;"-"&amp;'A1'!B239,'A1'!A239&amp;"-"&amp;'A1'!B239&amp;"; "&amp;'A1'!D239))</f>
        <v/>
      </c>
      <c r="B239" s="897" t="str">
        <f>IF(ISBLANK('A1'!G239),"",'A1'!G239)</f>
        <v/>
      </c>
      <c r="C239" s="894" t="str">
        <f>IF(ISBLANK('A1'!H239),"",'A1'!H239)</f>
        <v/>
      </c>
      <c r="D239" s="248" t="str">
        <f>IF(ISBLANK('A2'!P239),"",'A2'!P239)</f>
        <v/>
      </c>
      <c r="E239" s="194"/>
      <c r="F239" s="195"/>
      <c r="G239" s="195"/>
      <c r="H239" s="195"/>
      <c r="I239" s="195"/>
      <c r="J239" s="195"/>
      <c r="K239" s="197"/>
      <c r="L239" s="459"/>
      <c r="M239" s="198"/>
      <c r="N239" s="196"/>
      <c r="O239" s="196"/>
      <c r="P239" s="196"/>
      <c r="Q239" s="196"/>
      <c r="R239" s="197"/>
      <c r="S239" s="195"/>
      <c r="T239" s="195"/>
      <c r="U239" s="195"/>
      <c r="V239" s="195"/>
      <c r="W239" s="198"/>
      <c r="Y239" s="153">
        <f t="shared" si="25"/>
        <v>0</v>
      </c>
      <c r="Z239" s="149">
        <f t="shared" si="26"/>
        <v>0</v>
      </c>
      <c r="AA239" s="149">
        <f t="shared" si="27"/>
        <v>0</v>
      </c>
      <c r="AB239" s="850">
        <f t="shared" si="28"/>
        <v>0</v>
      </c>
      <c r="AD239" s="153">
        <f t="shared" si="29"/>
        <v>0</v>
      </c>
      <c r="AE239" s="149">
        <f t="shared" si="30"/>
        <v>0</v>
      </c>
      <c r="AF239" s="149">
        <f t="shared" si="31"/>
        <v>0</v>
      </c>
      <c r="AG239" s="154">
        <f t="shared" si="32"/>
        <v>0</v>
      </c>
    </row>
    <row r="240" spans="1:33" x14ac:dyDescent="0.25">
      <c r="A240" s="141" t="str">
        <f>IF(ISBLANK('A1'!B240),"",IF(ISBLANK('A1'!D240),'A1'!A240&amp;"-"&amp;'A1'!B240,'A1'!A240&amp;"-"&amp;'A1'!B240&amp;"; "&amp;'A1'!D240))</f>
        <v/>
      </c>
      <c r="B240" s="897" t="str">
        <f>IF(ISBLANK('A1'!G240),"",'A1'!G240)</f>
        <v/>
      </c>
      <c r="C240" s="894" t="str">
        <f>IF(ISBLANK('A1'!H240),"",'A1'!H240)</f>
        <v/>
      </c>
      <c r="D240" s="248" t="str">
        <f>IF(ISBLANK('A2'!P240),"",'A2'!P240)</f>
        <v/>
      </c>
      <c r="E240" s="194"/>
      <c r="F240" s="195"/>
      <c r="G240" s="195"/>
      <c r="H240" s="195"/>
      <c r="I240" s="195"/>
      <c r="J240" s="195"/>
      <c r="K240" s="197"/>
      <c r="L240" s="459"/>
      <c r="M240" s="198"/>
      <c r="N240" s="196"/>
      <c r="O240" s="196"/>
      <c r="P240" s="196"/>
      <c r="Q240" s="196"/>
      <c r="R240" s="197"/>
      <c r="S240" s="195"/>
      <c r="T240" s="195"/>
      <c r="U240" s="195"/>
      <c r="V240" s="195"/>
      <c r="W240" s="198"/>
      <c r="Y240" s="153">
        <f t="shared" si="25"/>
        <v>0</v>
      </c>
      <c r="Z240" s="149">
        <f t="shared" si="26"/>
        <v>0</v>
      </c>
      <c r="AA240" s="149">
        <f t="shared" si="27"/>
        <v>0</v>
      </c>
      <c r="AB240" s="850">
        <f t="shared" si="28"/>
        <v>0</v>
      </c>
      <c r="AD240" s="153">
        <f t="shared" si="29"/>
        <v>0</v>
      </c>
      <c r="AE240" s="149">
        <f t="shared" si="30"/>
        <v>0</v>
      </c>
      <c r="AF240" s="149">
        <f t="shared" si="31"/>
        <v>0</v>
      </c>
      <c r="AG240" s="154">
        <f t="shared" si="32"/>
        <v>0</v>
      </c>
    </row>
    <row r="241" spans="1:33" x14ac:dyDescent="0.25">
      <c r="A241" s="141" t="str">
        <f>IF(ISBLANK('A1'!B241),"",IF(ISBLANK('A1'!D241),'A1'!A241&amp;"-"&amp;'A1'!B241,'A1'!A241&amp;"-"&amp;'A1'!B241&amp;"; "&amp;'A1'!D241))</f>
        <v/>
      </c>
      <c r="B241" s="897" t="str">
        <f>IF(ISBLANK('A1'!G241),"",'A1'!G241)</f>
        <v/>
      </c>
      <c r="C241" s="894" t="str">
        <f>IF(ISBLANK('A1'!H241),"",'A1'!H241)</f>
        <v/>
      </c>
      <c r="D241" s="248" t="str">
        <f>IF(ISBLANK('A2'!P241),"",'A2'!P241)</f>
        <v/>
      </c>
      <c r="E241" s="194"/>
      <c r="F241" s="195"/>
      <c r="G241" s="195"/>
      <c r="H241" s="195"/>
      <c r="I241" s="195"/>
      <c r="J241" s="195"/>
      <c r="K241" s="197"/>
      <c r="L241" s="459"/>
      <c r="M241" s="198"/>
      <c r="N241" s="196"/>
      <c r="O241" s="196"/>
      <c r="P241" s="196"/>
      <c r="Q241" s="196"/>
      <c r="R241" s="197"/>
      <c r="S241" s="195"/>
      <c r="T241" s="195"/>
      <c r="U241" s="195"/>
      <c r="V241" s="195"/>
      <c r="W241" s="198"/>
      <c r="Y241" s="153">
        <f t="shared" si="25"/>
        <v>0</v>
      </c>
      <c r="Z241" s="149">
        <f t="shared" si="26"/>
        <v>0</v>
      </c>
      <c r="AA241" s="149">
        <f t="shared" si="27"/>
        <v>0</v>
      </c>
      <c r="AB241" s="850">
        <f t="shared" si="28"/>
        <v>0</v>
      </c>
      <c r="AD241" s="153">
        <f t="shared" si="29"/>
        <v>0</v>
      </c>
      <c r="AE241" s="149">
        <f t="shared" si="30"/>
        <v>0</v>
      </c>
      <c r="AF241" s="149">
        <f t="shared" si="31"/>
        <v>0</v>
      </c>
      <c r="AG241" s="154">
        <f t="shared" si="32"/>
        <v>0</v>
      </c>
    </row>
    <row r="242" spans="1:33" x14ac:dyDescent="0.25">
      <c r="A242" s="141" t="str">
        <f>IF(ISBLANK('A1'!B242),"",IF(ISBLANK('A1'!D242),'A1'!A242&amp;"-"&amp;'A1'!B242,'A1'!A242&amp;"-"&amp;'A1'!B242&amp;"; "&amp;'A1'!D242))</f>
        <v/>
      </c>
      <c r="B242" s="897" t="str">
        <f>IF(ISBLANK('A1'!G242),"",'A1'!G242)</f>
        <v/>
      </c>
      <c r="C242" s="894" t="str">
        <f>IF(ISBLANK('A1'!H242),"",'A1'!H242)</f>
        <v/>
      </c>
      <c r="D242" s="248" t="str">
        <f>IF(ISBLANK('A2'!P242),"",'A2'!P242)</f>
        <v/>
      </c>
      <c r="E242" s="194"/>
      <c r="F242" s="195"/>
      <c r="G242" s="195"/>
      <c r="H242" s="195"/>
      <c r="I242" s="195"/>
      <c r="J242" s="195"/>
      <c r="K242" s="197"/>
      <c r="L242" s="459"/>
      <c r="M242" s="198"/>
      <c r="N242" s="196"/>
      <c r="O242" s="196"/>
      <c r="P242" s="196"/>
      <c r="Q242" s="196"/>
      <c r="R242" s="197"/>
      <c r="S242" s="195"/>
      <c r="T242" s="195"/>
      <c r="U242" s="195"/>
      <c r="V242" s="195"/>
      <c r="W242" s="198"/>
      <c r="Y242" s="153">
        <f t="shared" si="25"/>
        <v>0</v>
      </c>
      <c r="Z242" s="149">
        <f t="shared" si="26"/>
        <v>0</v>
      </c>
      <c r="AA242" s="149">
        <f t="shared" si="27"/>
        <v>0</v>
      </c>
      <c r="AB242" s="850">
        <f t="shared" si="28"/>
        <v>0</v>
      </c>
      <c r="AD242" s="153">
        <f t="shared" si="29"/>
        <v>0</v>
      </c>
      <c r="AE242" s="149">
        <f t="shared" si="30"/>
        <v>0</v>
      </c>
      <c r="AF242" s="149">
        <f t="shared" si="31"/>
        <v>0</v>
      </c>
      <c r="AG242" s="154">
        <f t="shared" si="32"/>
        <v>0</v>
      </c>
    </row>
    <row r="243" spans="1:33" x14ac:dyDescent="0.25">
      <c r="A243" s="141" t="str">
        <f>IF(ISBLANK('A1'!B243),"",IF(ISBLANK('A1'!D243),'A1'!A243&amp;"-"&amp;'A1'!B243,'A1'!A243&amp;"-"&amp;'A1'!B243&amp;"; "&amp;'A1'!D243))</f>
        <v/>
      </c>
      <c r="B243" s="897" t="str">
        <f>IF(ISBLANK('A1'!G243),"",'A1'!G243)</f>
        <v/>
      </c>
      <c r="C243" s="894" t="str">
        <f>IF(ISBLANK('A1'!H243),"",'A1'!H243)</f>
        <v/>
      </c>
      <c r="D243" s="248" t="str">
        <f>IF(ISBLANK('A2'!P243),"",'A2'!P243)</f>
        <v/>
      </c>
      <c r="E243" s="194"/>
      <c r="F243" s="195"/>
      <c r="G243" s="195"/>
      <c r="H243" s="195"/>
      <c r="I243" s="195"/>
      <c r="J243" s="195"/>
      <c r="K243" s="197"/>
      <c r="L243" s="459"/>
      <c r="M243" s="198"/>
      <c r="N243" s="196"/>
      <c r="O243" s="196"/>
      <c r="P243" s="196"/>
      <c r="Q243" s="196"/>
      <c r="R243" s="197"/>
      <c r="S243" s="195"/>
      <c r="T243" s="195"/>
      <c r="U243" s="195"/>
      <c r="V243" s="195"/>
      <c r="W243" s="198"/>
      <c r="Y243" s="153">
        <f t="shared" si="25"/>
        <v>0</v>
      </c>
      <c r="Z243" s="149">
        <f t="shared" si="26"/>
        <v>0</v>
      </c>
      <c r="AA243" s="149">
        <f t="shared" si="27"/>
        <v>0</v>
      </c>
      <c r="AB243" s="850">
        <f t="shared" si="28"/>
        <v>0</v>
      </c>
      <c r="AD243" s="153">
        <f t="shared" si="29"/>
        <v>0</v>
      </c>
      <c r="AE243" s="149">
        <f t="shared" si="30"/>
        <v>0</v>
      </c>
      <c r="AF243" s="149">
        <f t="shared" si="31"/>
        <v>0</v>
      </c>
      <c r="AG243" s="154">
        <f t="shared" si="32"/>
        <v>0</v>
      </c>
    </row>
    <row r="244" spans="1:33" x14ac:dyDescent="0.25">
      <c r="A244" s="141" t="str">
        <f>IF(ISBLANK('A1'!B244),"",IF(ISBLANK('A1'!D244),'A1'!A244&amp;"-"&amp;'A1'!B244,'A1'!A244&amp;"-"&amp;'A1'!B244&amp;"; "&amp;'A1'!D244))</f>
        <v/>
      </c>
      <c r="B244" s="897" t="str">
        <f>IF(ISBLANK('A1'!G244),"",'A1'!G244)</f>
        <v/>
      </c>
      <c r="C244" s="894" t="str">
        <f>IF(ISBLANK('A1'!H244),"",'A1'!H244)</f>
        <v/>
      </c>
      <c r="D244" s="248" t="str">
        <f>IF(ISBLANK('A2'!P244),"",'A2'!P244)</f>
        <v/>
      </c>
      <c r="E244" s="194"/>
      <c r="F244" s="195"/>
      <c r="G244" s="195"/>
      <c r="H244" s="195"/>
      <c r="I244" s="195"/>
      <c r="J244" s="195"/>
      <c r="K244" s="197"/>
      <c r="L244" s="459"/>
      <c r="M244" s="198"/>
      <c r="N244" s="196"/>
      <c r="O244" s="196"/>
      <c r="P244" s="196"/>
      <c r="Q244" s="196"/>
      <c r="R244" s="197"/>
      <c r="S244" s="195"/>
      <c r="T244" s="195"/>
      <c r="U244" s="195"/>
      <c r="V244" s="195"/>
      <c r="W244" s="198"/>
      <c r="Y244" s="153">
        <f t="shared" si="25"/>
        <v>0</v>
      </c>
      <c r="Z244" s="149">
        <f t="shared" si="26"/>
        <v>0</v>
      </c>
      <c r="AA244" s="149">
        <f t="shared" si="27"/>
        <v>0</v>
      </c>
      <c r="AB244" s="850">
        <f t="shared" si="28"/>
        <v>0</v>
      </c>
      <c r="AD244" s="153">
        <f t="shared" si="29"/>
        <v>0</v>
      </c>
      <c r="AE244" s="149">
        <f t="shared" si="30"/>
        <v>0</v>
      </c>
      <c r="AF244" s="149">
        <f t="shared" si="31"/>
        <v>0</v>
      </c>
      <c r="AG244" s="154">
        <f t="shared" si="32"/>
        <v>0</v>
      </c>
    </row>
    <row r="245" spans="1:33" x14ac:dyDescent="0.25">
      <c r="A245" s="141" t="str">
        <f>IF(ISBLANK('A1'!B245),"",IF(ISBLANK('A1'!D245),'A1'!A245&amp;"-"&amp;'A1'!B245,'A1'!A245&amp;"-"&amp;'A1'!B245&amp;"; "&amp;'A1'!D245))</f>
        <v/>
      </c>
      <c r="B245" s="897" t="str">
        <f>IF(ISBLANK('A1'!G245),"",'A1'!G245)</f>
        <v/>
      </c>
      <c r="C245" s="894" t="str">
        <f>IF(ISBLANK('A1'!H245),"",'A1'!H245)</f>
        <v/>
      </c>
      <c r="D245" s="248" t="str">
        <f>IF(ISBLANK('A2'!P245),"",'A2'!P245)</f>
        <v/>
      </c>
      <c r="E245" s="194"/>
      <c r="F245" s="195"/>
      <c r="G245" s="195"/>
      <c r="H245" s="195"/>
      <c r="I245" s="195"/>
      <c r="J245" s="195"/>
      <c r="K245" s="197"/>
      <c r="L245" s="459"/>
      <c r="M245" s="198"/>
      <c r="N245" s="196"/>
      <c r="O245" s="196"/>
      <c r="P245" s="196"/>
      <c r="Q245" s="196"/>
      <c r="R245" s="197"/>
      <c r="S245" s="195"/>
      <c r="T245" s="195"/>
      <c r="U245" s="195"/>
      <c r="V245" s="195"/>
      <c r="W245" s="198"/>
      <c r="Y245" s="153">
        <f t="shared" si="25"/>
        <v>0</v>
      </c>
      <c r="Z245" s="149">
        <f t="shared" si="26"/>
        <v>0</v>
      </c>
      <c r="AA245" s="149">
        <f t="shared" si="27"/>
        <v>0</v>
      </c>
      <c r="AB245" s="850">
        <f t="shared" si="28"/>
        <v>0</v>
      </c>
      <c r="AD245" s="153">
        <f t="shared" si="29"/>
        <v>0</v>
      </c>
      <c r="AE245" s="149">
        <f t="shared" si="30"/>
        <v>0</v>
      </c>
      <c r="AF245" s="149">
        <f t="shared" si="31"/>
        <v>0</v>
      </c>
      <c r="AG245" s="154">
        <f t="shared" si="32"/>
        <v>0</v>
      </c>
    </row>
    <row r="246" spans="1:33" x14ac:dyDescent="0.25">
      <c r="A246" s="141" t="str">
        <f>IF(ISBLANK('A1'!B246),"",IF(ISBLANK('A1'!D246),'A1'!A246&amp;"-"&amp;'A1'!B246,'A1'!A246&amp;"-"&amp;'A1'!B246&amp;"; "&amp;'A1'!D246))</f>
        <v/>
      </c>
      <c r="B246" s="897" t="str">
        <f>IF(ISBLANK('A1'!G246),"",'A1'!G246)</f>
        <v/>
      </c>
      <c r="C246" s="894" t="str">
        <f>IF(ISBLANK('A1'!H246),"",'A1'!H246)</f>
        <v/>
      </c>
      <c r="D246" s="248" t="str">
        <f>IF(ISBLANK('A2'!P246),"",'A2'!P246)</f>
        <v/>
      </c>
      <c r="E246" s="194"/>
      <c r="F246" s="195"/>
      <c r="G246" s="195"/>
      <c r="H246" s="195"/>
      <c r="I246" s="195"/>
      <c r="J246" s="195"/>
      <c r="K246" s="197"/>
      <c r="L246" s="459"/>
      <c r="M246" s="198"/>
      <c r="N246" s="196"/>
      <c r="O246" s="196"/>
      <c r="P246" s="196"/>
      <c r="Q246" s="196"/>
      <c r="R246" s="197"/>
      <c r="S246" s="195"/>
      <c r="T246" s="195"/>
      <c r="U246" s="195"/>
      <c r="V246" s="195"/>
      <c r="W246" s="198"/>
      <c r="Y246" s="153">
        <f t="shared" si="25"/>
        <v>0</v>
      </c>
      <c r="Z246" s="149">
        <f t="shared" si="26"/>
        <v>0</v>
      </c>
      <c r="AA246" s="149">
        <f t="shared" si="27"/>
        <v>0</v>
      </c>
      <c r="AB246" s="850">
        <f t="shared" si="28"/>
        <v>0</v>
      </c>
      <c r="AD246" s="153">
        <f t="shared" si="29"/>
        <v>0</v>
      </c>
      <c r="AE246" s="149">
        <f t="shared" si="30"/>
        <v>0</v>
      </c>
      <c r="AF246" s="149">
        <f t="shared" si="31"/>
        <v>0</v>
      </c>
      <c r="AG246" s="154">
        <f t="shared" si="32"/>
        <v>0</v>
      </c>
    </row>
    <row r="247" spans="1:33" x14ac:dyDescent="0.25">
      <c r="A247" s="141" t="str">
        <f>IF(ISBLANK('A1'!B247),"",IF(ISBLANK('A1'!D247),'A1'!A247&amp;"-"&amp;'A1'!B247,'A1'!A247&amp;"-"&amp;'A1'!B247&amp;"; "&amp;'A1'!D247))</f>
        <v/>
      </c>
      <c r="B247" s="897" t="str">
        <f>IF(ISBLANK('A1'!G247),"",'A1'!G247)</f>
        <v/>
      </c>
      <c r="C247" s="894" t="str">
        <f>IF(ISBLANK('A1'!H247),"",'A1'!H247)</f>
        <v/>
      </c>
      <c r="D247" s="248" t="str">
        <f>IF(ISBLANK('A2'!P247),"",'A2'!P247)</f>
        <v/>
      </c>
      <c r="E247" s="194"/>
      <c r="F247" s="195"/>
      <c r="G247" s="195"/>
      <c r="H247" s="195"/>
      <c r="I247" s="195"/>
      <c r="J247" s="195"/>
      <c r="K247" s="197"/>
      <c r="L247" s="459"/>
      <c r="M247" s="198"/>
      <c r="N247" s="196"/>
      <c r="O247" s="196"/>
      <c r="P247" s="196"/>
      <c r="Q247" s="196"/>
      <c r="R247" s="197"/>
      <c r="S247" s="195"/>
      <c r="T247" s="195"/>
      <c r="U247" s="195"/>
      <c r="V247" s="195"/>
      <c r="W247" s="198"/>
      <c r="Y247" s="153">
        <f t="shared" si="25"/>
        <v>0</v>
      </c>
      <c r="Z247" s="149">
        <f t="shared" si="26"/>
        <v>0</v>
      </c>
      <c r="AA247" s="149">
        <f t="shared" si="27"/>
        <v>0</v>
      </c>
      <c r="AB247" s="850">
        <f t="shared" si="28"/>
        <v>0</v>
      </c>
      <c r="AD247" s="153">
        <f t="shared" si="29"/>
        <v>0</v>
      </c>
      <c r="AE247" s="149">
        <f t="shared" si="30"/>
        <v>0</v>
      </c>
      <c r="AF247" s="149">
        <f t="shared" si="31"/>
        <v>0</v>
      </c>
      <c r="AG247" s="154">
        <f t="shared" si="32"/>
        <v>0</v>
      </c>
    </row>
    <row r="248" spans="1:33" x14ac:dyDescent="0.25">
      <c r="A248" s="141" t="str">
        <f>IF(ISBLANK('A1'!B248),"",IF(ISBLANK('A1'!D248),'A1'!A248&amp;"-"&amp;'A1'!B248,'A1'!A248&amp;"-"&amp;'A1'!B248&amp;"; "&amp;'A1'!D248))</f>
        <v/>
      </c>
      <c r="B248" s="897" t="str">
        <f>IF(ISBLANK('A1'!G248),"",'A1'!G248)</f>
        <v/>
      </c>
      <c r="C248" s="894" t="str">
        <f>IF(ISBLANK('A1'!H248),"",'A1'!H248)</f>
        <v/>
      </c>
      <c r="D248" s="248" t="str">
        <f>IF(ISBLANK('A2'!P248),"",'A2'!P248)</f>
        <v/>
      </c>
      <c r="E248" s="194"/>
      <c r="F248" s="195"/>
      <c r="G248" s="195"/>
      <c r="H248" s="195"/>
      <c r="I248" s="195"/>
      <c r="J248" s="195"/>
      <c r="K248" s="197"/>
      <c r="L248" s="459"/>
      <c r="M248" s="198"/>
      <c r="N248" s="196"/>
      <c r="O248" s="196"/>
      <c r="P248" s="196"/>
      <c r="Q248" s="196"/>
      <c r="R248" s="197"/>
      <c r="S248" s="195"/>
      <c r="T248" s="195"/>
      <c r="U248" s="195"/>
      <c r="V248" s="195"/>
      <c r="W248" s="198"/>
      <c r="Y248" s="153">
        <f t="shared" si="25"/>
        <v>0</v>
      </c>
      <c r="Z248" s="149">
        <f t="shared" si="26"/>
        <v>0</v>
      </c>
      <c r="AA248" s="149">
        <f t="shared" si="27"/>
        <v>0</v>
      </c>
      <c r="AB248" s="850">
        <f t="shared" si="28"/>
        <v>0</v>
      </c>
      <c r="AD248" s="153">
        <f t="shared" si="29"/>
        <v>0</v>
      </c>
      <c r="AE248" s="149">
        <f t="shared" si="30"/>
        <v>0</v>
      </c>
      <c r="AF248" s="149">
        <f t="shared" si="31"/>
        <v>0</v>
      </c>
      <c r="AG248" s="154">
        <f t="shared" si="32"/>
        <v>0</v>
      </c>
    </row>
    <row r="249" spans="1:33" x14ac:dyDescent="0.25">
      <c r="A249" s="141" t="str">
        <f>IF(ISBLANK('A1'!B249),"",IF(ISBLANK('A1'!D249),'A1'!A249&amp;"-"&amp;'A1'!B249,'A1'!A249&amp;"-"&amp;'A1'!B249&amp;"; "&amp;'A1'!D249))</f>
        <v/>
      </c>
      <c r="B249" s="897" t="str">
        <f>IF(ISBLANK('A1'!G249),"",'A1'!G249)</f>
        <v/>
      </c>
      <c r="C249" s="894" t="str">
        <f>IF(ISBLANK('A1'!H249),"",'A1'!H249)</f>
        <v/>
      </c>
      <c r="D249" s="248" t="str">
        <f>IF(ISBLANK('A2'!P249),"",'A2'!P249)</f>
        <v/>
      </c>
      <c r="E249" s="194"/>
      <c r="F249" s="195"/>
      <c r="G249" s="195"/>
      <c r="H249" s="195"/>
      <c r="I249" s="195"/>
      <c r="J249" s="195"/>
      <c r="K249" s="197"/>
      <c r="L249" s="459"/>
      <c r="M249" s="198"/>
      <c r="N249" s="196"/>
      <c r="O249" s="196"/>
      <c r="P249" s="196"/>
      <c r="Q249" s="196"/>
      <c r="R249" s="197"/>
      <c r="S249" s="195"/>
      <c r="T249" s="195"/>
      <c r="U249" s="195"/>
      <c r="V249" s="195"/>
      <c r="W249" s="198"/>
      <c r="Y249" s="153">
        <f t="shared" si="25"/>
        <v>0</v>
      </c>
      <c r="Z249" s="149">
        <f t="shared" si="26"/>
        <v>0</v>
      </c>
      <c r="AA249" s="149">
        <f t="shared" si="27"/>
        <v>0</v>
      </c>
      <c r="AB249" s="850">
        <f t="shared" si="28"/>
        <v>0</v>
      </c>
      <c r="AD249" s="153">
        <f t="shared" si="29"/>
        <v>0</v>
      </c>
      <c r="AE249" s="149">
        <f t="shared" si="30"/>
        <v>0</v>
      </c>
      <c r="AF249" s="149">
        <f t="shared" si="31"/>
        <v>0</v>
      </c>
      <c r="AG249" s="154">
        <f t="shared" si="32"/>
        <v>0</v>
      </c>
    </row>
    <row r="250" spans="1:33" x14ac:dyDescent="0.25">
      <c r="A250" s="141" t="str">
        <f>IF(ISBLANK('A1'!B250),"",IF(ISBLANK('A1'!D250),'A1'!A250&amp;"-"&amp;'A1'!B250,'A1'!A250&amp;"-"&amp;'A1'!B250&amp;"; "&amp;'A1'!D250))</f>
        <v/>
      </c>
      <c r="B250" s="897" t="str">
        <f>IF(ISBLANK('A1'!G250),"",'A1'!G250)</f>
        <v/>
      </c>
      <c r="C250" s="894" t="str">
        <f>IF(ISBLANK('A1'!H250),"",'A1'!H250)</f>
        <v/>
      </c>
      <c r="D250" s="248" t="str">
        <f>IF(ISBLANK('A2'!P250),"",'A2'!P250)</f>
        <v/>
      </c>
      <c r="E250" s="194"/>
      <c r="F250" s="195"/>
      <c r="G250" s="195"/>
      <c r="H250" s="195"/>
      <c r="I250" s="195"/>
      <c r="J250" s="195"/>
      <c r="K250" s="197"/>
      <c r="L250" s="459"/>
      <c r="M250" s="198"/>
      <c r="N250" s="196"/>
      <c r="O250" s="196"/>
      <c r="P250" s="196"/>
      <c r="Q250" s="196"/>
      <c r="R250" s="197"/>
      <c r="S250" s="195"/>
      <c r="T250" s="195"/>
      <c r="U250" s="195"/>
      <c r="V250" s="195"/>
      <c r="W250" s="198"/>
      <c r="Y250" s="153">
        <f t="shared" si="25"/>
        <v>0</v>
      </c>
      <c r="Z250" s="149">
        <f t="shared" si="26"/>
        <v>0</v>
      </c>
      <c r="AA250" s="149">
        <f t="shared" si="27"/>
        <v>0</v>
      </c>
      <c r="AB250" s="850">
        <f t="shared" si="28"/>
        <v>0</v>
      </c>
      <c r="AD250" s="153">
        <f t="shared" si="29"/>
        <v>0</v>
      </c>
      <c r="AE250" s="149">
        <f t="shared" si="30"/>
        <v>0</v>
      </c>
      <c r="AF250" s="149">
        <f t="shared" si="31"/>
        <v>0</v>
      </c>
      <c r="AG250" s="154">
        <f t="shared" si="32"/>
        <v>0</v>
      </c>
    </row>
    <row r="251" spans="1:33" x14ac:dyDescent="0.25">
      <c r="A251" s="141" t="str">
        <f>IF(ISBLANK('A1'!B251),"",IF(ISBLANK('A1'!D251),'A1'!A251&amp;"-"&amp;'A1'!B251,'A1'!A251&amp;"-"&amp;'A1'!B251&amp;"; "&amp;'A1'!D251))</f>
        <v/>
      </c>
      <c r="B251" s="897" t="str">
        <f>IF(ISBLANK('A1'!G251),"",'A1'!G251)</f>
        <v/>
      </c>
      <c r="C251" s="894" t="str">
        <f>IF(ISBLANK('A1'!H251),"",'A1'!H251)</f>
        <v/>
      </c>
      <c r="D251" s="248" t="str">
        <f>IF(ISBLANK('A2'!P251),"",'A2'!P251)</f>
        <v/>
      </c>
      <c r="E251" s="194"/>
      <c r="F251" s="195"/>
      <c r="G251" s="195"/>
      <c r="H251" s="195"/>
      <c r="I251" s="195"/>
      <c r="J251" s="195"/>
      <c r="K251" s="197"/>
      <c r="L251" s="459"/>
      <c r="M251" s="198"/>
      <c r="N251" s="196"/>
      <c r="O251" s="196"/>
      <c r="P251" s="196"/>
      <c r="Q251" s="196"/>
      <c r="R251" s="197"/>
      <c r="S251" s="195"/>
      <c r="T251" s="195"/>
      <c r="U251" s="195"/>
      <c r="V251" s="195"/>
      <c r="W251" s="198"/>
      <c r="Y251" s="153">
        <f t="shared" si="25"/>
        <v>0</v>
      </c>
      <c r="Z251" s="149">
        <f t="shared" si="26"/>
        <v>0</v>
      </c>
      <c r="AA251" s="149">
        <f t="shared" si="27"/>
        <v>0</v>
      </c>
      <c r="AB251" s="850">
        <f t="shared" si="28"/>
        <v>0</v>
      </c>
      <c r="AD251" s="153">
        <f t="shared" si="29"/>
        <v>0</v>
      </c>
      <c r="AE251" s="149">
        <f t="shared" si="30"/>
        <v>0</v>
      </c>
      <c r="AF251" s="149">
        <f t="shared" si="31"/>
        <v>0</v>
      </c>
      <c r="AG251" s="154">
        <f t="shared" si="32"/>
        <v>0</v>
      </c>
    </row>
    <row r="252" spans="1:33" x14ac:dyDescent="0.25">
      <c r="A252" s="141" t="str">
        <f>IF(ISBLANK('A1'!B252),"",IF(ISBLANK('A1'!D252),'A1'!A252&amp;"-"&amp;'A1'!B252,'A1'!A252&amp;"-"&amp;'A1'!B252&amp;"; "&amp;'A1'!D252))</f>
        <v/>
      </c>
      <c r="B252" s="897" t="str">
        <f>IF(ISBLANK('A1'!G252),"",'A1'!G252)</f>
        <v/>
      </c>
      <c r="C252" s="894" t="str">
        <f>IF(ISBLANK('A1'!H252),"",'A1'!H252)</f>
        <v/>
      </c>
      <c r="D252" s="248" t="str">
        <f>IF(ISBLANK('A2'!P252),"",'A2'!P252)</f>
        <v/>
      </c>
      <c r="E252" s="194"/>
      <c r="F252" s="195"/>
      <c r="G252" s="195"/>
      <c r="H252" s="195"/>
      <c r="I252" s="195"/>
      <c r="J252" s="195"/>
      <c r="K252" s="197"/>
      <c r="L252" s="459"/>
      <c r="M252" s="198"/>
      <c r="N252" s="196"/>
      <c r="O252" s="196"/>
      <c r="P252" s="196"/>
      <c r="Q252" s="196"/>
      <c r="R252" s="197"/>
      <c r="S252" s="195"/>
      <c r="T252" s="195"/>
      <c r="U252" s="195"/>
      <c r="V252" s="195"/>
      <c r="W252" s="198"/>
      <c r="Y252" s="153">
        <f t="shared" si="25"/>
        <v>0</v>
      </c>
      <c r="Z252" s="149">
        <f t="shared" si="26"/>
        <v>0</v>
      </c>
      <c r="AA252" s="149">
        <f t="shared" si="27"/>
        <v>0</v>
      </c>
      <c r="AB252" s="850">
        <f t="shared" si="28"/>
        <v>0</v>
      </c>
      <c r="AD252" s="153">
        <f t="shared" si="29"/>
        <v>0</v>
      </c>
      <c r="AE252" s="149">
        <f t="shared" si="30"/>
        <v>0</v>
      </c>
      <c r="AF252" s="149">
        <f t="shared" si="31"/>
        <v>0</v>
      </c>
      <c r="AG252" s="154">
        <f t="shared" si="32"/>
        <v>0</v>
      </c>
    </row>
    <row r="253" spans="1:33" x14ac:dyDescent="0.25">
      <c r="A253" s="141" t="str">
        <f>IF(ISBLANK('A1'!B253),"",IF(ISBLANK('A1'!D253),'A1'!A253&amp;"-"&amp;'A1'!B253,'A1'!A253&amp;"-"&amp;'A1'!B253&amp;"; "&amp;'A1'!D253))</f>
        <v/>
      </c>
      <c r="B253" s="897" t="str">
        <f>IF(ISBLANK('A1'!G253),"",'A1'!G253)</f>
        <v/>
      </c>
      <c r="C253" s="894" t="str">
        <f>IF(ISBLANK('A1'!H253),"",'A1'!H253)</f>
        <v/>
      </c>
      <c r="D253" s="248" t="str">
        <f>IF(ISBLANK('A2'!P253),"",'A2'!P253)</f>
        <v/>
      </c>
      <c r="E253" s="194"/>
      <c r="F253" s="195"/>
      <c r="G253" s="195"/>
      <c r="H253" s="195"/>
      <c r="I253" s="195"/>
      <c r="J253" s="195"/>
      <c r="K253" s="197"/>
      <c r="L253" s="459"/>
      <c r="M253" s="198"/>
      <c r="N253" s="196"/>
      <c r="O253" s="196"/>
      <c r="P253" s="196"/>
      <c r="Q253" s="196"/>
      <c r="R253" s="197"/>
      <c r="S253" s="195"/>
      <c r="T253" s="195"/>
      <c r="U253" s="195"/>
      <c r="V253" s="195"/>
      <c r="W253" s="198"/>
      <c r="Y253" s="153">
        <f t="shared" si="25"/>
        <v>0</v>
      </c>
      <c r="Z253" s="149">
        <f t="shared" si="26"/>
        <v>0</v>
      </c>
      <c r="AA253" s="149">
        <f t="shared" si="27"/>
        <v>0</v>
      </c>
      <c r="AB253" s="850">
        <f t="shared" si="28"/>
        <v>0</v>
      </c>
      <c r="AD253" s="153">
        <f t="shared" si="29"/>
        <v>0</v>
      </c>
      <c r="AE253" s="149">
        <f t="shared" si="30"/>
        <v>0</v>
      </c>
      <c r="AF253" s="149">
        <f t="shared" si="31"/>
        <v>0</v>
      </c>
      <c r="AG253" s="154">
        <f t="shared" si="32"/>
        <v>0</v>
      </c>
    </row>
    <row r="254" spans="1:33" x14ac:dyDescent="0.25">
      <c r="A254" s="141" t="str">
        <f>IF(ISBLANK('A1'!B254),"",IF(ISBLANK('A1'!D254),'A1'!A254&amp;"-"&amp;'A1'!B254,'A1'!A254&amp;"-"&amp;'A1'!B254&amp;"; "&amp;'A1'!D254))</f>
        <v/>
      </c>
      <c r="B254" s="897" t="str">
        <f>IF(ISBLANK('A1'!G254),"",'A1'!G254)</f>
        <v/>
      </c>
      <c r="C254" s="894" t="str">
        <f>IF(ISBLANK('A1'!H254),"",'A1'!H254)</f>
        <v/>
      </c>
      <c r="D254" s="248" t="str">
        <f>IF(ISBLANK('A2'!P254),"",'A2'!P254)</f>
        <v/>
      </c>
      <c r="E254" s="194"/>
      <c r="F254" s="195"/>
      <c r="G254" s="195"/>
      <c r="H254" s="195"/>
      <c r="I254" s="195"/>
      <c r="J254" s="195"/>
      <c r="K254" s="197"/>
      <c r="L254" s="459"/>
      <c r="M254" s="198"/>
      <c r="N254" s="196"/>
      <c r="O254" s="196"/>
      <c r="P254" s="196"/>
      <c r="Q254" s="196"/>
      <c r="R254" s="197"/>
      <c r="S254" s="195"/>
      <c r="T254" s="195"/>
      <c r="U254" s="195"/>
      <c r="V254" s="195"/>
      <c r="W254" s="198"/>
      <c r="Y254" s="153">
        <f t="shared" si="25"/>
        <v>0</v>
      </c>
      <c r="Z254" s="149">
        <f t="shared" si="26"/>
        <v>0</v>
      </c>
      <c r="AA254" s="149">
        <f t="shared" si="27"/>
        <v>0</v>
      </c>
      <c r="AB254" s="850">
        <f t="shared" si="28"/>
        <v>0</v>
      </c>
      <c r="AD254" s="153">
        <f t="shared" si="29"/>
        <v>0</v>
      </c>
      <c r="AE254" s="149">
        <f t="shared" si="30"/>
        <v>0</v>
      </c>
      <c r="AF254" s="149">
        <f t="shared" si="31"/>
        <v>0</v>
      </c>
      <c r="AG254" s="154">
        <f t="shared" si="32"/>
        <v>0</v>
      </c>
    </row>
    <row r="255" spans="1:33" x14ac:dyDescent="0.25">
      <c r="A255" s="141" t="str">
        <f>IF(ISBLANK('A1'!B255),"",IF(ISBLANK('A1'!D255),'A1'!A255&amp;"-"&amp;'A1'!B255,'A1'!A255&amp;"-"&amp;'A1'!B255&amp;"; "&amp;'A1'!D255))</f>
        <v/>
      </c>
      <c r="B255" s="897" t="str">
        <f>IF(ISBLANK('A1'!G255),"",'A1'!G255)</f>
        <v/>
      </c>
      <c r="C255" s="894" t="str">
        <f>IF(ISBLANK('A1'!H255),"",'A1'!H255)</f>
        <v/>
      </c>
      <c r="D255" s="248" t="str">
        <f>IF(ISBLANK('A2'!P255),"",'A2'!P255)</f>
        <v/>
      </c>
      <c r="E255" s="194"/>
      <c r="F255" s="195"/>
      <c r="G255" s="195"/>
      <c r="H255" s="195"/>
      <c r="I255" s="195"/>
      <c r="J255" s="195"/>
      <c r="K255" s="197"/>
      <c r="L255" s="459"/>
      <c r="M255" s="198"/>
      <c r="N255" s="196"/>
      <c r="O255" s="196"/>
      <c r="P255" s="196"/>
      <c r="Q255" s="196"/>
      <c r="R255" s="197"/>
      <c r="S255" s="195"/>
      <c r="T255" s="195"/>
      <c r="U255" s="195"/>
      <c r="V255" s="195"/>
      <c r="W255" s="198"/>
      <c r="Y255" s="153">
        <f t="shared" si="25"/>
        <v>0</v>
      </c>
      <c r="Z255" s="149">
        <f t="shared" si="26"/>
        <v>0</v>
      </c>
      <c r="AA255" s="149">
        <f t="shared" si="27"/>
        <v>0</v>
      </c>
      <c r="AB255" s="850">
        <f t="shared" si="28"/>
        <v>0</v>
      </c>
      <c r="AD255" s="153">
        <f t="shared" si="29"/>
        <v>0</v>
      </c>
      <c r="AE255" s="149">
        <f t="shared" si="30"/>
        <v>0</v>
      </c>
      <c r="AF255" s="149">
        <f t="shared" si="31"/>
        <v>0</v>
      </c>
      <c r="AG255" s="154">
        <f t="shared" si="32"/>
        <v>0</v>
      </c>
    </row>
    <row r="256" spans="1:33" x14ac:dyDescent="0.25">
      <c r="A256" s="141" t="str">
        <f>IF(ISBLANK('A1'!B256),"",IF(ISBLANK('A1'!D256),'A1'!A256&amp;"-"&amp;'A1'!B256,'A1'!A256&amp;"-"&amp;'A1'!B256&amp;"; "&amp;'A1'!D256))</f>
        <v/>
      </c>
      <c r="B256" s="897" t="str">
        <f>IF(ISBLANK('A1'!G256),"",'A1'!G256)</f>
        <v/>
      </c>
      <c r="C256" s="894" t="str">
        <f>IF(ISBLANK('A1'!H256),"",'A1'!H256)</f>
        <v/>
      </c>
      <c r="D256" s="248" t="str">
        <f>IF(ISBLANK('A2'!P256),"",'A2'!P256)</f>
        <v/>
      </c>
      <c r="E256" s="194"/>
      <c r="F256" s="195"/>
      <c r="G256" s="195"/>
      <c r="H256" s="195"/>
      <c r="I256" s="195"/>
      <c r="J256" s="195"/>
      <c r="K256" s="197"/>
      <c r="L256" s="459"/>
      <c r="M256" s="198"/>
      <c r="N256" s="196"/>
      <c r="O256" s="196"/>
      <c r="P256" s="196"/>
      <c r="Q256" s="196"/>
      <c r="R256" s="197"/>
      <c r="S256" s="195"/>
      <c r="T256" s="195"/>
      <c r="U256" s="195"/>
      <c r="V256" s="195"/>
      <c r="W256" s="198"/>
      <c r="Y256" s="153">
        <f t="shared" si="25"/>
        <v>0</v>
      </c>
      <c r="Z256" s="149">
        <f t="shared" si="26"/>
        <v>0</v>
      </c>
      <c r="AA256" s="149">
        <f t="shared" si="27"/>
        <v>0</v>
      </c>
      <c r="AB256" s="850">
        <f t="shared" si="28"/>
        <v>0</v>
      </c>
      <c r="AD256" s="153">
        <f t="shared" si="29"/>
        <v>0</v>
      </c>
      <c r="AE256" s="149">
        <f t="shared" si="30"/>
        <v>0</v>
      </c>
      <c r="AF256" s="149">
        <f t="shared" si="31"/>
        <v>0</v>
      </c>
      <c r="AG256" s="154">
        <f t="shared" si="32"/>
        <v>0</v>
      </c>
    </row>
    <row r="257" spans="1:33" x14ac:dyDescent="0.25">
      <c r="A257" s="141" t="str">
        <f>IF(ISBLANK('A1'!B257),"",IF(ISBLANK('A1'!D257),'A1'!A257&amp;"-"&amp;'A1'!B257,'A1'!A257&amp;"-"&amp;'A1'!B257&amp;"; "&amp;'A1'!D257))</f>
        <v/>
      </c>
      <c r="B257" s="897" t="str">
        <f>IF(ISBLANK('A1'!G257),"",'A1'!G257)</f>
        <v/>
      </c>
      <c r="C257" s="894" t="str">
        <f>IF(ISBLANK('A1'!H257),"",'A1'!H257)</f>
        <v/>
      </c>
      <c r="D257" s="248" t="str">
        <f>IF(ISBLANK('A2'!P257),"",'A2'!P257)</f>
        <v/>
      </c>
      <c r="E257" s="194"/>
      <c r="F257" s="195"/>
      <c r="G257" s="195"/>
      <c r="H257" s="195"/>
      <c r="I257" s="195"/>
      <c r="J257" s="195"/>
      <c r="K257" s="197"/>
      <c r="L257" s="459"/>
      <c r="M257" s="198"/>
      <c r="N257" s="196"/>
      <c r="O257" s="196"/>
      <c r="P257" s="196"/>
      <c r="Q257" s="196"/>
      <c r="R257" s="197"/>
      <c r="S257" s="195"/>
      <c r="T257" s="195"/>
      <c r="U257" s="195"/>
      <c r="V257" s="195"/>
      <c r="W257" s="198"/>
      <c r="Y257" s="153">
        <f t="shared" si="25"/>
        <v>0</v>
      </c>
      <c r="Z257" s="149">
        <f t="shared" si="26"/>
        <v>0</v>
      </c>
      <c r="AA257" s="149">
        <f t="shared" si="27"/>
        <v>0</v>
      </c>
      <c r="AB257" s="850">
        <f t="shared" si="28"/>
        <v>0</v>
      </c>
      <c r="AD257" s="153">
        <f t="shared" si="29"/>
        <v>0</v>
      </c>
      <c r="AE257" s="149">
        <f t="shared" si="30"/>
        <v>0</v>
      </c>
      <c r="AF257" s="149">
        <f t="shared" si="31"/>
        <v>0</v>
      </c>
      <c r="AG257" s="154">
        <f t="shared" si="32"/>
        <v>0</v>
      </c>
    </row>
    <row r="258" spans="1:33" x14ac:dyDescent="0.25">
      <c r="A258" s="141" t="str">
        <f>IF(ISBLANK('A1'!B258),"",IF(ISBLANK('A1'!D258),'A1'!A258&amp;"-"&amp;'A1'!B258,'A1'!A258&amp;"-"&amp;'A1'!B258&amp;"; "&amp;'A1'!D258))</f>
        <v/>
      </c>
      <c r="B258" s="897" t="str">
        <f>IF(ISBLANK('A1'!G258),"",'A1'!G258)</f>
        <v/>
      </c>
      <c r="C258" s="894" t="str">
        <f>IF(ISBLANK('A1'!H258),"",'A1'!H258)</f>
        <v/>
      </c>
      <c r="D258" s="248" t="str">
        <f>IF(ISBLANK('A2'!P258),"",'A2'!P258)</f>
        <v/>
      </c>
      <c r="E258" s="194"/>
      <c r="F258" s="195"/>
      <c r="G258" s="195"/>
      <c r="H258" s="195"/>
      <c r="I258" s="195"/>
      <c r="J258" s="195"/>
      <c r="K258" s="197"/>
      <c r="L258" s="459"/>
      <c r="M258" s="198"/>
      <c r="N258" s="196"/>
      <c r="O258" s="196"/>
      <c r="P258" s="196"/>
      <c r="Q258" s="196"/>
      <c r="R258" s="197"/>
      <c r="S258" s="195"/>
      <c r="T258" s="195"/>
      <c r="U258" s="195"/>
      <c r="V258" s="195"/>
      <c r="W258" s="198"/>
      <c r="Y258" s="153">
        <f t="shared" si="25"/>
        <v>0</v>
      </c>
      <c r="Z258" s="149">
        <f t="shared" si="26"/>
        <v>0</v>
      </c>
      <c r="AA258" s="149">
        <f t="shared" si="27"/>
        <v>0</v>
      </c>
      <c r="AB258" s="850">
        <f t="shared" si="28"/>
        <v>0</v>
      </c>
      <c r="AD258" s="153">
        <f t="shared" si="29"/>
        <v>0</v>
      </c>
      <c r="AE258" s="149">
        <f t="shared" si="30"/>
        <v>0</v>
      </c>
      <c r="AF258" s="149">
        <f t="shared" si="31"/>
        <v>0</v>
      </c>
      <c r="AG258" s="154">
        <f t="shared" si="32"/>
        <v>0</v>
      </c>
    </row>
    <row r="259" spans="1:33" x14ac:dyDescent="0.25">
      <c r="A259" s="141" t="str">
        <f>IF(ISBLANK('A1'!B259),"",IF(ISBLANK('A1'!D259),'A1'!A259&amp;"-"&amp;'A1'!B259,'A1'!A259&amp;"-"&amp;'A1'!B259&amp;"; "&amp;'A1'!D259))</f>
        <v/>
      </c>
      <c r="B259" s="897" t="str">
        <f>IF(ISBLANK('A1'!G259),"",'A1'!G259)</f>
        <v/>
      </c>
      <c r="C259" s="894" t="str">
        <f>IF(ISBLANK('A1'!H259),"",'A1'!H259)</f>
        <v/>
      </c>
      <c r="D259" s="248" t="str">
        <f>IF(ISBLANK('A2'!P259),"",'A2'!P259)</f>
        <v/>
      </c>
      <c r="E259" s="194"/>
      <c r="F259" s="195"/>
      <c r="G259" s="195"/>
      <c r="H259" s="195"/>
      <c r="I259" s="195"/>
      <c r="J259" s="195"/>
      <c r="K259" s="197"/>
      <c r="L259" s="459"/>
      <c r="M259" s="198"/>
      <c r="N259" s="196"/>
      <c r="O259" s="196"/>
      <c r="P259" s="196"/>
      <c r="Q259" s="196"/>
      <c r="R259" s="197"/>
      <c r="S259" s="195"/>
      <c r="T259" s="195"/>
      <c r="U259" s="195"/>
      <c r="V259" s="195"/>
      <c r="W259" s="198"/>
      <c r="Y259" s="153">
        <f t="shared" si="25"/>
        <v>0</v>
      </c>
      <c r="Z259" s="149">
        <f t="shared" si="26"/>
        <v>0</v>
      </c>
      <c r="AA259" s="149">
        <f t="shared" si="27"/>
        <v>0</v>
      </c>
      <c r="AB259" s="850">
        <f t="shared" si="28"/>
        <v>0</v>
      </c>
      <c r="AD259" s="153">
        <f t="shared" si="29"/>
        <v>0</v>
      </c>
      <c r="AE259" s="149">
        <f t="shared" si="30"/>
        <v>0</v>
      </c>
      <c r="AF259" s="149">
        <f t="shared" si="31"/>
        <v>0</v>
      </c>
      <c r="AG259" s="154">
        <f t="shared" si="32"/>
        <v>0</v>
      </c>
    </row>
    <row r="260" spans="1:33" x14ac:dyDescent="0.25">
      <c r="A260" s="141" t="str">
        <f>IF(ISBLANK('A1'!B260),"",IF(ISBLANK('A1'!D260),'A1'!A260&amp;"-"&amp;'A1'!B260,'A1'!A260&amp;"-"&amp;'A1'!B260&amp;"; "&amp;'A1'!D260))</f>
        <v/>
      </c>
      <c r="B260" s="897" t="str">
        <f>IF(ISBLANK('A1'!G260),"",'A1'!G260)</f>
        <v/>
      </c>
      <c r="C260" s="894" t="str">
        <f>IF(ISBLANK('A1'!H260),"",'A1'!H260)</f>
        <v/>
      </c>
      <c r="D260" s="248" t="str">
        <f>IF(ISBLANK('A2'!P260),"",'A2'!P260)</f>
        <v/>
      </c>
      <c r="E260" s="194"/>
      <c r="F260" s="195"/>
      <c r="G260" s="195"/>
      <c r="H260" s="195"/>
      <c r="I260" s="195"/>
      <c r="J260" s="195"/>
      <c r="K260" s="197"/>
      <c r="L260" s="459"/>
      <c r="M260" s="198"/>
      <c r="N260" s="196"/>
      <c r="O260" s="196"/>
      <c r="P260" s="196"/>
      <c r="Q260" s="196"/>
      <c r="R260" s="197"/>
      <c r="S260" s="195"/>
      <c r="T260" s="195"/>
      <c r="U260" s="195"/>
      <c r="V260" s="195"/>
      <c r="W260" s="198"/>
      <c r="Y260" s="153">
        <f t="shared" si="25"/>
        <v>0</v>
      </c>
      <c r="Z260" s="149">
        <f t="shared" si="26"/>
        <v>0</v>
      </c>
      <c r="AA260" s="149">
        <f t="shared" si="27"/>
        <v>0</v>
      </c>
      <c r="AB260" s="850">
        <f t="shared" si="28"/>
        <v>0</v>
      </c>
      <c r="AD260" s="153">
        <f t="shared" si="29"/>
        <v>0</v>
      </c>
      <c r="AE260" s="149">
        <f t="shared" si="30"/>
        <v>0</v>
      </c>
      <c r="AF260" s="149">
        <f t="shared" si="31"/>
        <v>0</v>
      </c>
      <c r="AG260" s="154">
        <f t="shared" si="32"/>
        <v>0</v>
      </c>
    </row>
    <row r="261" spans="1:33" x14ac:dyDescent="0.25">
      <c r="A261" s="141" t="str">
        <f>IF(ISBLANK('A1'!B261),"",IF(ISBLANK('A1'!D261),'A1'!A261&amp;"-"&amp;'A1'!B261,'A1'!A261&amp;"-"&amp;'A1'!B261&amp;"; "&amp;'A1'!D261))</f>
        <v/>
      </c>
      <c r="B261" s="897" t="str">
        <f>IF(ISBLANK('A1'!G261),"",'A1'!G261)</f>
        <v/>
      </c>
      <c r="C261" s="894" t="str">
        <f>IF(ISBLANK('A1'!H261),"",'A1'!H261)</f>
        <v/>
      </c>
      <c r="D261" s="248" t="str">
        <f>IF(ISBLANK('A2'!P261),"",'A2'!P261)</f>
        <v/>
      </c>
      <c r="E261" s="194"/>
      <c r="F261" s="195"/>
      <c r="G261" s="195"/>
      <c r="H261" s="195"/>
      <c r="I261" s="195"/>
      <c r="J261" s="195"/>
      <c r="K261" s="197"/>
      <c r="L261" s="459"/>
      <c r="M261" s="198"/>
      <c r="N261" s="196"/>
      <c r="O261" s="196"/>
      <c r="P261" s="196"/>
      <c r="Q261" s="196"/>
      <c r="R261" s="197"/>
      <c r="S261" s="195"/>
      <c r="T261" s="195"/>
      <c r="U261" s="195"/>
      <c r="V261" s="195"/>
      <c r="W261" s="198"/>
      <c r="Y261" s="153">
        <f t="shared" si="25"/>
        <v>0</v>
      </c>
      <c r="Z261" s="149">
        <f t="shared" si="26"/>
        <v>0</v>
      </c>
      <c r="AA261" s="149">
        <f t="shared" si="27"/>
        <v>0</v>
      </c>
      <c r="AB261" s="850">
        <f t="shared" si="28"/>
        <v>0</v>
      </c>
      <c r="AD261" s="153">
        <f t="shared" si="29"/>
        <v>0</v>
      </c>
      <c r="AE261" s="149">
        <f t="shared" si="30"/>
        <v>0</v>
      </c>
      <c r="AF261" s="149">
        <f t="shared" si="31"/>
        <v>0</v>
      </c>
      <c r="AG261" s="154">
        <f t="shared" si="32"/>
        <v>0</v>
      </c>
    </row>
    <row r="262" spans="1:33" x14ac:dyDescent="0.25">
      <c r="A262" s="141" t="str">
        <f>IF(ISBLANK('A1'!B262),"",IF(ISBLANK('A1'!D262),'A1'!A262&amp;"-"&amp;'A1'!B262,'A1'!A262&amp;"-"&amp;'A1'!B262&amp;"; "&amp;'A1'!D262))</f>
        <v/>
      </c>
      <c r="B262" s="897" t="str">
        <f>IF(ISBLANK('A1'!G262),"",'A1'!G262)</f>
        <v/>
      </c>
      <c r="C262" s="894" t="str">
        <f>IF(ISBLANK('A1'!H262),"",'A1'!H262)</f>
        <v/>
      </c>
      <c r="D262" s="248" t="str">
        <f>IF(ISBLANK('A2'!P262),"",'A2'!P262)</f>
        <v/>
      </c>
      <c r="E262" s="194"/>
      <c r="F262" s="195"/>
      <c r="G262" s="195"/>
      <c r="H262" s="195"/>
      <c r="I262" s="195"/>
      <c r="J262" s="195"/>
      <c r="K262" s="197"/>
      <c r="L262" s="459"/>
      <c r="M262" s="198"/>
      <c r="N262" s="196"/>
      <c r="O262" s="196"/>
      <c r="P262" s="196"/>
      <c r="Q262" s="196"/>
      <c r="R262" s="197"/>
      <c r="S262" s="195"/>
      <c r="T262" s="195"/>
      <c r="U262" s="195"/>
      <c r="V262" s="195"/>
      <c r="W262" s="198"/>
      <c r="Y262" s="153">
        <f t="shared" ref="Y262:Y325" si="33">SUM(E262:J262)</f>
        <v>0</v>
      </c>
      <c r="Z262" s="149">
        <f t="shared" ref="Z262:Z325" si="34">SUM(K262:M262)</f>
        <v>0</v>
      </c>
      <c r="AA262" s="149">
        <f t="shared" ref="AA262:AA325" si="35">SUM(N262:Q262)</f>
        <v>0</v>
      </c>
      <c r="AB262" s="850">
        <f t="shared" ref="AB262:AB325" si="36">SUM(R262:W262)</f>
        <v>0</v>
      </c>
      <c r="AD262" s="153">
        <f t="shared" ref="AD262:AD325" si="37">IF(D262="",Y262,D262-Y262)</f>
        <v>0</v>
      </c>
      <c r="AE262" s="149">
        <f t="shared" ref="AE262:AE325" si="38">IF(D262="",Z262,D262-Z262)</f>
        <v>0</v>
      </c>
      <c r="AF262" s="149">
        <f t="shared" ref="AF262:AF325" si="39">IF(D262="",AA262,D262-AA262)</f>
        <v>0</v>
      </c>
      <c r="AG262" s="154">
        <f t="shared" ref="AG262:AG325" si="40">IF(D262="",AB262,D262-AB262)</f>
        <v>0</v>
      </c>
    </row>
    <row r="263" spans="1:33" x14ac:dyDescent="0.25">
      <c r="A263" s="141" t="str">
        <f>IF(ISBLANK('A1'!B263),"",IF(ISBLANK('A1'!D263),'A1'!A263&amp;"-"&amp;'A1'!B263,'A1'!A263&amp;"-"&amp;'A1'!B263&amp;"; "&amp;'A1'!D263))</f>
        <v/>
      </c>
      <c r="B263" s="897" t="str">
        <f>IF(ISBLANK('A1'!G263),"",'A1'!G263)</f>
        <v/>
      </c>
      <c r="C263" s="894" t="str">
        <f>IF(ISBLANK('A1'!H263),"",'A1'!H263)</f>
        <v/>
      </c>
      <c r="D263" s="248" t="str">
        <f>IF(ISBLANK('A2'!P263),"",'A2'!P263)</f>
        <v/>
      </c>
      <c r="E263" s="194"/>
      <c r="F263" s="195"/>
      <c r="G263" s="195"/>
      <c r="H263" s="195"/>
      <c r="I263" s="195"/>
      <c r="J263" s="195"/>
      <c r="K263" s="197"/>
      <c r="L263" s="459"/>
      <c r="M263" s="198"/>
      <c r="N263" s="196"/>
      <c r="O263" s="196"/>
      <c r="P263" s="196"/>
      <c r="Q263" s="196"/>
      <c r="R263" s="197"/>
      <c r="S263" s="195"/>
      <c r="T263" s="195"/>
      <c r="U263" s="195"/>
      <c r="V263" s="195"/>
      <c r="W263" s="198"/>
      <c r="Y263" s="153">
        <f t="shared" si="33"/>
        <v>0</v>
      </c>
      <c r="Z263" s="149">
        <f t="shared" si="34"/>
        <v>0</v>
      </c>
      <c r="AA263" s="149">
        <f t="shared" si="35"/>
        <v>0</v>
      </c>
      <c r="AB263" s="850">
        <f t="shared" si="36"/>
        <v>0</v>
      </c>
      <c r="AD263" s="153">
        <f t="shared" si="37"/>
        <v>0</v>
      </c>
      <c r="AE263" s="149">
        <f t="shared" si="38"/>
        <v>0</v>
      </c>
      <c r="AF263" s="149">
        <f t="shared" si="39"/>
        <v>0</v>
      </c>
      <c r="AG263" s="154">
        <f t="shared" si="40"/>
        <v>0</v>
      </c>
    </row>
    <row r="264" spans="1:33" x14ac:dyDescent="0.25">
      <c r="A264" s="141" t="str">
        <f>IF(ISBLANK('A1'!B264),"",IF(ISBLANK('A1'!D264),'A1'!A264&amp;"-"&amp;'A1'!B264,'A1'!A264&amp;"-"&amp;'A1'!B264&amp;"; "&amp;'A1'!D264))</f>
        <v/>
      </c>
      <c r="B264" s="897" t="str">
        <f>IF(ISBLANK('A1'!G264),"",'A1'!G264)</f>
        <v/>
      </c>
      <c r="C264" s="894" t="str">
        <f>IF(ISBLANK('A1'!H264),"",'A1'!H264)</f>
        <v/>
      </c>
      <c r="D264" s="248" t="str">
        <f>IF(ISBLANK('A2'!P264),"",'A2'!P264)</f>
        <v/>
      </c>
      <c r="E264" s="194"/>
      <c r="F264" s="195"/>
      <c r="G264" s="195"/>
      <c r="H264" s="195"/>
      <c r="I264" s="195"/>
      <c r="J264" s="195"/>
      <c r="K264" s="197"/>
      <c r="L264" s="459"/>
      <c r="M264" s="198"/>
      <c r="N264" s="196"/>
      <c r="O264" s="196"/>
      <c r="P264" s="196"/>
      <c r="Q264" s="196"/>
      <c r="R264" s="197"/>
      <c r="S264" s="195"/>
      <c r="T264" s="195"/>
      <c r="U264" s="195"/>
      <c r="V264" s="195"/>
      <c r="W264" s="198"/>
      <c r="Y264" s="153">
        <f t="shared" si="33"/>
        <v>0</v>
      </c>
      <c r="Z264" s="149">
        <f t="shared" si="34"/>
        <v>0</v>
      </c>
      <c r="AA264" s="149">
        <f t="shared" si="35"/>
        <v>0</v>
      </c>
      <c r="AB264" s="850">
        <f t="shared" si="36"/>
        <v>0</v>
      </c>
      <c r="AD264" s="153">
        <f t="shared" si="37"/>
        <v>0</v>
      </c>
      <c r="AE264" s="149">
        <f t="shared" si="38"/>
        <v>0</v>
      </c>
      <c r="AF264" s="149">
        <f t="shared" si="39"/>
        <v>0</v>
      </c>
      <c r="AG264" s="154">
        <f t="shared" si="40"/>
        <v>0</v>
      </c>
    </row>
    <row r="265" spans="1:33" x14ac:dyDescent="0.25">
      <c r="A265" s="141" t="str">
        <f>IF(ISBLANK('A1'!B265),"",IF(ISBLANK('A1'!D265),'A1'!A265&amp;"-"&amp;'A1'!B265,'A1'!A265&amp;"-"&amp;'A1'!B265&amp;"; "&amp;'A1'!D265))</f>
        <v/>
      </c>
      <c r="B265" s="897" t="str">
        <f>IF(ISBLANK('A1'!G265),"",'A1'!G265)</f>
        <v/>
      </c>
      <c r="C265" s="894" t="str">
        <f>IF(ISBLANK('A1'!H265),"",'A1'!H265)</f>
        <v/>
      </c>
      <c r="D265" s="248" t="str">
        <f>IF(ISBLANK('A2'!P265),"",'A2'!P265)</f>
        <v/>
      </c>
      <c r="E265" s="194"/>
      <c r="F265" s="195"/>
      <c r="G265" s="195"/>
      <c r="H265" s="195"/>
      <c r="I265" s="195"/>
      <c r="J265" s="195"/>
      <c r="K265" s="197"/>
      <c r="L265" s="459"/>
      <c r="M265" s="198"/>
      <c r="N265" s="196"/>
      <c r="O265" s="196"/>
      <c r="P265" s="196"/>
      <c r="Q265" s="196"/>
      <c r="R265" s="197"/>
      <c r="S265" s="195"/>
      <c r="T265" s="195"/>
      <c r="U265" s="195"/>
      <c r="V265" s="195"/>
      <c r="W265" s="198"/>
      <c r="Y265" s="153">
        <f t="shared" si="33"/>
        <v>0</v>
      </c>
      <c r="Z265" s="149">
        <f t="shared" si="34"/>
        <v>0</v>
      </c>
      <c r="AA265" s="149">
        <f t="shared" si="35"/>
        <v>0</v>
      </c>
      <c r="AB265" s="850">
        <f t="shared" si="36"/>
        <v>0</v>
      </c>
      <c r="AD265" s="153">
        <f t="shared" si="37"/>
        <v>0</v>
      </c>
      <c r="AE265" s="149">
        <f t="shared" si="38"/>
        <v>0</v>
      </c>
      <c r="AF265" s="149">
        <f t="shared" si="39"/>
        <v>0</v>
      </c>
      <c r="AG265" s="154">
        <f t="shared" si="40"/>
        <v>0</v>
      </c>
    </row>
    <row r="266" spans="1:33" x14ac:dyDescent="0.25">
      <c r="A266" s="141" t="str">
        <f>IF(ISBLANK('A1'!B266),"",IF(ISBLANK('A1'!D266),'A1'!A266&amp;"-"&amp;'A1'!B266,'A1'!A266&amp;"-"&amp;'A1'!B266&amp;"; "&amp;'A1'!D266))</f>
        <v/>
      </c>
      <c r="B266" s="897" t="str">
        <f>IF(ISBLANK('A1'!G266),"",'A1'!G266)</f>
        <v/>
      </c>
      <c r="C266" s="894" t="str">
        <f>IF(ISBLANK('A1'!H266),"",'A1'!H266)</f>
        <v/>
      </c>
      <c r="D266" s="248" t="str">
        <f>IF(ISBLANK('A2'!P266),"",'A2'!P266)</f>
        <v/>
      </c>
      <c r="E266" s="194"/>
      <c r="F266" s="195"/>
      <c r="G266" s="195"/>
      <c r="H266" s="195"/>
      <c r="I266" s="195"/>
      <c r="J266" s="195"/>
      <c r="K266" s="197"/>
      <c r="L266" s="459"/>
      <c r="M266" s="198"/>
      <c r="N266" s="196"/>
      <c r="O266" s="196"/>
      <c r="P266" s="196"/>
      <c r="Q266" s="196"/>
      <c r="R266" s="197"/>
      <c r="S266" s="195"/>
      <c r="T266" s="195"/>
      <c r="U266" s="195"/>
      <c r="V266" s="195"/>
      <c r="W266" s="198"/>
      <c r="Y266" s="153">
        <f t="shared" si="33"/>
        <v>0</v>
      </c>
      <c r="Z266" s="149">
        <f t="shared" si="34"/>
        <v>0</v>
      </c>
      <c r="AA266" s="149">
        <f t="shared" si="35"/>
        <v>0</v>
      </c>
      <c r="AB266" s="850">
        <f t="shared" si="36"/>
        <v>0</v>
      </c>
      <c r="AD266" s="153">
        <f t="shared" si="37"/>
        <v>0</v>
      </c>
      <c r="AE266" s="149">
        <f t="shared" si="38"/>
        <v>0</v>
      </c>
      <c r="AF266" s="149">
        <f t="shared" si="39"/>
        <v>0</v>
      </c>
      <c r="AG266" s="154">
        <f t="shared" si="40"/>
        <v>0</v>
      </c>
    </row>
    <row r="267" spans="1:33" x14ac:dyDescent="0.25">
      <c r="A267" s="141" t="str">
        <f>IF(ISBLANK('A1'!B267),"",IF(ISBLANK('A1'!D267),'A1'!A267&amp;"-"&amp;'A1'!B267,'A1'!A267&amp;"-"&amp;'A1'!B267&amp;"; "&amp;'A1'!D267))</f>
        <v/>
      </c>
      <c r="B267" s="897" t="str">
        <f>IF(ISBLANK('A1'!G267),"",'A1'!G267)</f>
        <v/>
      </c>
      <c r="C267" s="894" t="str">
        <f>IF(ISBLANK('A1'!H267),"",'A1'!H267)</f>
        <v/>
      </c>
      <c r="D267" s="248" t="str">
        <f>IF(ISBLANK('A2'!P267),"",'A2'!P267)</f>
        <v/>
      </c>
      <c r="E267" s="194"/>
      <c r="F267" s="195"/>
      <c r="G267" s="195"/>
      <c r="H267" s="195"/>
      <c r="I267" s="195"/>
      <c r="J267" s="195"/>
      <c r="K267" s="197"/>
      <c r="L267" s="459"/>
      <c r="M267" s="198"/>
      <c r="N267" s="196"/>
      <c r="O267" s="196"/>
      <c r="P267" s="196"/>
      <c r="Q267" s="196"/>
      <c r="R267" s="197"/>
      <c r="S267" s="195"/>
      <c r="T267" s="195"/>
      <c r="U267" s="195"/>
      <c r="V267" s="195"/>
      <c r="W267" s="198"/>
      <c r="Y267" s="153">
        <f t="shared" si="33"/>
        <v>0</v>
      </c>
      <c r="Z267" s="149">
        <f t="shared" si="34"/>
        <v>0</v>
      </c>
      <c r="AA267" s="149">
        <f t="shared" si="35"/>
        <v>0</v>
      </c>
      <c r="AB267" s="850">
        <f t="shared" si="36"/>
        <v>0</v>
      </c>
      <c r="AD267" s="153">
        <f t="shared" si="37"/>
        <v>0</v>
      </c>
      <c r="AE267" s="149">
        <f t="shared" si="38"/>
        <v>0</v>
      </c>
      <c r="AF267" s="149">
        <f t="shared" si="39"/>
        <v>0</v>
      </c>
      <c r="AG267" s="154">
        <f t="shared" si="40"/>
        <v>0</v>
      </c>
    </row>
    <row r="268" spans="1:33" x14ac:dyDescent="0.25">
      <c r="A268" s="141" t="str">
        <f>IF(ISBLANK('A1'!B268),"",IF(ISBLANK('A1'!D268),'A1'!A268&amp;"-"&amp;'A1'!B268,'A1'!A268&amp;"-"&amp;'A1'!B268&amp;"; "&amp;'A1'!D268))</f>
        <v/>
      </c>
      <c r="B268" s="897" t="str">
        <f>IF(ISBLANK('A1'!G268),"",'A1'!G268)</f>
        <v/>
      </c>
      <c r="C268" s="894" t="str">
        <f>IF(ISBLANK('A1'!H268),"",'A1'!H268)</f>
        <v/>
      </c>
      <c r="D268" s="248" t="str">
        <f>IF(ISBLANK('A2'!P268),"",'A2'!P268)</f>
        <v/>
      </c>
      <c r="E268" s="194"/>
      <c r="F268" s="195"/>
      <c r="G268" s="195"/>
      <c r="H268" s="195"/>
      <c r="I268" s="195"/>
      <c r="J268" s="195"/>
      <c r="K268" s="197"/>
      <c r="L268" s="459"/>
      <c r="M268" s="198"/>
      <c r="N268" s="196"/>
      <c r="O268" s="196"/>
      <c r="P268" s="196"/>
      <c r="Q268" s="196"/>
      <c r="R268" s="197"/>
      <c r="S268" s="195"/>
      <c r="T268" s="195"/>
      <c r="U268" s="195"/>
      <c r="V268" s="195"/>
      <c r="W268" s="198"/>
      <c r="Y268" s="153">
        <f t="shared" si="33"/>
        <v>0</v>
      </c>
      <c r="Z268" s="149">
        <f t="shared" si="34"/>
        <v>0</v>
      </c>
      <c r="AA268" s="149">
        <f t="shared" si="35"/>
        <v>0</v>
      </c>
      <c r="AB268" s="850">
        <f t="shared" si="36"/>
        <v>0</v>
      </c>
      <c r="AD268" s="153">
        <f t="shared" si="37"/>
        <v>0</v>
      </c>
      <c r="AE268" s="149">
        <f t="shared" si="38"/>
        <v>0</v>
      </c>
      <c r="AF268" s="149">
        <f t="shared" si="39"/>
        <v>0</v>
      </c>
      <c r="AG268" s="154">
        <f t="shared" si="40"/>
        <v>0</v>
      </c>
    </row>
    <row r="269" spans="1:33" x14ac:dyDescent="0.25">
      <c r="A269" s="141" t="str">
        <f>IF(ISBLANK('A1'!B269),"",IF(ISBLANK('A1'!D269),'A1'!A269&amp;"-"&amp;'A1'!B269,'A1'!A269&amp;"-"&amp;'A1'!B269&amp;"; "&amp;'A1'!D269))</f>
        <v/>
      </c>
      <c r="B269" s="897" t="str">
        <f>IF(ISBLANK('A1'!G269),"",'A1'!G269)</f>
        <v/>
      </c>
      <c r="C269" s="894" t="str">
        <f>IF(ISBLANK('A1'!H269),"",'A1'!H269)</f>
        <v/>
      </c>
      <c r="D269" s="248" t="str">
        <f>IF(ISBLANK('A2'!P269),"",'A2'!P269)</f>
        <v/>
      </c>
      <c r="E269" s="194"/>
      <c r="F269" s="195"/>
      <c r="G269" s="195"/>
      <c r="H269" s="195"/>
      <c r="I269" s="195"/>
      <c r="J269" s="195"/>
      <c r="K269" s="197"/>
      <c r="L269" s="459"/>
      <c r="M269" s="198"/>
      <c r="N269" s="196"/>
      <c r="O269" s="196"/>
      <c r="P269" s="196"/>
      <c r="Q269" s="196"/>
      <c r="R269" s="197"/>
      <c r="S269" s="195"/>
      <c r="T269" s="195"/>
      <c r="U269" s="195"/>
      <c r="V269" s="195"/>
      <c r="W269" s="198"/>
      <c r="Y269" s="153">
        <f t="shared" si="33"/>
        <v>0</v>
      </c>
      <c r="Z269" s="149">
        <f t="shared" si="34"/>
        <v>0</v>
      </c>
      <c r="AA269" s="149">
        <f t="shared" si="35"/>
        <v>0</v>
      </c>
      <c r="AB269" s="850">
        <f t="shared" si="36"/>
        <v>0</v>
      </c>
      <c r="AD269" s="153">
        <f t="shared" si="37"/>
        <v>0</v>
      </c>
      <c r="AE269" s="149">
        <f t="shared" si="38"/>
        <v>0</v>
      </c>
      <c r="AF269" s="149">
        <f t="shared" si="39"/>
        <v>0</v>
      </c>
      <c r="AG269" s="154">
        <f t="shared" si="40"/>
        <v>0</v>
      </c>
    </row>
    <row r="270" spans="1:33" x14ac:dyDescent="0.25">
      <c r="A270" s="141" t="str">
        <f>IF(ISBLANK('A1'!B270),"",IF(ISBLANK('A1'!D270),'A1'!A270&amp;"-"&amp;'A1'!B270,'A1'!A270&amp;"-"&amp;'A1'!B270&amp;"; "&amp;'A1'!D270))</f>
        <v/>
      </c>
      <c r="B270" s="897" t="str">
        <f>IF(ISBLANK('A1'!G270),"",'A1'!G270)</f>
        <v/>
      </c>
      <c r="C270" s="894" t="str">
        <f>IF(ISBLANK('A1'!H270),"",'A1'!H270)</f>
        <v/>
      </c>
      <c r="D270" s="248" t="str">
        <f>IF(ISBLANK('A2'!P270),"",'A2'!P270)</f>
        <v/>
      </c>
      <c r="E270" s="194"/>
      <c r="F270" s="195"/>
      <c r="G270" s="195"/>
      <c r="H270" s="195"/>
      <c r="I270" s="195"/>
      <c r="J270" s="195"/>
      <c r="K270" s="197"/>
      <c r="L270" s="459"/>
      <c r="M270" s="198"/>
      <c r="N270" s="196"/>
      <c r="O270" s="196"/>
      <c r="P270" s="196"/>
      <c r="Q270" s="196"/>
      <c r="R270" s="197"/>
      <c r="S270" s="195"/>
      <c r="T270" s="195"/>
      <c r="U270" s="195"/>
      <c r="V270" s="195"/>
      <c r="W270" s="198"/>
      <c r="Y270" s="153">
        <f t="shared" si="33"/>
        <v>0</v>
      </c>
      <c r="Z270" s="149">
        <f t="shared" si="34"/>
        <v>0</v>
      </c>
      <c r="AA270" s="149">
        <f t="shared" si="35"/>
        <v>0</v>
      </c>
      <c r="AB270" s="850">
        <f t="shared" si="36"/>
        <v>0</v>
      </c>
      <c r="AD270" s="153">
        <f t="shared" si="37"/>
        <v>0</v>
      </c>
      <c r="AE270" s="149">
        <f t="shared" si="38"/>
        <v>0</v>
      </c>
      <c r="AF270" s="149">
        <f t="shared" si="39"/>
        <v>0</v>
      </c>
      <c r="AG270" s="154">
        <f t="shared" si="40"/>
        <v>0</v>
      </c>
    </row>
    <row r="271" spans="1:33" x14ac:dyDescent="0.25">
      <c r="A271" s="141" t="str">
        <f>IF(ISBLANK('A1'!B271),"",IF(ISBLANK('A1'!D271),'A1'!A271&amp;"-"&amp;'A1'!B271,'A1'!A271&amp;"-"&amp;'A1'!B271&amp;"; "&amp;'A1'!D271))</f>
        <v/>
      </c>
      <c r="B271" s="897" t="str">
        <f>IF(ISBLANK('A1'!G271),"",'A1'!G271)</f>
        <v/>
      </c>
      <c r="C271" s="894" t="str">
        <f>IF(ISBLANK('A1'!H271),"",'A1'!H271)</f>
        <v/>
      </c>
      <c r="D271" s="248" t="str">
        <f>IF(ISBLANK('A2'!P271),"",'A2'!P271)</f>
        <v/>
      </c>
      <c r="E271" s="194"/>
      <c r="F271" s="195"/>
      <c r="G271" s="195"/>
      <c r="H271" s="195"/>
      <c r="I271" s="195"/>
      <c r="J271" s="195"/>
      <c r="K271" s="197"/>
      <c r="L271" s="459"/>
      <c r="M271" s="198"/>
      <c r="N271" s="196"/>
      <c r="O271" s="196"/>
      <c r="P271" s="196"/>
      <c r="Q271" s="196"/>
      <c r="R271" s="197"/>
      <c r="S271" s="195"/>
      <c r="T271" s="195"/>
      <c r="U271" s="195"/>
      <c r="V271" s="195"/>
      <c r="W271" s="198"/>
      <c r="Y271" s="153">
        <f t="shared" si="33"/>
        <v>0</v>
      </c>
      <c r="Z271" s="149">
        <f t="shared" si="34"/>
        <v>0</v>
      </c>
      <c r="AA271" s="149">
        <f t="shared" si="35"/>
        <v>0</v>
      </c>
      <c r="AB271" s="850">
        <f t="shared" si="36"/>
        <v>0</v>
      </c>
      <c r="AD271" s="153">
        <f t="shared" si="37"/>
        <v>0</v>
      </c>
      <c r="AE271" s="149">
        <f t="shared" si="38"/>
        <v>0</v>
      </c>
      <c r="AF271" s="149">
        <f t="shared" si="39"/>
        <v>0</v>
      </c>
      <c r="AG271" s="154">
        <f t="shared" si="40"/>
        <v>0</v>
      </c>
    </row>
    <row r="272" spans="1:33" x14ac:dyDescent="0.25">
      <c r="A272" s="141" t="str">
        <f>IF(ISBLANK('A1'!B272),"",IF(ISBLANK('A1'!D272),'A1'!A272&amp;"-"&amp;'A1'!B272,'A1'!A272&amp;"-"&amp;'A1'!B272&amp;"; "&amp;'A1'!D272))</f>
        <v/>
      </c>
      <c r="B272" s="897" t="str">
        <f>IF(ISBLANK('A1'!G272),"",'A1'!G272)</f>
        <v/>
      </c>
      <c r="C272" s="894" t="str">
        <f>IF(ISBLANK('A1'!H272),"",'A1'!H272)</f>
        <v/>
      </c>
      <c r="D272" s="248" t="str">
        <f>IF(ISBLANK('A2'!P272),"",'A2'!P272)</f>
        <v/>
      </c>
      <c r="E272" s="194"/>
      <c r="F272" s="195"/>
      <c r="G272" s="195"/>
      <c r="H272" s="195"/>
      <c r="I272" s="195"/>
      <c r="J272" s="195"/>
      <c r="K272" s="197"/>
      <c r="L272" s="459"/>
      <c r="M272" s="198"/>
      <c r="N272" s="196"/>
      <c r="O272" s="196"/>
      <c r="P272" s="196"/>
      <c r="Q272" s="196"/>
      <c r="R272" s="197"/>
      <c r="S272" s="195"/>
      <c r="T272" s="195"/>
      <c r="U272" s="195"/>
      <c r="V272" s="195"/>
      <c r="W272" s="198"/>
      <c r="Y272" s="153">
        <f t="shared" si="33"/>
        <v>0</v>
      </c>
      <c r="Z272" s="149">
        <f t="shared" si="34"/>
        <v>0</v>
      </c>
      <c r="AA272" s="149">
        <f t="shared" si="35"/>
        <v>0</v>
      </c>
      <c r="AB272" s="850">
        <f t="shared" si="36"/>
        <v>0</v>
      </c>
      <c r="AD272" s="153">
        <f t="shared" si="37"/>
        <v>0</v>
      </c>
      <c r="AE272" s="149">
        <f t="shared" si="38"/>
        <v>0</v>
      </c>
      <c r="AF272" s="149">
        <f t="shared" si="39"/>
        <v>0</v>
      </c>
      <c r="AG272" s="154">
        <f t="shared" si="40"/>
        <v>0</v>
      </c>
    </row>
    <row r="273" spans="1:33" x14ac:dyDescent="0.25">
      <c r="A273" s="141" t="str">
        <f>IF(ISBLANK('A1'!B273),"",IF(ISBLANK('A1'!D273),'A1'!A273&amp;"-"&amp;'A1'!B273,'A1'!A273&amp;"-"&amp;'A1'!B273&amp;"; "&amp;'A1'!D273))</f>
        <v/>
      </c>
      <c r="B273" s="897" t="str">
        <f>IF(ISBLANK('A1'!G273),"",'A1'!G273)</f>
        <v/>
      </c>
      <c r="C273" s="894" t="str">
        <f>IF(ISBLANK('A1'!H273),"",'A1'!H273)</f>
        <v/>
      </c>
      <c r="D273" s="248" t="str">
        <f>IF(ISBLANK('A2'!P273),"",'A2'!P273)</f>
        <v/>
      </c>
      <c r="E273" s="194"/>
      <c r="F273" s="195"/>
      <c r="G273" s="195"/>
      <c r="H273" s="195"/>
      <c r="I273" s="195"/>
      <c r="J273" s="195"/>
      <c r="K273" s="197"/>
      <c r="L273" s="459"/>
      <c r="M273" s="198"/>
      <c r="N273" s="196"/>
      <c r="O273" s="196"/>
      <c r="P273" s="196"/>
      <c r="Q273" s="196"/>
      <c r="R273" s="197"/>
      <c r="S273" s="195"/>
      <c r="T273" s="195"/>
      <c r="U273" s="195"/>
      <c r="V273" s="195"/>
      <c r="W273" s="198"/>
      <c r="Y273" s="153">
        <f t="shared" si="33"/>
        <v>0</v>
      </c>
      <c r="Z273" s="149">
        <f t="shared" si="34"/>
        <v>0</v>
      </c>
      <c r="AA273" s="149">
        <f t="shared" si="35"/>
        <v>0</v>
      </c>
      <c r="AB273" s="850">
        <f t="shared" si="36"/>
        <v>0</v>
      </c>
      <c r="AD273" s="153">
        <f t="shared" si="37"/>
        <v>0</v>
      </c>
      <c r="AE273" s="149">
        <f t="shared" si="38"/>
        <v>0</v>
      </c>
      <c r="AF273" s="149">
        <f t="shared" si="39"/>
        <v>0</v>
      </c>
      <c r="AG273" s="154">
        <f t="shared" si="40"/>
        <v>0</v>
      </c>
    </row>
    <row r="274" spans="1:33" x14ac:dyDescent="0.25">
      <c r="A274" s="141" t="str">
        <f>IF(ISBLANK('A1'!B274),"",IF(ISBLANK('A1'!D274),'A1'!A274&amp;"-"&amp;'A1'!B274,'A1'!A274&amp;"-"&amp;'A1'!B274&amp;"; "&amp;'A1'!D274))</f>
        <v/>
      </c>
      <c r="B274" s="897" t="str">
        <f>IF(ISBLANK('A1'!G274),"",'A1'!G274)</f>
        <v/>
      </c>
      <c r="C274" s="894" t="str">
        <f>IF(ISBLANK('A1'!H274),"",'A1'!H274)</f>
        <v/>
      </c>
      <c r="D274" s="248" t="str">
        <f>IF(ISBLANK('A2'!P274),"",'A2'!P274)</f>
        <v/>
      </c>
      <c r="E274" s="194"/>
      <c r="F274" s="195"/>
      <c r="G274" s="195"/>
      <c r="H274" s="195"/>
      <c r="I274" s="195"/>
      <c r="J274" s="195"/>
      <c r="K274" s="197"/>
      <c r="L274" s="459"/>
      <c r="M274" s="198"/>
      <c r="N274" s="196"/>
      <c r="O274" s="196"/>
      <c r="P274" s="196"/>
      <c r="Q274" s="196"/>
      <c r="R274" s="197"/>
      <c r="S274" s="195"/>
      <c r="T274" s="195"/>
      <c r="U274" s="195"/>
      <c r="V274" s="195"/>
      <c r="W274" s="198"/>
      <c r="Y274" s="153">
        <f t="shared" si="33"/>
        <v>0</v>
      </c>
      <c r="Z274" s="149">
        <f t="shared" si="34"/>
        <v>0</v>
      </c>
      <c r="AA274" s="149">
        <f t="shared" si="35"/>
        <v>0</v>
      </c>
      <c r="AB274" s="850">
        <f t="shared" si="36"/>
        <v>0</v>
      </c>
      <c r="AD274" s="153">
        <f t="shared" si="37"/>
        <v>0</v>
      </c>
      <c r="AE274" s="149">
        <f t="shared" si="38"/>
        <v>0</v>
      </c>
      <c r="AF274" s="149">
        <f t="shared" si="39"/>
        <v>0</v>
      </c>
      <c r="AG274" s="154">
        <f t="shared" si="40"/>
        <v>0</v>
      </c>
    </row>
    <row r="275" spans="1:33" x14ac:dyDescent="0.25">
      <c r="A275" s="141" t="str">
        <f>IF(ISBLANK('A1'!B275),"",IF(ISBLANK('A1'!D275),'A1'!A275&amp;"-"&amp;'A1'!B275,'A1'!A275&amp;"-"&amp;'A1'!B275&amp;"; "&amp;'A1'!D275))</f>
        <v/>
      </c>
      <c r="B275" s="897" t="str">
        <f>IF(ISBLANK('A1'!G275),"",'A1'!G275)</f>
        <v/>
      </c>
      <c r="C275" s="894" t="str">
        <f>IF(ISBLANK('A1'!H275),"",'A1'!H275)</f>
        <v/>
      </c>
      <c r="D275" s="248" t="str">
        <f>IF(ISBLANK('A2'!P275),"",'A2'!P275)</f>
        <v/>
      </c>
      <c r="E275" s="194"/>
      <c r="F275" s="195"/>
      <c r="G275" s="195"/>
      <c r="H275" s="195"/>
      <c r="I275" s="195"/>
      <c r="J275" s="195"/>
      <c r="K275" s="197"/>
      <c r="L275" s="459"/>
      <c r="M275" s="198"/>
      <c r="N275" s="196"/>
      <c r="O275" s="196"/>
      <c r="P275" s="196"/>
      <c r="Q275" s="196"/>
      <c r="R275" s="197"/>
      <c r="S275" s="195"/>
      <c r="T275" s="195"/>
      <c r="U275" s="195"/>
      <c r="V275" s="195"/>
      <c r="W275" s="198"/>
      <c r="Y275" s="153">
        <f t="shared" si="33"/>
        <v>0</v>
      </c>
      <c r="Z275" s="149">
        <f t="shared" si="34"/>
        <v>0</v>
      </c>
      <c r="AA275" s="149">
        <f t="shared" si="35"/>
        <v>0</v>
      </c>
      <c r="AB275" s="850">
        <f t="shared" si="36"/>
        <v>0</v>
      </c>
      <c r="AD275" s="153">
        <f t="shared" si="37"/>
        <v>0</v>
      </c>
      <c r="AE275" s="149">
        <f t="shared" si="38"/>
        <v>0</v>
      </c>
      <c r="AF275" s="149">
        <f t="shared" si="39"/>
        <v>0</v>
      </c>
      <c r="AG275" s="154">
        <f t="shared" si="40"/>
        <v>0</v>
      </c>
    </row>
    <row r="276" spans="1:33" x14ac:dyDescent="0.25">
      <c r="A276" s="141" t="str">
        <f>IF(ISBLANK('A1'!B276),"",IF(ISBLANK('A1'!D276),'A1'!A276&amp;"-"&amp;'A1'!B276,'A1'!A276&amp;"-"&amp;'A1'!B276&amp;"; "&amp;'A1'!D276))</f>
        <v/>
      </c>
      <c r="B276" s="897" t="str">
        <f>IF(ISBLANK('A1'!G276),"",'A1'!G276)</f>
        <v/>
      </c>
      <c r="C276" s="894" t="str">
        <f>IF(ISBLANK('A1'!H276),"",'A1'!H276)</f>
        <v/>
      </c>
      <c r="D276" s="248" t="str">
        <f>IF(ISBLANK('A2'!P276),"",'A2'!P276)</f>
        <v/>
      </c>
      <c r="E276" s="194"/>
      <c r="F276" s="195"/>
      <c r="G276" s="195"/>
      <c r="H276" s="195"/>
      <c r="I276" s="195"/>
      <c r="J276" s="195"/>
      <c r="K276" s="197"/>
      <c r="L276" s="459"/>
      <c r="M276" s="198"/>
      <c r="N276" s="196"/>
      <c r="O276" s="196"/>
      <c r="P276" s="196"/>
      <c r="Q276" s="196"/>
      <c r="R276" s="197"/>
      <c r="S276" s="195"/>
      <c r="T276" s="195"/>
      <c r="U276" s="195"/>
      <c r="V276" s="195"/>
      <c r="W276" s="198"/>
      <c r="Y276" s="153">
        <f t="shared" si="33"/>
        <v>0</v>
      </c>
      <c r="Z276" s="149">
        <f t="shared" si="34"/>
        <v>0</v>
      </c>
      <c r="AA276" s="149">
        <f t="shared" si="35"/>
        <v>0</v>
      </c>
      <c r="AB276" s="850">
        <f t="shared" si="36"/>
        <v>0</v>
      </c>
      <c r="AD276" s="153">
        <f t="shared" si="37"/>
        <v>0</v>
      </c>
      <c r="AE276" s="149">
        <f t="shared" si="38"/>
        <v>0</v>
      </c>
      <c r="AF276" s="149">
        <f t="shared" si="39"/>
        <v>0</v>
      </c>
      <c r="AG276" s="154">
        <f t="shared" si="40"/>
        <v>0</v>
      </c>
    </row>
    <row r="277" spans="1:33" x14ac:dyDescent="0.25">
      <c r="A277" s="141" t="str">
        <f>IF(ISBLANK('A1'!B277),"",IF(ISBLANK('A1'!D277),'A1'!A277&amp;"-"&amp;'A1'!B277,'A1'!A277&amp;"-"&amp;'A1'!B277&amp;"; "&amp;'A1'!D277))</f>
        <v/>
      </c>
      <c r="B277" s="897" t="str">
        <f>IF(ISBLANK('A1'!G277),"",'A1'!G277)</f>
        <v/>
      </c>
      <c r="C277" s="894" t="str">
        <f>IF(ISBLANK('A1'!H277),"",'A1'!H277)</f>
        <v/>
      </c>
      <c r="D277" s="248" t="str">
        <f>IF(ISBLANK('A2'!P277),"",'A2'!P277)</f>
        <v/>
      </c>
      <c r="E277" s="194"/>
      <c r="F277" s="195"/>
      <c r="G277" s="195"/>
      <c r="H277" s="195"/>
      <c r="I277" s="195"/>
      <c r="J277" s="195"/>
      <c r="K277" s="197"/>
      <c r="L277" s="459"/>
      <c r="M277" s="198"/>
      <c r="N277" s="196"/>
      <c r="O277" s="196"/>
      <c r="P277" s="196"/>
      <c r="Q277" s="196"/>
      <c r="R277" s="197"/>
      <c r="S277" s="195"/>
      <c r="T277" s="195"/>
      <c r="U277" s="195"/>
      <c r="V277" s="195"/>
      <c r="W277" s="198"/>
      <c r="Y277" s="153">
        <f t="shared" si="33"/>
        <v>0</v>
      </c>
      <c r="Z277" s="149">
        <f t="shared" si="34"/>
        <v>0</v>
      </c>
      <c r="AA277" s="149">
        <f t="shared" si="35"/>
        <v>0</v>
      </c>
      <c r="AB277" s="850">
        <f t="shared" si="36"/>
        <v>0</v>
      </c>
      <c r="AD277" s="153">
        <f t="shared" si="37"/>
        <v>0</v>
      </c>
      <c r="AE277" s="149">
        <f t="shared" si="38"/>
        <v>0</v>
      </c>
      <c r="AF277" s="149">
        <f t="shared" si="39"/>
        <v>0</v>
      </c>
      <c r="AG277" s="154">
        <f t="shared" si="40"/>
        <v>0</v>
      </c>
    </row>
    <row r="278" spans="1:33" x14ac:dyDescent="0.25">
      <c r="A278" s="141" t="str">
        <f>IF(ISBLANK('A1'!B278),"",IF(ISBLANK('A1'!D278),'A1'!A278&amp;"-"&amp;'A1'!B278,'A1'!A278&amp;"-"&amp;'A1'!B278&amp;"; "&amp;'A1'!D278))</f>
        <v/>
      </c>
      <c r="B278" s="897" t="str">
        <f>IF(ISBLANK('A1'!G278),"",'A1'!G278)</f>
        <v/>
      </c>
      <c r="C278" s="894" t="str">
        <f>IF(ISBLANK('A1'!H278),"",'A1'!H278)</f>
        <v/>
      </c>
      <c r="D278" s="248" t="str">
        <f>IF(ISBLANK('A2'!P278),"",'A2'!P278)</f>
        <v/>
      </c>
      <c r="E278" s="194"/>
      <c r="F278" s="195"/>
      <c r="G278" s="195"/>
      <c r="H278" s="195"/>
      <c r="I278" s="195"/>
      <c r="J278" s="195"/>
      <c r="K278" s="197"/>
      <c r="L278" s="459"/>
      <c r="M278" s="198"/>
      <c r="N278" s="196"/>
      <c r="O278" s="196"/>
      <c r="P278" s="196"/>
      <c r="Q278" s="196"/>
      <c r="R278" s="197"/>
      <c r="S278" s="195"/>
      <c r="T278" s="195"/>
      <c r="U278" s="195"/>
      <c r="V278" s="195"/>
      <c r="W278" s="198"/>
      <c r="Y278" s="153">
        <f t="shared" si="33"/>
        <v>0</v>
      </c>
      <c r="Z278" s="149">
        <f t="shared" si="34"/>
        <v>0</v>
      </c>
      <c r="AA278" s="149">
        <f t="shared" si="35"/>
        <v>0</v>
      </c>
      <c r="AB278" s="850">
        <f t="shared" si="36"/>
        <v>0</v>
      </c>
      <c r="AD278" s="153">
        <f t="shared" si="37"/>
        <v>0</v>
      </c>
      <c r="AE278" s="149">
        <f t="shared" si="38"/>
        <v>0</v>
      </c>
      <c r="AF278" s="149">
        <f t="shared" si="39"/>
        <v>0</v>
      </c>
      <c r="AG278" s="154">
        <f t="shared" si="40"/>
        <v>0</v>
      </c>
    </row>
    <row r="279" spans="1:33" x14ac:dyDescent="0.25">
      <c r="A279" s="141" t="str">
        <f>IF(ISBLANK('A1'!B279),"",IF(ISBLANK('A1'!D279),'A1'!A279&amp;"-"&amp;'A1'!B279,'A1'!A279&amp;"-"&amp;'A1'!B279&amp;"; "&amp;'A1'!D279))</f>
        <v/>
      </c>
      <c r="B279" s="897" t="str">
        <f>IF(ISBLANK('A1'!G279),"",'A1'!G279)</f>
        <v/>
      </c>
      <c r="C279" s="894" t="str">
        <f>IF(ISBLANK('A1'!H279),"",'A1'!H279)</f>
        <v/>
      </c>
      <c r="D279" s="248" t="str">
        <f>IF(ISBLANK('A2'!P279),"",'A2'!P279)</f>
        <v/>
      </c>
      <c r="E279" s="194"/>
      <c r="F279" s="195"/>
      <c r="G279" s="195"/>
      <c r="H279" s="195"/>
      <c r="I279" s="195"/>
      <c r="J279" s="195"/>
      <c r="K279" s="197"/>
      <c r="L279" s="459"/>
      <c r="M279" s="198"/>
      <c r="N279" s="196"/>
      <c r="O279" s="196"/>
      <c r="P279" s="196"/>
      <c r="Q279" s="196"/>
      <c r="R279" s="197"/>
      <c r="S279" s="195"/>
      <c r="T279" s="195"/>
      <c r="U279" s="195"/>
      <c r="V279" s="195"/>
      <c r="W279" s="198"/>
      <c r="Y279" s="153">
        <f t="shared" si="33"/>
        <v>0</v>
      </c>
      <c r="Z279" s="149">
        <f t="shared" si="34"/>
        <v>0</v>
      </c>
      <c r="AA279" s="149">
        <f t="shared" si="35"/>
        <v>0</v>
      </c>
      <c r="AB279" s="850">
        <f t="shared" si="36"/>
        <v>0</v>
      </c>
      <c r="AD279" s="153">
        <f t="shared" si="37"/>
        <v>0</v>
      </c>
      <c r="AE279" s="149">
        <f t="shared" si="38"/>
        <v>0</v>
      </c>
      <c r="AF279" s="149">
        <f t="shared" si="39"/>
        <v>0</v>
      </c>
      <c r="AG279" s="154">
        <f t="shared" si="40"/>
        <v>0</v>
      </c>
    </row>
    <row r="280" spans="1:33" x14ac:dyDescent="0.25">
      <c r="A280" s="141" t="str">
        <f>IF(ISBLANK('A1'!B280),"",IF(ISBLANK('A1'!D280),'A1'!A280&amp;"-"&amp;'A1'!B280,'A1'!A280&amp;"-"&amp;'A1'!B280&amp;"; "&amp;'A1'!D280))</f>
        <v/>
      </c>
      <c r="B280" s="897" t="str">
        <f>IF(ISBLANK('A1'!G280),"",'A1'!G280)</f>
        <v/>
      </c>
      <c r="C280" s="894" t="str">
        <f>IF(ISBLANK('A1'!H280),"",'A1'!H280)</f>
        <v/>
      </c>
      <c r="D280" s="248" t="str">
        <f>IF(ISBLANK('A2'!P280),"",'A2'!P280)</f>
        <v/>
      </c>
      <c r="E280" s="194"/>
      <c r="F280" s="195"/>
      <c r="G280" s="195"/>
      <c r="H280" s="195"/>
      <c r="I280" s="195"/>
      <c r="J280" s="195"/>
      <c r="K280" s="197"/>
      <c r="L280" s="459"/>
      <c r="M280" s="198"/>
      <c r="N280" s="196"/>
      <c r="O280" s="196"/>
      <c r="P280" s="196"/>
      <c r="Q280" s="196"/>
      <c r="R280" s="197"/>
      <c r="S280" s="195"/>
      <c r="T280" s="195"/>
      <c r="U280" s="195"/>
      <c r="V280" s="195"/>
      <c r="W280" s="198"/>
      <c r="Y280" s="153">
        <f t="shared" si="33"/>
        <v>0</v>
      </c>
      <c r="Z280" s="149">
        <f t="shared" si="34"/>
        <v>0</v>
      </c>
      <c r="AA280" s="149">
        <f t="shared" si="35"/>
        <v>0</v>
      </c>
      <c r="AB280" s="850">
        <f t="shared" si="36"/>
        <v>0</v>
      </c>
      <c r="AD280" s="153">
        <f t="shared" si="37"/>
        <v>0</v>
      </c>
      <c r="AE280" s="149">
        <f t="shared" si="38"/>
        <v>0</v>
      </c>
      <c r="AF280" s="149">
        <f t="shared" si="39"/>
        <v>0</v>
      </c>
      <c r="AG280" s="154">
        <f t="shared" si="40"/>
        <v>0</v>
      </c>
    </row>
    <row r="281" spans="1:33" x14ac:dyDescent="0.25">
      <c r="A281" s="141" t="str">
        <f>IF(ISBLANK('A1'!B281),"",IF(ISBLANK('A1'!D281),'A1'!A281&amp;"-"&amp;'A1'!B281,'A1'!A281&amp;"-"&amp;'A1'!B281&amp;"; "&amp;'A1'!D281))</f>
        <v/>
      </c>
      <c r="B281" s="897" t="str">
        <f>IF(ISBLANK('A1'!G281),"",'A1'!G281)</f>
        <v/>
      </c>
      <c r="C281" s="894" t="str">
        <f>IF(ISBLANK('A1'!H281),"",'A1'!H281)</f>
        <v/>
      </c>
      <c r="D281" s="248" t="str">
        <f>IF(ISBLANK('A2'!P281),"",'A2'!P281)</f>
        <v/>
      </c>
      <c r="E281" s="194"/>
      <c r="F281" s="195"/>
      <c r="G281" s="195"/>
      <c r="H281" s="195"/>
      <c r="I281" s="195"/>
      <c r="J281" s="195"/>
      <c r="K281" s="197"/>
      <c r="L281" s="459"/>
      <c r="M281" s="198"/>
      <c r="N281" s="196"/>
      <c r="O281" s="196"/>
      <c r="P281" s="196"/>
      <c r="Q281" s="196"/>
      <c r="R281" s="197"/>
      <c r="S281" s="195"/>
      <c r="T281" s="195"/>
      <c r="U281" s="195"/>
      <c r="V281" s="195"/>
      <c r="W281" s="198"/>
      <c r="Y281" s="153">
        <f t="shared" si="33"/>
        <v>0</v>
      </c>
      <c r="Z281" s="149">
        <f t="shared" si="34"/>
        <v>0</v>
      </c>
      <c r="AA281" s="149">
        <f t="shared" si="35"/>
        <v>0</v>
      </c>
      <c r="AB281" s="850">
        <f t="shared" si="36"/>
        <v>0</v>
      </c>
      <c r="AD281" s="153">
        <f t="shared" si="37"/>
        <v>0</v>
      </c>
      <c r="AE281" s="149">
        <f t="shared" si="38"/>
        <v>0</v>
      </c>
      <c r="AF281" s="149">
        <f t="shared" si="39"/>
        <v>0</v>
      </c>
      <c r="AG281" s="154">
        <f t="shared" si="40"/>
        <v>0</v>
      </c>
    </row>
    <row r="282" spans="1:33" x14ac:dyDescent="0.25">
      <c r="A282" s="141" t="str">
        <f>IF(ISBLANK('A1'!B282),"",IF(ISBLANK('A1'!D282),'A1'!A282&amp;"-"&amp;'A1'!B282,'A1'!A282&amp;"-"&amp;'A1'!B282&amp;"; "&amp;'A1'!D282))</f>
        <v/>
      </c>
      <c r="B282" s="897" t="str">
        <f>IF(ISBLANK('A1'!G282),"",'A1'!G282)</f>
        <v/>
      </c>
      <c r="C282" s="894" t="str">
        <f>IF(ISBLANK('A1'!H282),"",'A1'!H282)</f>
        <v/>
      </c>
      <c r="D282" s="248" t="str">
        <f>IF(ISBLANK('A2'!P282),"",'A2'!P282)</f>
        <v/>
      </c>
      <c r="E282" s="194"/>
      <c r="F282" s="195"/>
      <c r="G282" s="195"/>
      <c r="H282" s="195"/>
      <c r="I282" s="195"/>
      <c r="J282" s="195"/>
      <c r="K282" s="197"/>
      <c r="L282" s="459"/>
      <c r="M282" s="198"/>
      <c r="N282" s="196"/>
      <c r="O282" s="196"/>
      <c r="P282" s="196"/>
      <c r="Q282" s="196"/>
      <c r="R282" s="197"/>
      <c r="S282" s="195"/>
      <c r="T282" s="195"/>
      <c r="U282" s="195"/>
      <c r="V282" s="195"/>
      <c r="W282" s="198"/>
      <c r="Y282" s="153">
        <f t="shared" si="33"/>
        <v>0</v>
      </c>
      <c r="Z282" s="149">
        <f t="shared" si="34"/>
        <v>0</v>
      </c>
      <c r="AA282" s="149">
        <f t="shared" si="35"/>
        <v>0</v>
      </c>
      <c r="AB282" s="850">
        <f t="shared" si="36"/>
        <v>0</v>
      </c>
      <c r="AD282" s="153">
        <f t="shared" si="37"/>
        <v>0</v>
      </c>
      <c r="AE282" s="149">
        <f t="shared" si="38"/>
        <v>0</v>
      </c>
      <c r="AF282" s="149">
        <f t="shared" si="39"/>
        <v>0</v>
      </c>
      <c r="AG282" s="154">
        <f t="shared" si="40"/>
        <v>0</v>
      </c>
    </row>
    <row r="283" spans="1:33" x14ac:dyDescent="0.25">
      <c r="A283" s="141" t="str">
        <f>IF(ISBLANK('A1'!B283),"",IF(ISBLANK('A1'!D283),'A1'!A283&amp;"-"&amp;'A1'!B283,'A1'!A283&amp;"-"&amp;'A1'!B283&amp;"; "&amp;'A1'!D283))</f>
        <v/>
      </c>
      <c r="B283" s="897" t="str">
        <f>IF(ISBLANK('A1'!G283),"",'A1'!G283)</f>
        <v/>
      </c>
      <c r="C283" s="894" t="str">
        <f>IF(ISBLANK('A1'!H283),"",'A1'!H283)</f>
        <v/>
      </c>
      <c r="D283" s="248" t="str">
        <f>IF(ISBLANK('A2'!P283),"",'A2'!P283)</f>
        <v/>
      </c>
      <c r="E283" s="194"/>
      <c r="F283" s="195"/>
      <c r="G283" s="195"/>
      <c r="H283" s="195"/>
      <c r="I283" s="195"/>
      <c r="J283" s="195"/>
      <c r="K283" s="197"/>
      <c r="L283" s="459"/>
      <c r="M283" s="198"/>
      <c r="N283" s="196"/>
      <c r="O283" s="196"/>
      <c r="P283" s="196"/>
      <c r="Q283" s="196"/>
      <c r="R283" s="197"/>
      <c r="S283" s="195"/>
      <c r="T283" s="195"/>
      <c r="U283" s="195"/>
      <c r="V283" s="195"/>
      <c r="W283" s="198"/>
      <c r="Y283" s="153">
        <f t="shared" si="33"/>
        <v>0</v>
      </c>
      <c r="Z283" s="149">
        <f t="shared" si="34"/>
        <v>0</v>
      </c>
      <c r="AA283" s="149">
        <f t="shared" si="35"/>
        <v>0</v>
      </c>
      <c r="AB283" s="850">
        <f t="shared" si="36"/>
        <v>0</v>
      </c>
      <c r="AD283" s="153">
        <f t="shared" si="37"/>
        <v>0</v>
      </c>
      <c r="AE283" s="149">
        <f t="shared" si="38"/>
        <v>0</v>
      </c>
      <c r="AF283" s="149">
        <f t="shared" si="39"/>
        <v>0</v>
      </c>
      <c r="AG283" s="154">
        <f t="shared" si="40"/>
        <v>0</v>
      </c>
    </row>
    <row r="284" spans="1:33" x14ac:dyDescent="0.25">
      <c r="A284" s="141" t="str">
        <f>IF(ISBLANK('A1'!B284),"",IF(ISBLANK('A1'!D284),'A1'!A284&amp;"-"&amp;'A1'!B284,'A1'!A284&amp;"-"&amp;'A1'!B284&amp;"; "&amp;'A1'!D284))</f>
        <v/>
      </c>
      <c r="B284" s="897" t="str">
        <f>IF(ISBLANK('A1'!G284),"",'A1'!G284)</f>
        <v/>
      </c>
      <c r="C284" s="894" t="str">
        <f>IF(ISBLANK('A1'!H284),"",'A1'!H284)</f>
        <v/>
      </c>
      <c r="D284" s="248" t="str">
        <f>IF(ISBLANK('A2'!P284),"",'A2'!P284)</f>
        <v/>
      </c>
      <c r="E284" s="194"/>
      <c r="F284" s="195"/>
      <c r="G284" s="195"/>
      <c r="H284" s="195"/>
      <c r="I284" s="195"/>
      <c r="J284" s="195"/>
      <c r="K284" s="197"/>
      <c r="L284" s="459"/>
      <c r="M284" s="198"/>
      <c r="N284" s="196"/>
      <c r="O284" s="196"/>
      <c r="P284" s="196"/>
      <c r="Q284" s="196"/>
      <c r="R284" s="197"/>
      <c r="S284" s="195"/>
      <c r="T284" s="195"/>
      <c r="U284" s="195"/>
      <c r="V284" s="195"/>
      <c r="W284" s="198"/>
      <c r="Y284" s="153">
        <f t="shared" si="33"/>
        <v>0</v>
      </c>
      <c r="Z284" s="149">
        <f t="shared" si="34"/>
        <v>0</v>
      </c>
      <c r="AA284" s="149">
        <f t="shared" si="35"/>
        <v>0</v>
      </c>
      <c r="AB284" s="850">
        <f t="shared" si="36"/>
        <v>0</v>
      </c>
      <c r="AD284" s="153">
        <f t="shared" si="37"/>
        <v>0</v>
      </c>
      <c r="AE284" s="149">
        <f t="shared" si="38"/>
        <v>0</v>
      </c>
      <c r="AF284" s="149">
        <f t="shared" si="39"/>
        <v>0</v>
      </c>
      <c r="AG284" s="154">
        <f t="shared" si="40"/>
        <v>0</v>
      </c>
    </row>
    <row r="285" spans="1:33" x14ac:dyDescent="0.25">
      <c r="A285" s="141" t="str">
        <f>IF(ISBLANK('A1'!B285),"",IF(ISBLANK('A1'!D285),'A1'!A285&amp;"-"&amp;'A1'!B285,'A1'!A285&amp;"-"&amp;'A1'!B285&amp;"; "&amp;'A1'!D285))</f>
        <v/>
      </c>
      <c r="B285" s="897" t="str">
        <f>IF(ISBLANK('A1'!G285),"",'A1'!G285)</f>
        <v/>
      </c>
      <c r="C285" s="894" t="str">
        <f>IF(ISBLANK('A1'!H285),"",'A1'!H285)</f>
        <v/>
      </c>
      <c r="D285" s="248" t="str">
        <f>IF(ISBLANK('A2'!P285),"",'A2'!P285)</f>
        <v/>
      </c>
      <c r="E285" s="194"/>
      <c r="F285" s="195"/>
      <c r="G285" s="195"/>
      <c r="H285" s="195"/>
      <c r="I285" s="195"/>
      <c r="J285" s="195"/>
      <c r="K285" s="197"/>
      <c r="L285" s="459"/>
      <c r="M285" s="198"/>
      <c r="N285" s="196"/>
      <c r="O285" s="196"/>
      <c r="P285" s="196"/>
      <c r="Q285" s="196"/>
      <c r="R285" s="197"/>
      <c r="S285" s="195"/>
      <c r="T285" s="195"/>
      <c r="U285" s="195"/>
      <c r="V285" s="195"/>
      <c r="W285" s="198"/>
      <c r="Y285" s="153">
        <f t="shared" si="33"/>
        <v>0</v>
      </c>
      <c r="Z285" s="149">
        <f t="shared" si="34"/>
        <v>0</v>
      </c>
      <c r="AA285" s="149">
        <f t="shared" si="35"/>
        <v>0</v>
      </c>
      <c r="AB285" s="850">
        <f t="shared" si="36"/>
        <v>0</v>
      </c>
      <c r="AD285" s="153">
        <f t="shared" si="37"/>
        <v>0</v>
      </c>
      <c r="AE285" s="149">
        <f t="shared" si="38"/>
        <v>0</v>
      </c>
      <c r="AF285" s="149">
        <f t="shared" si="39"/>
        <v>0</v>
      </c>
      <c r="AG285" s="154">
        <f t="shared" si="40"/>
        <v>0</v>
      </c>
    </row>
    <row r="286" spans="1:33" x14ac:dyDescent="0.25">
      <c r="A286" s="141" t="str">
        <f>IF(ISBLANK('A1'!B286),"",IF(ISBLANK('A1'!D286),'A1'!A286&amp;"-"&amp;'A1'!B286,'A1'!A286&amp;"-"&amp;'A1'!B286&amp;"; "&amp;'A1'!D286))</f>
        <v/>
      </c>
      <c r="B286" s="897" t="str">
        <f>IF(ISBLANK('A1'!G286),"",'A1'!G286)</f>
        <v/>
      </c>
      <c r="C286" s="894" t="str">
        <f>IF(ISBLANK('A1'!H286),"",'A1'!H286)</f>
        <v/>
      </c>
      <c r="D286" s="248" t="str">
        <f>IF(ISBLANK('A2'!P286),"",'A2'!P286)</f>
        <v/>
      </c>
      <c r="E286" s="194"/>
      <c r="F286" s="195"/>
      <c r="G286" s="195"/>
      <c r="H286" s="195"/>
      <c r="I286" s="195"/>
      <c r="J286" s="195"/>
      <c r="K286" s="197"/>
      <c r="L286" s="459"/>
      <c r="M286" s="198"/>
      <c r="N286" s="196"/>
      <c r="O286" s="196"/>
      <c r="P286" s="196"/>
      <c r="Q286" s="196"/>
      <c r="R286" s="197"/>
      <c r="S286" s="195"/>
      <c r="T286" s="195"/>
      <c r="U286" s="195"/>
      <c r="V286" s="195"/>
      <c r="W286" s="198"/>
      <c r="Y286" s="153">
        <f t="shared" si="33"/>
        <v>0</v>
      </c>
      <c r="Z286" s="149">
        <f t="shared" si="34"/>
        <v>0</v>
      </c>
      <c r="AA286" s="149">
        <f t="shared" si="35"/>
        <v>0</v>
      </c>
      <c r="AB286" s="850">
        <f t="shared" si="36"/>
        <v>0</v>
      </c>
      <c r="AD286" s="153">
        <f t="shared" si="37"/>
        <v>0</v>
      </c>
      <c r="AE286" s="149">
        <f t="shared" si="38"/>
        <v>0</v>
      </c>
      <c r="AF286" s="149">
        <f t="shared" si="39"/>
        <v>0</v>
      </c>
      <c r="AG286" s="154">
        <f t="shared" si="40"/>
        <v>0</v>
      </c>
    </row>
    <row r="287" spans="1:33" x14ac:dyDescent="0.25">
      <c r="A287" s="141" t="str">
        <f>IF(ISBLANK('A1'!B287),"",IF(ISBLANK('A1'!D287),'A1'!A287&amp;"-"&amp;'A1'!B287,'A1'!A287&amp;"-"&amp;'A1'!B287&amp;"; "&amp;'A1'!D287))</f>
        <v/>
      </c>
      <c r="B287" s="897" t="str">
        <f>IF(ISBLANK('A1'!G287),"",'A1'!G287)</f>
        <v/>
      </c>
      <c r="C287" s="894" t="str">
        <f>IF(ISBLANK('A1'!H287),"",'A1'!H287)</f>
        <v/>
      </c>
      <c r="D287" s="248" t="str">
        <f>IF(ISBLANK('A2'!P287),"",'A2'!P287)</f>
        <v/>
      </c>
      <c r="E287" s="194"/>
      <c r="F287" s="195"/>
      <c r="G287" s="195"/>
      <c r="H287" s="195"/>
      <c r="I287" s="195"/>
      <c r="J287" s="195"/>
      <c r="K287" s="197"/>
      <c r="L287" s="459"/>
      <c r="M287" s="198"/>
      <c r="N287" s="196"/>
      <c r="O287" s="196"/>
      <c r="P287" s="196"/>
      <c r="Q287" s="196"/>
      <c r="R287" s="197"/>
      <c r="S287" s="195"/>
      <c r="T287" s="195"/>
      <c r="U287" s="195"/>
      <c r="V287" s="195"/>
      <c r="W287" s="198"/>
      <c r="Y287" s="153">
        <f t="shared" si="33"/>
        <v>0</v>
      </c>
      <c r="Z287" s="149">
        <f t="shared" si="34"/>
        <v>0</v>
      </c>
      <c r="AA287" s="149">
        <f t="shared" si="35"/>
        <v>0</v>
      </c>
      <c r="AB287" s="850">
        <f t="shared" si="36"/>
        <v>0</v>
      </c>
      <c r="AD287" s="153">
        <f t="shared" si="37"/>
        <v>0</v>
      </c>
      <c r="AE287" s="149">
        <f t="shared" si="38"/>
        <v>0</v>
      </c>
      <c r="AF287" s="149">
        <f t="shared" si="39"/>
        <v>0</v>
      </c>
      <c r="AG287" s="154">
        <f t="shared" si="40"/>
        <v>0</v>
      </c>
    </row>
    <row r="288" spans="1:33" x14ac:dyDescent="0.25">
      <c r="A288" s="141" t="str">
        <f>IF(ISBLANK('A1'!B288),"",IF(ISBLANK('A1'!D288),'A1'!A288&amp;"-"&amp;'A1'!B288,'A1'!A288&amp;"-"&amp;'A1'!B288&amp;"; "&amp;'A1'!D288))</f>
        <v/>
      </c>
      <c r="B288" s="897" t="str">
        <f>IF(ISBLANK('A1'!G288),"",'A1'!G288)</f>
        <v/>
      </c>
      <c r="C288" s="894" t="str">
        <f>IF(ISBLANK('A1'!H288),"",'A1'!H288)</f>
        <v/>
      </c>
      <c r="D288" s="248" t="str">
        <f>IF(ISBLANK('A2'!P288),"",'A2'!P288)</f>
        <v/>
      </c>
      <c r="E288" s="194"/>
      <c r="F288" s="195"/>
      <c r="G288" s="195"/>
      <c r="H288" s="195"/>
      <c r="I288" s="195"/>
      <c r="J288" s="195"/>
      <c r="K288" s="197"/>
      <c r="L288" s="459"/>
      <c r="M288" s="198"/>
      <c r="N288" s="196"/>
      <c r="O288" s="196"/>
      <c r="P288" s="196"/>
      <c r="Q288" s="196"/>
      <c r="R288" s="197"/>
      <c r="S288" s="195"/>
      <c r="T288" s="195"/>
      <c r="U288" s="195"/>
      <c r="V288" s="195"/>
      <c r="W288" s="198"/>
      <c r="Y288" s="153">
        <f t="shared" si="33"/>
        <v>0</v>
      </c>
      <c r="Z288" s="149">
        <f t="shared" si="34"/>
        <v>0</v>
      </c>
      <c r="AA288" s="149">
        <f t="shared" si="35"/>
        <v>0</v>
      </c>
      <c r="AB288" s="850">
        <f t="shared" si="36"/>
        <v>0</v>
      </c>
      <c r="AD288" s="153">
        <f t="shared" si="37"/>
        <v>0</v>
      </c>
      <c r="AE288" s="149">
        <f t="shared" si="38"/>
        <v>0</v>
      </c>
      <c r="AF288" s="149">
        <f t="shared" si="39"/>
        <v>0</v>
      </c>
      <c r="AG288" s="154">
        <f t="shared" si="40"/>
        <v>0</v>
      </c>
    </row>
    <row r="289" spans="1:33" x14ac:dyDescent="0.25">
      <c r="A289" s="141" t="str">
        <f>IF(ISBLANK('A1'!B289),"",IF(ISBLANK('A1'!D289),'A1'!A289&amp;"-"&amp;'A1'!B289,'A1'!A289&amp;"-"&amp;'A1'!B289&amp;"; "&amp;'A1'!D289))</f>
        <v/>
      </c>
      <c r="B289" s="897" t="str">
        <f>IF(ISBLANK('A1'!G289),"",'A1'!G289)</f>
        <v/>
      </c>
      <c r="C289" s="894" t="str">
        <f>IF(ISBLANK('A1'!H289),"",'A1'!H289)</f>
        <v/>
      </c>
      <c r="D289" s="248" t="str">
        <f>IF(ISBLANK('A2'!P289),"",'A2'!P289)</f>
        <v/>
      </c>
      <c r="E289" s="194"/>
      <c r="F289" s="195"/>
      <c r="G289" s="195"/>
      <c r="H289" s="195"/>
      <c r="I289" s="195"/>
      <c r="J289" s="195"/>
      <c r="K289" s="197"/>
      <c r="L289" s="459"/>
      <c r="M289" s="198"/>
      <c r="N289" s="196"/>
      <c r="O289" s="196"/>
      <c r="P289" s="196"/>
      <c r="Q289" s="196"/>
      <c r="R289" s="197"/>
      <c r="S289" s="195"/>
      <c r="T289" s="195"/>
      <c r="U289" s="195"/>
      <c r="V289" s="195"/>
      <c r="W289" s="198"/>
      <c r="Y289" s="153">
        <f t="shared" si="33"/>
        <v>0</v>
      </c>
      <c r="Z289" s="149">
        <f t="shared" si="34"/>
        <v>0</v>
      </c>
      <c r="AA289" s="149">
        <f t="shared" si="35"/>
        <v>0</v>
      </c>
      <c r="AB289" s="850">
        <f t="shared" si="36"/>
        <v>0</v>
      </c>
      <c r="AD289" s="153">
        <f t="shared" si="37"/>
        <v>0</v>
      </c>
      <c r="AE289" s="149">
        <f t="shared" si="38"/>
        <v>0</v>
      </c>
      <c r="AF289" s="149">
        <f t="shared" si="39"/>
        <v>0</v>
      </c>
      <c r="AG289" s="154">
        <f t="shared" si="40"/>
        <v>0</v>
      </c>
    </row>
    <row r="290" spans="1:33" x14ac:dyDescent="0.25">
      <c r="A290" s="141" t="str">
        <f>IF(ISBLANK('A1'!B290),"",IF(ISBLANK('A1'!D290),'A1'!A290&amp;"-"&amp;'A1'!B290,'A1'!A290&amp;"-"&amp;'A1'!B290&amp;"; "&amp;'A1'!D290))</f>
        <v/>
      </c>
      <c r="B290" s="897" t="str">
        <f>IF(ISBLANK('A1'!G290),"",'A1'!G290)</f>
        <v/>
      </c>
      <c r="C290" s="894" t="str">
        <f>IF(ISBLANK('A1'!H290),"",'A1'!H290)</f>
        <v/>
      </c>
      <c r="D290" s="248" t="str">
        <f>IF(ISBLANK('A2'!P290),"",'A2'!P290)</f>
        <v/>
      </c>
      <c r="E290" s="194"/>
      <c r="F290" s="195"/>
      <c r="G290" s="195"/>
      <c r="H290" s="195"/>
      <c r="I290" s="195"/>
      <c r="J290" s="195"/>
      <c r="K290" s="197"/>
      <c r="L290" s="459"/>
      <c r="M290" s="198"/>
      <c r="N290" s="196"/>
      <c r="O290" s="196"/>
      <c r="P290" s="196"/>
      <c r="Q290" s="196"/>
      <c r="R290" s="197"/>
      <c r="S290" s="195"/>
      <c r="T290" s="195"/>
      <c r="U290" s="195"/>
      <c r="V290" s="195"/>
      <c r="W290" s="198"/>
      <c r="Y290" s="153">
        <f t="shared" si="33"/>
        <v>0</v>
      </c>
      <c r="Z290" s="149">
        <f t="shared" si="34"/>
        <v>0</v>
      </c>
      <c r="AA290" s="149">
        <f t="shared" si="35"/>
        <v>0</v>
      </c>
      <c r="AB290" s="850">
        <f t="shared" si="36"/>
        <v>0</v>
      </c>
      <c r="AD290" s="153">
        <f t="shared" si="37"/>
        <v>0</v>
      </c>
      <c r="AE290" s="149">
        <f t="shared" si="38"/>
        <v>0</v>
      </c>
      <c r="AF290" s="149">
        <f t="shared" si="39"/>
        <v>0</v>
      </c>
      <c r="AG290" s="154">
        <f t="shared" si="40"/>
        <v>0</v>
      </c>
    </row>
    <row r="291" spans="1:33" x14ac:dyDescent="0.25">
      <c r="A291" s="141" t="str">
        <f>IF(ISBLANK('A1'!B291),"",IF(ISBLANK('A1'!D291),'A1'!A291&amp;"-"&amp;'A1'!B291,'A1'!A291&amp;"-"&amp;'A1'!B291&amp;"; "&amp;'A1'!D291))</f>
        <v/>
      </c>
      <c r="B291" s="897" t="str">
        <f>IF(ISBLANK('A1'!G291),"",'A1'!G291)</f>
        <v/>
      </c>
      <c r="C291" s="894" t="str">
        <f>IF(ISBLANK('A1'!H291),"",'A1'!H291)</f>
        <v/>
      </c>
      <c r="D291" s="248" t="str">
        <f>IF(ISBLANK('A2'!P291),"",'A2'!P291)</f>
        <v/>
      </c>
      <c r="E291" s="194"/>
      <c r="F291" s="195"/>
      <c r="G291" s="195"/>
      <c r="H291" s="195"/>
      <c r="I291" s="195"/>
      <c r="J291" s="195"/>
      <c r="K291" s="197"/>
      <c r="L291" s="459"/>
      <c r="M291" s="198"/>
      <c r="N291" s="196"/>
      <c r="O291" s="196"/>
      <c r="P291" s="196"/>
      <c r="Q291" s="196"/>
      <c r="R291" s="197"/>
      <c r="S291" s="195"/>
      <c r="T291" s="195"/>
      <c r="U291" s="195"/>
      <c r="V291" s="195"/>
      <c r="W291" s="198"/>
      <c r="Y291" s="153">
        <f t="shared" si="33"/>
        <v>0</v>
      </c>
      <c r="Z291" s="149">
        <f t="shared" si="34"/>
        <v>0</v>
      </c>
      <c r="AA291" s="149">
        <f t="shared" si="35"/>
        <v>0</v>
      </c>
      <c r="AB291" s="850">
        <f t="shared" si="36"/>
        <v>0</v>
      </c>
      <c r="AD291" s="153">
        <f t="shared" si="37"/>
        <v>0</v>
      </c>
      <c r="AE291" s="149">
        <f t="shared" si="38"/>
        <v>0</v>
      </c>
      <c r="AF291" s="149">
        <f t="shared" si="39"/>
        <v>0</v>
      </c>
      <c r="AG291" s="154">
        <f t="shared" si="40"/>
        <v>0</v>
      </c>
    </row>
    <row r="292" spans="1:33" x14ac:dyDescent="0.25">
      <c r="A292" s="141" t="str">
        <f>IF(ISBLANK('A1'!B292),"",IF(ISBLANK('A1'!D292),'A1'!A292&amp;"-"&amp;'A1'!B292,'A1'!A292&amp;"-"&amp;'A1'!B292&amp;"; "&amp;'A1'!D292))</f>
        <v/>
      </c>
      <c r="B292" s="897" t="str">
        <f>IF(ISBLANK('A1'!G292),"",'A1'!G292)</f>
        <v/>
      </c>
      <c r="C292" s="894" t="str">
        <f>IF(ISBLANK('A1'!H292),"",'A1'!H292)</f>
        <v/>
      </c>
      <c r="D292" s="248" t="str">
        <f>IF(ISBLANK('A2'!P292),"",'A2'!P292)</f>
        <v/>
      </c>
      <c r="E292" s="194"/>
      <c r="F292" s="195"/>
      <c r="G292" s="195"/>
      <c r="H292" s="195"/>
      <c r="I292" s="195"/>
      <c r="J292" s="195"/>
      <c r="K292" s="197"/>
      <c r="L292" s="459"/>
      <c r="M292" s="198"/>
      <c r="N292" s="196"/>
      <c r="O292" s="196"/>
      <c r="P292" s="196"/>
      <c r="Q292" s="196"/>
      <c r="R292" s="197"/>
      <c r="S292" s="195"/>
      <c r="T292" s="195"/>
      <c r="U292" s="195"/>
      <c r="V292" s="195"/>
      <c r="W292" s="198"/>
      <c r="Y292" s="153">
        <f t="shared" si="33"/>
        <v>0</v>
      </c>
      <c r="Z292" s="149">
        <f t="shared" si="34"/>
        <v>0</v>
      </c>
      <c r="AA292" s="149">
        <f t="shared" si="35"/>
        <v>0</v>
      </c>
      <c r="AB292" s="850">
        <f t="shared" si="36"/>
        <v>0</v>
      </c>
      <c r="AD292" s="153">
        <f t="shared" si="37"/>
        <v>0</v>
      </c>
      <c r="AE292" s="149">
        <f t="shared" si="38"/>
        <v>0</v>
      </c>
      <c r="AF292" s="149">
        <f t="shared" si="39"/>
        <v>0</v>
      </c>
      <c r="AG292" s="154">
        <f t="shared" si="40"/>
        <v>0</v>
      </c>
    </row>
    <row r="293" spans="1:33" x14ac:dyDescent="0.25">
      <c r="A293" s="141" t="str">
        <f>IF(ISBLANK('A1'!B293),"",IF(ISBLANK('A1'!D293),'A1'!A293&amp;"-"&amp;'A1'!B293,'A1'!A293&amp;"-"&amp;'A1'!B293&amp;"; "&amp;'A1'!D293))</f>
        <v/>
      </c>
      <c r="B293" s="897" t="str">
        <f>IF(ISBLANK('A1'!G293),"",'A1'!G293)</f>
        <v/>
      </c>
      <c r="C293" s="894" t="str">
        <f>IF(ISBLANK('A1'!H293),"",'A1'!H293)</f>
        <v/>
      </c>
      <c r="D293" s="248" t="str">
        <f>IF(ISBLANK('A2'!P293),"",'A2'!P293)</f>
        <v/>
      </c>
      <c r="E293" s="194"/>
      <c r="F293" s="195"/>
      <c r="G293" s="195"/>
      <c r="H293" s="195"/>
      <c r="I293" s="195"/>
      <c r="J293" s="195"/>
      <c r="K293" s="197"/>
      <c r="L293" s="459"/>
      <c r="M293" s="198"/>
      <c r="N293" s="196"/>
      <c r="O293" s="196"/>
      <c r="P293" s="196"/>
      <c r="Q293" s="196"/>
      <c r="R293" s="197"/>
      <c r="S293" s="195"/>
      <c r="T293" s="195"/>
      <c r="U293" s="195"/>
      <c r="V293" s="195"/>
      <c r="W293" s="198"/>
      <c r="Y293" s="153">
        <f t="shared" si="33"/>
        <v>0</v>
      </c>
      <c r="Z293" s="149">
        <f t="shared" si="34"/>
        <v>0</v>
      </c>
      <c r="AA293" s="149">
        <f t="shared" si="35"/>
        <v>0</v>
      </c>
      <c r="AB293" s="850">
        <f t="shared" si="36"/>
        <v>0</v>
      </c>
      <c r="AD293" s="153">
        <f t="shared" si="37"/>
        <v>0</v>
      </c>
      <c r="AE293" s="149">
        <f t="shared" si="38"/>
        <v>0</v>
      </c>
      <c r="AF293" s="149">
        <f t="shared" si="39"/>
        <v>0</v>
      </c>
      <c r="AG293" s="154">
        <f t="shared" si="40"/>
        <v>0</v>
      </c>
    </row>
    <row r="294" spans="1:33" x14ac:dyDescent="0.25">
      <c r="A294" s="141" t="str">
        <f>IF(ISBLANK('A1'!B294),"",IF(ISBLANK('A1'!D294),'A1'!A294&amp;"-"&amp;'A1'!B294,'A1'!A294&amp;"-"&amp;'A1'!B294&amp;"; "&amp;'A1'!D294))</f>
        <v/>
      </c>
      <c r="B294" s="897" t="str">
        <f>IF(ISBLANK('A1'!G294),"",'A1'!G294)</f>
        <v/>
      </c>
      <c r="C294" s="894" t="str">
        <f>IF(ISBLANK('A1'!H294),"",'A1'!H294)</f>
        <v/>
      </c>
      <c r="D294" s="248" t="str">
        <f>IF(ISBLANK('A2'!P294),"",'A2'!P294)</f>
        <v/>
      </c>
      <c r="E294" s="194"/>
      <c r="F294" s="195"/>
      <c r="G294" s="195"/>
      <c r="H294" s="195"/>
      <c r="I294" s="195"/>
      <c r="J294" s="195"/>
      <c r="K294" s="197"/>
      <c r="L294" s="459"/>
      <c r="M294" s="198"/>
      <c r="N294" s="196"/>
      <c r="O294" s="196"/>
      <c r="P294" s="196"/>
      <c r="Q294" s="196"/>
      <c r="R294" s="197"/>
      <c r="S294" s="195"/>
      <c r="T294" s="195"/>
      <c r="U294" s="195"/>
      <c r="V294" s="195"/>
      <c r="W294" s="198"/>
      <c r="Y294" s="153">
        <f t="shared" si="33"/>
        <v>0</v>
      </c>
      <c r="Z294" s="149">
        <f t="shared" si="34"/>
        <v>0</v>
      </c>
      <c r="AA294" s="149">
        <f t="shared" si="35"/>
        <v>0</v>
      </c>
      <c r="AB294" s="850">
        <f t="shared" si="36"/>
        <v>0</v>
      </c>
      <c r="AD294" s="153">
        <f t="shared" si="37"/>
        <v>0</v>
      </c>
      <c r="AE294" s="149">
        <f t="shared" si="38"/>
        <v>0</v>
      </c>
      <c r="AF294" s="149">
        <f t="shared" si="39"/>
        <v>0</v>
      </c>
      <c r="AG294" s="154">
        <f t="shared" si="40"/>
        <v>0</v>
      </c>
    </row>
    <row r="295" spans="1:33" x14ac:dyDescent="0.25">
      <c r="A295" s="141" t="str">
        <f>IF(ISBLANK('A1'!B295),"",IF(ISBLANK('A1'!D295),'A1'!A295&amp;"-"&amp;'A1'!B295,'A1'!A295&amp;"-"&amp;'A1'!B295&amp;"; "&amp;'A1'!D295))</f>
        <v/>
      </c>
      <c r="B295" s="897" t="str">
        <f>IF(ISBLANK('A1'!G295),"",'A1'!G295)</f>
        <v/>
      </c>
      <c r="C295" s="894" t="str">
        <f>IF(ISBLANK('A1'!H295),"",'A1'!H295)</f>
        <v/>
      </c>
      <c r="D295" s="248" t="str">
        <f>IF(ISBLANK('A2'!P295),"",'A2'!P295)</f>
        <v/>
      </c>
      <c r="E295" s="194"/>
      <c r="F295" s="195"/>
      <c r="G295" s="195"/>
      <c r="H295" s="195"/>
      <c r="I295" s="195"/>
      <c r="J295" s="195"/>
      <c r="K295" s="197"/>
      <c r="L295" s="459"/>
      <c r="M295" s="198"/>
      <c r="N295" s="196"/>
      <c r="O295" s="196"/>
      <c r="P295" s="196"/>
      <c r="Q295" s="196"/>
      <c r="R295" s="197"/>
      <c r="S295" s="195"/>
      <c r="T295" s="195"/>
      <c r="U295" s="195"/>
      <c r="V295" s="195"/>
      <c r="W295" s="198"/>
      <c r="Y295" s="153">
        <f t="shared" si="33"/>
        <v>0</v>
      </c>
      <c r="Z295" s="149">
        <f t="shared" si="34"/>
        <v>0</v>
      </c>
      <c r="AA295" s="149">
        <f t="shared" si="35"/>
        <v>0</v>
      </c>
      <c r="AB295" s="850">
        <f t="shared" si="36"/>
        <v>0</v>
      </c>
      <c r="AD295" s="153">
        <f t="shared" si="37"/>
        <v>0</v>
      </c>
      <c r="AE295" s="149">
        <f t="shared" si="38"/>
        <v>0</v>
      </c>
      <c r="AF295" s="149">
        <f t="shared" si="39"/>
        <v>0</v>
      </c>
      <c r="AG295" s="154">
        <f t="shared" si="40"/>
        <v>0</v>
      </c>
    </row>
    <row r="296" spans="1:33" x14ac:dyDescent="0.25">
      <c r="A296" s="141" t="str">
        <f>IF(ISBLANK('A1'!B296),"",IF(ISBLANK('A1'!D296),'A1'!A296&amp;"-"&amp;'A1'!B296,'A1'!A296&amp;"-"&amp;'A1'!B296&amp;"; "&amp;'A1'!D296))</f>
        <v/>
      </c>
      <c r="B296" s="897" t="str">
        <f>IF(ISBLANK('A1'!G296),"",'A1'!G296)</f>
        <v/>
      </c>
      <c r="C296" s="894" t="str">
        <f>IF(ISBLANK('A1'!H296),"",'A1'!H296)</f>
        <v/>
      </c>
      <c r="D296" s="248" t="str">
        <f>IF(ISBLANK('A2'!P296),"",'A2'!P296)</f>
        <v/>
      </c>
      <c r="E296" s="194"/>
      <c r="F296" s="195"/>
      <c r="G296" s="195"/>
      <c r="H296" s="195"/>
      <c r="I296" s="195"/>
      <c r="J296" s="195"/>
      <c r="K296" s="197"/>
      <c r="L296" s="459"/>
      <c r="M296" s="198"/>
      <c r="N296" s="196"/>
      <c r="O296" s="196"/>
      <c r="P296" s="196"/>
      <c r="Q296" s="196"/>
      <c r="R296" s="197"/>
      <c r="S296" s="195"/>
      <c r="T296" s="195"/>
      <c r="U296" s="195"/>
      <c r="V296" s="195"/>
      <c r="W296" s="198"/>
      <c r="Y296" s="153">
        <f t="shared" si="33"/>
        <v>0</v>
      </c>
      <c r="Z296" s="149">
        <f t="shared" si="34"/>
        <v>0</v>
      </c>
      <c r="AA296" s="149">
        <f t="shared" si="35"/>
        <v>0</v>
      </c>
      <c r="AB296" s="850">
        <f t="shared" si="36"/>
        <v>0</v>
      </c>
      <c r="AD296" s="153">
        <f t="shared" si="37"/>
        <v>0</v>
      </c>
      <c r="AE296" s="149">
        <f t="shared" si="38"/>
        <v>0</v>
      </c>
      <c r="AF296" s="149">
        <f t="shared" si="39"/>
        <v>0</v>
      </c>
      <c r="AG296" s="154">
        <f t="shared" si="40"/>
        <v>0</v>
      </c>
    </row>
    <row r="297" spans="1:33" x14ac:dyDescent="0.25">
      <c r="A297" s="141" t="str">
        <f>IF(ISBLANK('A1'!B297),"",IF(ISBLANK('A1'!D297),'A1'!A297&amp;"-"&amp;'A1'!B297,'A1'!A297&amp;"-"&amp;'A1'!B297&amp;"; "&amp;'A1'!D297))</f>
        <v/>
      </c>
      <c r="B297" s="897" t="str">
        <f>IF(ISBLANK('A1'!G297),"",'A1'!G297)</f>
        <v/>
      </c>
      <c r="C297" s="894" t="str">
        <f>IF(ISBLANK('A1'!H297),"",'A1'!H297)</f>
        <v/>
      </c>
      <c r="D297" s="248" t="str">
        <f>IF(ISBLANK('A2'!P297),"",'A2'!P297)</f>
        <v/>
      </c>
      <c r="E297" s="194"/>
      <c r="F297" s="195"/>
      <c r="G297" s="195"/>
      <c r="H297" s="195"/>
      <c r="I297" s="195"/>
      <c r="J297" s="195"/>
      <c r="K297" s="197"/>
      <c r="L297" s="459"/>
      <c r="M297" s="198"/>
      <c r="N297" s="196"/>
      <c r="O297" s="196"/>
      <c r="P297" s="196"/>
      <c r="Q297" s="196"/>
      <c r="R297" s="197"/>
      <c r="S297" s="195"/>
      <c r="T297" s="195"/>
      <c r="U297" s="195"/>
      <c r="V297" s="195"/>
      <c r="W297" s="198"/>
      <c r="Y297" s="153">
        <f t="shared" si="33"/>
        <v>0</v>
      </c>
      <c r="Z297" s="149">
        <f t="shared" si="34"/>
        <v>0</v>
      </c>
      <c r="AA297" s="149">
        <f t="shared" si="35"/>
        <v>0</v>
      </c>
      <c r="AB297" s="850">
        <f t="shared" si="36"/>
        <v>0</v>
      </c>
      <c r="AD297" s="153">
        <f t="shared" si="37"/>
        <v>0</v>
      </c>
      <c r="AE297" s="149">
        <f t="shared" si="38"/>
        <v>0</v>
      </c>
      <c r="AF297" s="149">
        <f t="shared" si="39"/>
        <v>0</v>
      </c>
      <c r="AG297" s="154">
        <f t="shared" si="40"/>
        <v>0</v>
      </c>
    </row>
    <row r="298" spans="1:33" x14ac:dyDescent="0.25">
      <c r="A298" s="141" t="str">
        <f>IF(ISBLANK('A1'!B298),"",IF(ISBLANK('A1'!D298),'A1'!A298&amp;"-"&amp;'A1'!B298,'A1'!A298&amp;"-"&amp;'A1'!B298&amp;"; "&amp;'A1'!D298))</f>
        <v/>
      </c>
      <c r="B298" s="897" t="str">
        <f>IF(ISBLANK('A1'!G298),"",'A1'!G298)</f>
        <v/>
      </c>
      <c r="C298" s="894" t="str">
        <f>IF(ISBLANK('A1'!H298),"",'A1'!H298)</f>
        <v/>
      </c>
      <c r="D298" s="248" t="str">
        <f>IF(ISBLANK('A2'!P298),"",'A2'!P298)</f>
        <v/>
      </c>
      <c r="E298" s="194"/>
      <c r="F298" s="195"/>
      <c r="G298" s="195"/>
      <c r="H298" s="195"/>
      <c r="I298" s="195"/>
      <c r="J298" s="195"/>
      <c r="K298" s="197"/>
      <c r="L298" s="459"/>
      <c r="M298" s="198"/>
      <c r="N298" s="196"/>
      <c r="O298" s="196"/>
      <c r="P298" s="196"/>
      <c r="Q298" s="196"/>
      <c r="R298" s="197"/>
      <c r="S298" s="195"/>
      <c r="T298" s="195"/>
      <c r="U298" s="195"/>
      <c r="V298" s="195"/>
      <c r="W298" s="198"/>
      <c r="Y298" s="153">
        <f t="shared" si="33"/>
        <v>0</v>
      </c>
      <c r="Z298" s="149">
        <f t="shared" si="34"/>
        <v>0</v>
      </c>
      <c r="AA298" s="149">
        <f t="shared" si="35"/>
        <v>0</v>
      </c>
      <c r="AB298" s="850">
        <f t="shared" si="36"/>
        <v>0</v>
      </c>
      <c r="AD298" s="153">
        <f t="shared" si="37"/>
        <v>0</v>
      </c>
      <c r="AE298" s="149">
        <f t="shared" si="38"/>
        <v>0</v>
      </c>
      <c r="AF298" s="149">
        <f t="shared" si="39"/>
        <v>0</v>
      </c>
      <c r="AG298" s="154">
        <f t="shared" si="40"/>
        <v>0</v>
      </c>
    </row>
    <row r="299" spans="1:33" x14ac:dyDescent="0.25">
      <c r="A299" s="141" t="str">
        <f>IF(ISBLANK('A1'!B299),"",IF(ISBLANK('A1'!D299),'A1'!A299&amp;"-"&amp;'A1'!B299,'A1'!A299&amp;"-"&amp;'A1'!B299&amp;"; "&amp;'A1'!D299))</f>
        <v/>
      </c>
      <c r="B299" s="897" t="str">
        <f>IF(ISBLANK('A1'!G299),"",'A1'!G299)</f>
        <v/>
      </c>
      <c r="C299" s="894" t="str">
        <f>IF(ISBLANK('A1'!H299),"",'A1'!H299)</f>
        <v/>
      </c>
      <c r="D299" s="248" t="str">
        <f>IF(ISBLANK('A2'!P299),"",'A2'!P299)</f>
        <v/>
      </c>
      <c r="E299" s="194"/>
      <c r="F299" s="195"/>
      <c r="G299" s="195"/>
      <c r="H299" s="195"/>
      <c r="I299" s="195"/>
      <c r="J299" s="195"/>
      <c r="K299" s="197"/>
      <c r="L299" s="459"/>
      <c r="M299" s="198"/>
      <c r="N299" s="196"/>
      <c r="O299" s="196"/>
      <c r="P299" s="196"/>
      <c r="Q299" s="196"/>
      <c r="R299" s="197"/>
      <c r="S299" s="195"/>
      <c r="T299" s="195"/>
      <c r="U299" s="195"/>
      <c r="V299" s="195"/>
      <c r="W299" s="198"/>
      <c r="Y299" s="153">
        <f t="shared" si="33"/>
        <v>0</v>
      </c>
      <c r="Z299" s="149">
        <f t="shared" si="34"/>
        <v>0</v>
      </c>
      <c r="AA299" s="149">
        <f t="shared" si="35"/>
        <v>0</v>
      </c>
      <c r="AB299" s="850">
        <f t="shared" si="36"/>
        <v>0</v>
      </c>
      <c r="AD299" s="153">
        <f t="shared" si="37"/>
        <v>0</v>
      </c>
      <c r="AE299" s="149">
        <f t="shared" si="38"/>
        <v>0</v>
      </c>
      <c r="AF299" s="149">
        <f t="shared" si="39"/>
        <v>0</v>
      </c>
      <c r="AG299" s="154">
        <f t="shared" si="40"/>
        <v>0</v>
      </c>
    </row>
    <row r="300" spans="1:33" x14ac:dyDescent="0.25">
      <c r="A300" s="141" t="str">
        <f>IF(ISBLANK('A1'!B300),"",IF(ISBLANK('A1'!D300),'A1'!A300&amp;"-"&amp;'A1'!B300,'A1'!A300&amp;"-"&amp;'A1'!B300&amp;"; "&amp;'A1'!D300))</f>
        <v/>
      </c>
      <c r="B300" s="897" t="str">
        <f>IF(ISBLANK('A1'!G300),"",'A1'!G300)</f>
        <v/>
      </c>
      <c r="C300" s="894" t="str">
        <f>IF(ISBLANK('A1'!H300),"",'A1'!H300)</f>
        <v/>
      </c>
      <c r="D300" s="248" t="str">
        <f>IF(ISBLANK('A2'!P300),"",'A2'!P300)</f>
        <v/>
      </c>
      <c r="E300" s="194"/>
      <c r="F300" s="195"/>
      <c r="G300" s="195"/>
      <c r="H300" s="195"/>
      <c r="I300" s="195"/>
      <c r="J300" s="195"/>
      <c r="K300" s="197"/>
      <c r="L300" s="459"/>
      <c r="M300" s="198"/>
      <c r="N300" s="196"/>
      <c r="O300" s="196"/>
      <c r="P300" s="196"/>
      <c r="Q300" s="196"/>
      <c r="R300" s="197"/>
      <c r="S300" s="195"/>
      <c r="T300" s="195"/>
      <c r="U300" s="195"/>
      <c r="V300" s="195"/>
      <c r="W300" s="198"/>
      <c r="Y300" s="153">
        <f t="shared" si="33"/>
        <v>0</v>
      </c>
      <c r="Z300" s="149">
        <f t="shared" si="34"/>
        <v>0</v>
      </c>
      <c r="AA300" s="149">
        <f t="shared" si="35"/>
        <v>0</v>
      </c>
      <c r="AB300" s="850">
        <f t="shared" si="36"/>
        <v>0</v>
      </c>
      <c r="AD300" s="153">
        <f t="shared" si="37"/>
        <v>0</v>
      </c>
      <c r="AE300" s="149">
        <f t="shared" si="38"/>
        <v>0</v>
      </c>
      <c r="AF300" s="149">
        <f t="shared" si="39"/>
        <v>0</v>
      </c>
      <c r="AG300" s="154">
        <f t="shared" si="40"/>
        <v>0</v>
      </c>
    </row>
    <row r="301" spans="1:33" x14ac:dyDescent="0.25">
      <c r="A301" s="141" t="str">
        <f>IF(ISBLANK('A1'!B301),"",IF(ISBLANK('A1'!D301),'A1'!A301&amp;"-"&amp;'A1'!B301,'A1'!A301&amp;"-"&amp;'A1'!B301&amp;"; "&amp;'A1'!D301))</f>
        <v/>
      </c>
      <c r="B301" s="897" t="str">
        <f>IF(ISBLANK('A1'!G301),"",'A1'!G301)</f>
        <v/>
      </c>
      <c r="C301" s="894" t="str">
        <f>IF(ISBLANK('A1'!H301),"",'A1'!H301)</f>
        <v/>
      </c>
      <c r="D301" s="248" t="str">
        <f>IF(ISBLANK('A2'!P301),"",'A2'!P301)</f>
        <v/>
      </c>
      <c r="E301" s="194"/>
      <c r="F301" s="195"/>
      <c r="G301" s="195"/>
      <c r="H301" s="195"/>
      <c r="I301" s="195"/>
      <c r="J301" s="195"/>
      <c r="K301" s="197"/>
      <c r="L301" s="459"/>
      <c r="M301" s="198"/>
      <c r="N301" s="196"/>
      <c r="O301" s="196"/>
      <c r="P301" s="196"/>
      <c r="Q301" s="196"/>
      <c r="R301" s="197"/>
      <c r="S301" s="195"/>
      <c r="T301" s="195"/>
      <c r="U301" s="195"/>
      <c r="V301" s="195"/>
      <c r="W301" s="198"/>
      <c r="Y301" s="153">
        <f t="shared" si="33"/>
        <v>0</v>
      </c>
      <c r="Z301" s="149">
        <f t="shared" si="34"/>
        <v>0</v>
      </c>
      <c r="AA301" s="149">
        <f t="shared" si="35"/>
        <v>0</v>
      </c>
      <c r="AB301" s="850">
        <f t="shared" si="36"/>
        <v>0</v>
      </c>
      <c r="AD301" s="153">
        <f t="shared" si="37"/>
        <v>0</v>
      </c>
      <c r="AE301" s="149">
        <f t="shared" si="38"/>
        <v>0</v>
      </c>
      <c r="AF301" s="149">
        <f t="shared" si="39"/>
        <v>0</v>
      </c>
      <c r="AG301" s="154">
        <f t="shared" si="40"/>
        <v>0</v>
      </c>
    </row>
    <row r="302" spans="1:33" x14ac:dyDescent="0.25">
      <c r="A302" s="141" t="str">
        <f>IF(ISBLANK('A1'!B302),"",IF(ISBLANK('A1'!D302),'A1'!A302&amp;"-"&amp;'A1'!B302,'A1'!A302&amp;"-"&amp;'A1'!B302&amp;"; "&amp;'A1'!D302))</f>
        <v/>
      </c>
      <c r="B302" s="897" t="str">
        <f>IF(ISBLANK('A1'!G302),"",'A1'!G302)</f>
        <v/>
      </c>
      <c r="C302" s="894" t="str">
        <f>IF(ISBLANK('A1'!H302),"",'A1'!H302)</f>
        <v/>
      </c>
      <c r="D302" s="248" t="str">
        <f>IF(ISBLANK('A2'!P302),"",'A2'!P302)</f>
        <v/>
      </c>
      <c r="E302" s="194"/>
      <c r="F302" s="195"/>
      <c r="G302" s="195"/>
      <c r="H302" s="195"/>
      <c r="I302" s="195"/>
      <c r="J302" s="195"/>
      <c r="K302" s="197"/>
      <c r="L302" s="459"/>
      <c r="M302" s="198"/>
      <c r="N302" s="196"/>
      <c r="O302" s="196"/>
      <c r="P302" s="196"/>
      <c r="Q302" s="196"/>
      <c r="R302" s="197"/>
      <c r="S302" s="195"/>
      <c r="T302" s="195"/>
      <c r="U302" s="195"/>
      <c r="V302" s="195"/>
      <c r="W302" s="198"/>
      <c r="Y302" s="153">
        <f t="shared" si="33"/>
        <v>0</v>
      </c>
      <c r="Z302" s="149">
        <f t="shared" si="34"/>
        <v>0</v>
      </c>
      <c r="AA302" s="149">
        <f t="shared" si="35"/>
        <v>0</v>
      </c>
      <c r="AB302" s="850">
        <f t="shared" si="36"/>
        <v>0</v>
      </c>
      <c r="AD302" s="153">
        <f t="shared" si="37"/>
        <v>0</v>
      </c>
      <c r="AE302" s="149">
        <f t="shared" si="38"/>
        <v>0</v>
      </c>
      <c r="AF302" s="149">
        <f t="shared" si="39"/>
        <v>0</v>
      </c>
      <c r="AG302" s="154">
        <f t="shared" si="40"/>
        <v>0</v>
      </c>
    </row>
    <row r="303" spans="1:33" x14ac:dyDescent="0.25">
      <c r="A303" s="141" t="str">
        <f>IF(ISBLANK('A1'!B303),"",IF(ISBLANK('A1'!D303),'A1'!A303&amp;"-"&amp;'A1'!B303,'A1'!A303&amp;"-"&amp;'A1'!B303&amp;"; "&amp;'A1'!D303))</f>
        <v/>
      </c>
      <c r="B303" s="897" t="str">
        <f>IF(ISBLANK('A1'!G303),"",'A1'!G303)</f>
        <v/>
      </c>
      <c r="C303" s="894" t="str">
        <f>IF(ISBLANK('A1'!H303),"",'A1'!H303)</f>
        <v/>
      </c>
      <c r="D303" s="248" t="str">
        <f>IF(ISBLANK('A2'!P303),"",'A2'!P303)</f>
        <v/>
      </c>
      <c r="E303" s="194"/>
      <c r="F303" s="195"/>
      <c r="G303" s="195"/>
      <c r="H303" s="195"/>
      <c r="I303" s="195"/>
      <c r="J303" s="195"/>
      <c r="K303" s="197"/>
      <c r="L303" s="459"/>
      <c r="M303" s="198"/>
      <c r="N303" s="196"/>
      <c r="O303" s="196"/>
      <c r="P303" s="196"/>
      <c r="Q303" s="196"/>
      <c r="R303" s="197"/>
      <c r="S303" s="195"/>
      <c r="T303" s="195"/>
      <c r="U303" s="195"/>
      <c r="V303" s="195"/>
      <c r="W303" s="198"/>
      <c r="Y303" s="153">
        <f t="shared" si="33"/>
        <v>0</v>
      </c>
      <c r="Z303" s="149">
        <f t="shared" si="34"/>
        <v>0</v>
      </c>
      <c r="AA303" s="149">
        <f t="shared" si="35"/>
        <v>0</v>
      </c>
      <c r="AB303" s="850">
        <f t="shared" si="36"/>
        <v>0</v>
      </c>
      <c r="AD303" s="153">
        <f t="shared" si="37"/>
        <v>0</v>
      </c>
      <c r="AE303" s="149">
        <f t="shared" si="38"/>
        <v>0</v>
      </c>
      <c r="AF303" s="149">
        <f t="shared" si="39"/>
        <v>0</v>
      </c>
      <c r="AG303" s="154">
        <f t="shared" si="40"/>
        <v>0</v>
      </c>
    </row>
    <row r="304" spans="1:33" x14ac:dyDescent="0.25">
      <c r="A304" s="141" t="str">
        <f>IF(ISBLANK('A1'!B304),"",IF(ISBLANK('A1'!D304),'A1'!A304&amp;"-"&amp;'A1'!B304,'A1'!A304&amp;"-"&amp;'A1'!B304&amp;"; "&amp;'A1'!D304))</f>
        <v/>
      </c>
      <c r="B304" s="897" t="str">
        <f>IF(ISBLANK('A1'!G304),"",'A1'!G304)</f>
        <v/>
      </c>
      <c r="C304" s="894" t="str">
        <f>IF(ISBLANK('A1'!H304),"",'A1'!H304)</f>
        <v/>
      </c>
      <c r="D304" s="248" t="str">
        <f>IF(ISBLANK('A2'!P304),"",'A2'!P304)</f>
        <v/>
      </c>
      <c r="E304" s="194"/>
      <c r="F304" s="195"/>
      <c r="G304" s="195"/>
      <c r="H304" s="195"/>
      <c r="I304" s="195"/>
      <c r="J304" s="195"/>
      <c r="K304" s="197"/>
      <c r="L304" s="459"/>
      <c r="M304" s="198"/>
      <c r="N304" s="196"/>
      <c r="O304" s="196"/>
      <c r="P304" s="196"/>
      <c r="Q304" s="196"/>
      <c r="R304" s="197"/>
      <c r="S304" s="195"/>
      <c r="T304" s="195"/>
      <c r="U304" s="195"/>
      <c r="V304" s="195"/>
      <c r="W304" s="198"/>
      <c r="Y304" s="153">
        <f t="shared" si="33"/>
        <v>0</v>
      </c>
      <c r="Z304" s="149">
        <f t="shared" si="34"/>
        <v>0</v>
      </c>
      <c r="AA304" s="149">
        <f t="shared" si="35"/>
        <v>0</v>
      </c>
      <c r="AB304" s="850">
        <f t="shared" si="36"/>
        <v>0</v>
      </c>
      <c r="AD304" s="153">
        <f t="shared" si="37"/>
        <v>0</v>
      </c>
      <c r="AE304" s="149">
        <f t="shared" si="38"/>
        <v>0</v>
      </c>
      <c r="AF304" s="149">
        <f t="shared" si="39"/>
        <v>0</v>
      </c>
      <c r="AG304" s="154">
        <f t="shared" si="40"/>
        <v>0</v>
      </c>
    </row>
    <row r="305" spans="1:33" x14ac:dyDescent="0.25">
      <c r="A305" s="141" t="str">
        <f>IF(ISBLANK('A1'!B305),"",IF(ISBLANK('A1'!D305),'A1'!A305&amp;"-"&amp;'A1'!B305,'A1'!A305&amp;"-"&amp;'A1'!B305&amp;"; "&amp;'A1'!D305))</f>
        <v/>
      </c>
      <c r="B305" s="897" t="str">
        <f>IF(ISBLANK('A1'!G305),"",'A1'!G305)</f>
        <v/>
      </c>
      <c r="C305" s="894" t="str">
        <f>IF(ISBLANK('A1'!H305),"",'A1'!H305)</f>
        <v/>
      </c>
      <c r="D305" s="248" t="str">
        <f>IF(ISBLANK('A2'!P305),"",'A2'!P305)</f>
        <v/>
      </c>
      <c r="E305" s="194"/>
      <c r="F305" s="195"/>
      <c r="G305" s="195"/>
      <c r="H305" s="195"/>
      <c r="I305" s="195"/>
      <c r="J305" s="195"/>
      <c r="K305" s="197"/>
      <c r="L305" s="459"/>
      <c r="M305" s="198"/>
      <c r="N305" s="196"/>
      <c r="O305" s="196"/>
      <c r="P305" s="196"/>
      <c r="Q305" s="196"/>
      <c r="R305" s="197"/>
      <c r="S305" s="195"/>
      <c r="T305" s="195"/>
      <c r="U305" s="195"/>
      <c r="V305" s="195"/>
      <c r="W305" s="198"/>
      <c r="Y305" s="153">
        <f t="shared" si="33"/>
        <v>0</v>
      </c>
      <c r="Z305" s="149">
        <f t="shared" si="34"/>
        <v>0</v>
      </c>
      <c r="AA305" s="149">
        <f t="shared" si="35"/>
        <v>0</v>
      </c>
      <c r="AB305" s="850">
        <f t="shared" si="36"/>
        <v>0</v>
      </c>
      <c r="AD305" s="153">
        <f t="shared" si="37"/>
        <v>0</v>
      </c>
      <c r="AE305" s="149">
        <f t="shared" si="38"/>
        <v>0</v>
      </c>
      <c r="AF305" s="149">
        <f t="shared" si="39"/>
        <v>0</v>
      </c>
      <c r="AG305" s="154">
        <f t="shared" si="40"/>
        <v>0</v>
      </c>
    </row>
    <row r="306" spans="1:33" x14ac:dyDescent="0.25">
      <c r="A306" s="141" t="str">
        <f>IF(ISBLANK('A1'!B306),"",IF(ISBLANK('A1'!D306),'A1'!A306&amp;"-"&amp;'A1'!B306,'A1'!A306&amp;"-"&amp;'A1'!B306&amp;"; "&amp;'A1'!D306))</f>
        <v/>
      </c>
      <c r="B306" s="897" t="str">
        <f>IF(ISBLANK('A1'!G306),"",'A1'!G306)</f>
        <v/>
      </c>
      <c r="C306" s="894" t="str">
        <f>IF(ISBLANK('A1'!H306),"",'A1'!H306)</f>
        <v/>
      </c>
      <c r="D306" s="248" t="str">
        <f>IF(ISBLANK('A2'!P306),"",'A2'!P306)</f>
        <v/>
      </c>
      <c r="E306" s="194"/>
      <c r="F306" s="195"/>
      <c r="G306" s="195"/>
      <c r="H306" s="195"/>
      <c r="I306" s="195"/>
      <c r="J306" s="195"/>
      <c r="K306" s="197"/>
      <c r="L306" s="459"/>
      <c r="M306" s="198"/>
      <c r="N306" s="196"/>
      <c r="O306" s="196"/>
      <c r="P306" s="196"/>
      <c r="Q306" s="196"/>
      <c r="R306" s="197"/>
      <c r="S306" s="195"/>
      <c r="T306" s="195"/>
      <c r="U306" s="195"/>
      <c r="V306" s="195"/>
      <c r="W306" s="198"/>
      <c r="Y306" s="153">
        <f t="shared" si="33"/>
        <v>0</v>
      </c>
      <c r="Z306" s="149">
        <f t="shared" si="34"/>
        <v>0</v>
      </c>
      <c r="AA306" s="149">
        <f t="shared" si="35"/>
        <v>0</v>
      </c>
      <c r="AB306" s="850">
        <f t="shared" si="36"/>
        <v>0</v>
      </c>
      <c r="AD306" s="153">
        <f t="shared" si="37"/>
        <v>0</v>
      </c>
      <c r="AE306" s="149">
        <f t="shared" si="38"/>
        <v>0</v>
      </c>
      <c r="AF306" s="149">
        <f t="shared" si="39"/>
        <v>0</v>
      </c>
      <c r="AG306" s="154">
        <f t="shared" si="40"/>
        <v>0</v>
      </c>
    </row>
    <row r="307" spans="1:33" x14ac:dyDescent="0.25">
      <c r="A307" s="141" t="str">
        <f>IF(ISBLANK('A1'!B307),"",IF(ISBLANK('A1'!D307),'A1'!A307&amp;"-"&amp;'A1'!B307,'A1'!A307&amp;"-"&amp;'A1'!B307&amp;"; "&amp;'A1'!D307))</f>
        <v/>
      </c>
      <c r="B307" s="897" t="str">
        <f>IF(ISBLANK('A1'!G307),"",'A1'!G307)</f>
        <v/>
      </c>
      <c r="C307" s="894" t="str">
        <f>IF(ISBLANK('A1'!H307),"",'A1'!H307)</f>
        <v/>
      </c>
      <c r="D307" s="248" t="str">
        <f>IF(ISBLANK('A2'!P307),"",'A2'!P307)</f>
        <v/>
      </c>
      <c r="E307" s="194"/>
      <c r="F307" s="195"/>
      <c r="G307" s="195"/>
      <c r="H307" s="195"/>
      <c r="I307" s="195"/>
      <c r="J307" s="195"/>
      <c r="K307" s="197"/>
      <c r="L307" s="459"/>
      <c r="M307" s="198"/>
      <c r="N307" s="196"/>
      <c r="O307" s="196"/>
      <c r="P307" s="196"/>
      <c r="Q307" s="196"/>
      <c r="R307" s="197"/>
      <c r="S307" s="195"/>
      <c r="T307" s="195"/>
      <c r="U307" s="195"/>
      <c r="V307" s="195"/>
      <c r="W307" s="198"/>
      <c r="Y307" s="153">
        <f t="shared" si="33"/>
        <v>0</v>
      </c>
      <c r="Z307" s="149">
        <f t="shared" si="34"/>
        <v>0</v>
      </c>
      <c r="AA307" s="149">
        <f t="shared" si="35"/>
        <v>0</v>
      </c>
      <c r="AB307" s="850">
        <f t="shared" si="36"/>
        <v>0</v>
      </c>
      <c r="AD307" s="153">
        <f t="shared" si="37"/>
        <v>0</v>
      </c>
      <c r="AE307" s="149">
        <f t="shared" si="38"/>
        <v>0</v>
      </c>
      <c r="AF307" s="149">
        <f t="shared" si="39"/>
        <v>0</v>
      </c>
      <c r="AG307" s="154">
        <f t="shared" si="40"/>
        <v>0</v>
      </c>
    </row>
    <row r="308" spans="1:33" x14ac:dyDescent="0.25">
      <c r="A308" s="141" t="str">
        <f>IF(ISBLANK('A1'!B308),"",IF(ISBLANK('A1'!D308),'A1'!A308&amp;"-"&amp;'A1'!B308,'A1'!A308&amp;"-"&amp;'A1'!B308&amp;"; "&amp;'A1'!D308))</f>
        <v/>
      </c>
      <c r="B308" s="897" t="str">
        <f>IF(ISBLANK('A1'!G308),"",'A1'!G308)</f>
        <v/>
      </c>
      <c r="C308" s="894" t="str">
        <f>IF(ISBLANK('A1'!H308),"",'A1'!H308)</f>
        <v/>
      </c>
      <c r="D308" s="248" t="str">
        <f>IF(ISBLANK('A2'!P308),"",'A2'!P308)</f>
        <v/>
      </c>
      <c r="E308" s="194"/>
      <c r="F308" s="195"/>
      <c r="G308" s="195"/>
      <c r="H308" s="195"/>
      <c r="I308" s="195"/>
      <c r="J308" s="195"/>
      <c r="K308" s="197"/>
      <c r="L308" s="459"/>
      <c r="M308" s="198"/>
      <c r="N308" s="196"/>
      <c r="O308" s="196"/>
      <c r="P308" s="196"/>
      <c r="Q308" s="196"/>
      <c r="R308" s="197"/>
      <c r="S308" s="195"/>
      <c r="T308" s="195"/>
      <c r="U308" s="195"/>
      <c r="V308" s="195"/>
      <c r="W308" s="198"/>
      <c r="Y308" s="153">
        <f t="shared" si="33"/>
        <v>0</v>
      </c>
      <c r="Z308" s="149">
        <f t="shared" si="34"/>
        <v>0</v>
      </c>
      <c r="AA308" s="149">
        <f t="shared" si="35"/>
        <v>0</v>
      </c>
      <c r="AB308" s="850">
        <f t="shared" si="36"/>
        <v>0</v>
      </c>
      <c r="AD308" s="153">
        <f t="shared" si="37"/>
        <v>0</v>
      </c>
      <c r="AE308" s="149">
        <f t="shared" si="38"/>
        <v>0</v>
      </c>
      <c r="AF308" s="149">
        <f t="shared" si="39"/>
        <v>0</v>
      </c>
      <c r="AG308" s="154">
        <f t="shared" si="40"/>
        <v>0</v>
      </c>
    </row>
    <row r="309" spans="1:33" x14ac:dyDescent="0.25">
      <c r="A309" s="141" t="str">
        <f>IF(ISBLANK('A1'!B309),"",IF(ISBLANK('A1'!D309),'A1'!A309&amp;"-"&amp;'A1'!B309,'A1'!A309&amp;"-"&amp;'A1'!B309&amp;"; "&amp;'A1'!D309))</f>
        <v/>
      </c>
      <c r="B309" s="897" t="str">
        <f>IF(ISBLANK('A1'!G309),"",'A1'!G309)</f>
        <v/>
      </c>
      <c r="C309" s="894" t="str">
        <f>IF(ISBLANK('A1'!H309),"",'A1'!H309)</f>
        <v/>
      </c>
      <c r="D309" s="248" t="str">
        <f>IF(ISBLANK('A2'!P309),"",'A2'!P309)</f>
        <v/>
      </c>
      <c r="E309" s="194"/>
      <c r="F309" s="195"/>
      <c r="G309" s="195"/>
      <c r="H309" s="195"/>
      <c r="I309" s="195"/>
      <c r="J309" s="195"/>
      <c r="K309" s="197"/>
      <c r="L309" s="459"/>
      <c r="M309" s="198"/>
      <c r="N309" s="196"/>
      <c r="O309" s="196"/>
      <c r="P309" s="196"/>
      <c r="Q309" s="196"/>
      <c r="R309" s="197"/>
      <c r="S309" s="195"/>
      <c r="T309" s="195"/>
      <c r="U309" s="195"/>
      <c r="V309" s="195"/>
      <c r="W309" s="198"/>
      <c r="Y309" s="153">
        <f t="shared" si="33"/>
        <v>0</v>
      </c>
      <c r="Z309" s="149">
        <f t="shared" si="34"/>
        <v>0</v>
      </c>
      <c r="AA309" s="149">
        <f t="shared" si="35"/>
        <v>0</v>
      </c>
      <c r="AB309" s="850">
        <f t="shared" si="36"/>
        <v>0</v>
      </c>
      <c r="AD309" s="153">
        <f t="shared" si="37"/>
        <v>0</v>
      </c>
      <c r="AE309" s="149">
        <f t="shared" si="38"/>
        <v>0</v>
      </c>
      <c r="AF309" s="149">
        <f t="shared" si="39"/>
        <v>0</v>
      </c>
      <c r="AG309" s="154">
        <f t="shared" si="40"/>
        <v>0</v>
      </c>
    </row>
    <row r="310" spans="1:33" x14ac:dyDescent="0.25">
      <c r="A310" s="141" t="str">
        <f>IF(ISBLANK('A1'!B310),"",IF(ISBLANK('A1'!D310),'A1'!A310&amp;"-"&amp;'A1'!B310,'A1'!A310&amp;"-"&amp;'A1'!B310&amp;"; "&amp;'A1'!D310))</f>
        <v/>
      </c>
      <c r="B310" s="897" t="str">
        <f>IF(ISBLANK('A1'!G310),"",'A1'!G310)</f>
        <v/>
      </c>
      <c r="C310" s="894" t="str">
        <f>IF(ISBLANK('A1'!H310),"",'A1'!H310)</f>
        <v/>
      </c>
      <c r="D310" s="248" t="str">
        <f>IF(ISBLANK('A2'!P310),"",'A2'!P310)</f>
        <v/>
      </c>
      <c r="E310" s="194"/>
      <c r="F310" s="195"/>
      <c r="G310" s="195"/>
      <c r="H310" s="195"/>
      <c r="I310" s="195"/>
      <c r="J310" s="195"/>
      <c r="K310" s="197"/>
      <c r="L310" s="459"/>
      <c r="M310" s="198"/>
      <c r="N310" s="196"/>
      <c r="O310" s="196"/>
      <c r="P310" s="196"/>
      <c r="Q310" s="196"/>
      <c r="R310" s="197"/>
      <c r="S310" s="195"/>
      <c r="T310" s="195"/>
      <c r="U310" s="195"/>
      <c r="V310" s="195"/>
      <c r="W310" s="198"/>
      <c r="Y310" s="153">
        <f t="shared" si="33"/>
        <v>0</v>
      </c>
      <c r="Z310" s="149">
        <f t="shared" si="34"/>
        <v>0</v>
      </c>
      <c r="AA310" s="149">
        <f t="shared" si="35"/>
        <v>0</v>
      </c>
      <c r="AB310" s="850">
        <f t="shared" si="36"/>
        <v>0</v>
      </c>
      <c r="AD310" s="153">
        <f t="shared" si="37"/>
        <v>0</v>
      </c>
      <c r="AE310" s="149">
        <f t="shared" si="38"/>
        <v>0</v>
      </c>
      <c r="AF310" s="149">
        <f t="shared" si="39"/>
        <v>0</v>
      </c>
      <c r="AG310" s="154">
        <f t="shared" si="40"/>
        <v>0</v>
      </c>
    </row>
    <row r="311" spans="1:33" x14ac:dyDescent="0.25">
      <c r="A311" s="141" t="str">
        <f>IF(ISBLANK('A1'!B311),"",IF(ISBLANK('A1'!D311),'A1'!A311&amp;"-"&amp;'A1'!B311,'A1'!A311&amp;"-"&amp;'A1'!B311&amp;"; "&amp;'A1'!D311))</f>
        <v/>
      </c>
      <c r="B311" s="897" t="str">
        <f>IF(ISBLANK('A1'!G311),"",'A1'!G311)</f>
        <v/>
      </c>
      <c r="C311" s="894" t="str">
        <f>IF(ISBLANK('A1'!H311),"",'A1'!H311)</f>
        <v/>
      </c>
      <c r="D311" s="248" t="str">
        <f>IF(ISBLANK('A2'!P311),"",'A2'!P311)</f>
        <v/>
      </c>
      <c r="E311" s="194"/>
      <c r="F311" s="195"/>
      <c r="G311" s="195"/>
      <c r="H311" s="195"/>
      <c r="I311" s="195"/>
      <c r="J311" s="195"/>
      <c r="K311" s="197"/>
      <c r="L311" s="459"/>
      <c r="M311" s="198"/>
      <c r="N311" s="196"/>
      <c r="O311" s="196"/>
      <c r="P311" s="196"/>
      <c r="Q311" s="196"/>
      <c r="R311" s="197"/>
      <c r="S311" s="195"/>
      <c r="T311" s="195"/>
      <c r="U311" s="195"/>
      <c r="V311" s="195"/>
      <c r="W311" s="198"/>
      <c r="Y311" s="153">
        <f t="shared" si="33"/>
        <v>0</v>
      </c>
      <c r="Z311" s="149">
        <f t="shared" si="34"/>
        <v>0</v>
      </c>
      <c r="AA311" s="149">
        <f t="shared" si="35"/>
        <v>0</v>
      </c>
      <c r="AB311" s="850">
        <f t="shared" si="36"/>
        <v>0</v>
      </c>
      <c r="AD311" s="153">
        <f t="shared" si="37"/>
        <v>0</v>
      </c>
      <c r="AE311" s="149">
        <f t="shared" si="38"/>
        <v>0</v>
      </c>
      <c r="AF311" s="149">
        <f t="shared" si="39"/>
        <v>0</v>
      </c>
      <c r="AG311" s="154">
        <f t="shared" si="40"/>
        <v>0</v>
      </c>
    </row>
    <row r="312" spans="1:33" x14ac:dyDescent="0.25">
      <c r="A312" s="141" t="str">
        <f>IF(ISBLANK('A1'!B312),"",IF(ISBLANK('A1'!D312),'A1'!A312&amp;"-"&amp;'A1'!B312,'A1'!A312&amp;"-"&amp;'A1'!B312&amp;"; "&amp;'A1'!D312))</f>
        <v/>
      </c>
      <c r="B312" s="897" t="str">
        <f>IF(ISBLANK('A1'!G312),"",'A1'!G312)</f>
        <v/>
      </c>
      <c r="C312" s="894" t="str">
        <f>IF(ISBLANK('A1'!H312),"",'A1'!H312)</f>
        <v/>
      </c>
      <c r="D312" s="248" t="str">
        <f>IF(ISBLANK('A2'!P312),"",'A2'!P312)</f>
        <v/>
      </c>
      <c r="E312" s="194"/>
      <c r="F312" s="195"/>
      <c r="G312" s="195"/>
      <c r="H312" s="195"/>
      <c r="I312" s="195"/>
      <c r="J312" s="195"/>
      <c r="K312" s="197"/>
      <c r="L312" s="459"/>
      <c r="M312" s="198"/>
      <c r="N312" s="196"/>
      <c r="O312" s="196"/>
      <c r="P312" s="196"/>
      <c r="Q312" s="196"/>
      <c r="R312" s="197"/>
      <c r="S312" s="195"/>
      <c r="T312" s="195"/>
      <c r="U312" s="195"/>
      <c r="V312" s="195"/>
      <c r="W312" s="198"/>
      <c r="Y312" s="153">
        <f t="shared" si="33"/>
        <v>0</v>
      </c>
      <c r="Z312" s="149">
        <f t="shared" si="34"/>
        <v>0</v>
      </c>
      <c r="AA312" s="149">
        <f t="shared" si="35"/>
        <v>0</v>
      </c>
      <c r="AB312" s="850">
        <f t="shared" si="36"/>
        <v>0</v>
      </c>
      <c r="AD312" s="153">
        <f t="shared" si="37"/>
        <v>0</v>
      </c>
      <c r="AE312" s="149">
        <f t="shared" si="38"/>
        <v>0</v>
      </c>
      <c r="AF312" s="149">
        <f t="shared" si="39"/>
        <v>0</v>
      </c>
      <c r="AG312" s="154">
        <f t="shared" si="40"/>
        <v>0</v>
      </c>
    </row>
    <row r="313" spans="1:33" x14ac:dyDescent="0.25">
      <c r="A313" s="141" t="str">
        <f>IF(ISBLANK('A1'!B313),"",IF(ISBLANK('A1'!D313),'A1'!A313&amp;"-"&amp;'A1'!B313,'A1'!A313&amp;"-"&amp;'A1'!B313&amp;"; "&amp;'A1'!D313))</f>
        <v/>
      </c>
      <c r="B313" s="897" t="str">
        <f>IF(ISBLANK('A1'!G313),"",'A1'!G313)</f>
        <v/>
      </c>
      <c r="C313" s="894" t="str">
        <f>IF(ISBLANK('A1'!H313),"",'A1'!H313)</f>
        <v/>
      </c>
      <c r="D313" s="248" t="str">
        <f>IF(ISBLANK('A2'!P313),"",'A2'!P313)</f>
        <v/>
      </c>
      <c r="E313" s="194"/>
      <c r="F313" s="195"/>
      <c r="G313" s="195"/>
      <c r="H313" s="195"/>
      <c r="I313" s="195"/>
      <c r="J313" s="195"/>
      <c r="K313" s="197"/>
      <c r="L313" s="459"/>
      <c r="M313" s="198"/>
      <c r="N313" s="196"/>
      <c r="O313" s="196"/>
      <c r="P313" s="196"/>
      <c r="Q313" s="196"/>
      <c r="R313" s="197"/>
      <c r="S313" s="195"/>
      <c r="T313" s="195"/>
      <c r="U313" s="195"/>
      <c r="V313" s="195"/>
      <c r="W313" s="198"/>
      <c r="Y313" s="153">
        <f t="shared" si="33"/>
        <v>0</v>
      </c>
      <c r="Z313" s="149">
        <f t="shared" si="34"/>
        <v>0</v>
      </c>
      <c r="AA313" s="149">
        <f t="shared" si="35"/>
        <v>0</v>
      </c>
      <c r="AB313" s="850">
        <f t="shared" si="36"/>
        <v>0</v>
      </c>
      <c r="AD313" s="153">
        <f t="shared" si="37"/>
        <v>0</v>
      </c>
      <c r="AE313" s="149">
        <f t="shared" si="38"/>
        <v>0</v>
      </c>
      <c r="AF313" s="149">
        <f t="shared" si="39"/>
        <v>0</v>
      </c>
      <c r="AG313" s="154">
        <f t="shared" si="40"/>
        <v>0</v>
      </c>
    </row>
    <row r="314" spans="1:33" x14ac:dyDescent="0.25">
      <c r="A314" s="141" t="str">
        <f>IF(ISBLANK('A1'!B314),"",IF(ISBLANK('A1'!D314),'A1'!A314&amp;"-"&amp;'A1'!B314,'A1'!A314&amp;"-"&amp;'A1'!B314&amp;"; "&amp;'A1'!D314))</f>
        <v/>
      </c>
      <c r="B314" s="897" t="str">
        <f>IF(ISBLANK('A1'!G314),"",'A1'!G314)</f>
        <v/>
      </c>
      <c r="C314" s="894" t="str">
        <f>IF(ISBLANK('A1'!H314),"",'A1'!H314)</f>
        <v/>
      </c>
      <c r="D314" s="248" t="str">
        <f>IF(ISBLANK('A2'!P314),"",'A2'!P314)</f>
        <v/>
      </c>
      <c r="E314" s="194"/>
      <c r="F314" s="195"/>
      <c r="G314" s="195"/>
      <c r="H314" s="195"/>
      <c r="I314" s="195"/>
      <c r="J314" s="195"/>
      <c r="K314" s="197"/>
      <c r="L314" s="459"/>
      <c r="M314" s="198"/>
      <c r="N314" s="196"/>
      <c r="O314" s="196"/>
      <c r="P314" s="196"/>
      <c r="Q314" s="196"/>
      <c r="R314" s="197"/>
      <c r="S314" s="195"/>
      <c r="T314" s="195"/>
      <c r="U314" s="195"/>
      <c r="V314" s="195"/>
      <c r="W314" s="198"/>
      <c r="Y314" s="153">
        <f t="shared" si="33"/>
        <v>0</v>
      </c>
      <c r="Z314" s="149">
        <f t="shared" si="34"/>
        <v>0</v>
      </c>
      <c r="AA314" s="149">
        <f t="shared" si="35"/>
        <v>0</v>
      </c>
      <c r="AB314" s="850">
        <f t="shared" si="36"/>
        <v>0</v>
      </c>
      <c r="AD314" s="153">
        <f t="shared" si="37"/>
        <v>0</v>
      </c>
      <c r="AE314" s="149">
        <f t="shared" si="38"/>
        <v>0</v>
      </c>
      <c r="AF314" s="149">
        <f t="shared" si="39"/>
        <v>0</v>
      </c>
      <c r="AG314" s="154">
        <f t="shared" si="40"/>
        <v>0</v>
      </c>
    </row>
    <row r="315" spans="1:33" x14ac:dyDescent="0.25">
      <c r="A315" s="141" t="str">
        <f>IF(ISBLANK('A1'!B315),"",IF(ISBLANK('A1'!D315),'A1'!A315&amp;"-"&amp;'A1'!B315,'A1'!A315&amp;"-"&amp;'A1'!B315&amp;"; "&amp;'A1'!D315))</f>
        <v/>
      </c>
      <c r="B315" s="897" t="str">
        <f>IF(ISBLANK('A1'!G315),"",'A1'!G315)</f>
        <v/>
      </c>
      <c r="C315" s="894" t="str">
        <f>IF(ISBLANK('A1'!H315),"",'A1'!H315)</f>
        <v/>
      </c>
      <c r="D315" s="248" t="str">
        <f>IF(ISBLANK('A2'!P315),"",'A2'!P315)</f>
        <v/>
      </c>
      <c r="E315" s="194"/>
      <c r="F315" s="195"/>
      <c r="G315" s="195"/>
      <c r="H315" s="195"/>
      <c r="I315" s="195"/>
      <c r="J315" s="195"/>
      <c r="K315" s="197"/>
      <c r="L315" s="459"/>
      <c r="M315" s="198"/>
      <c r="N315" s="196"/>
      <c r="O315" s="196"/>
      <c r="P315" s="196"/>
      <c r="Q315" s="196"/>
      <c r="R315" s="197"/>
      <c r="S315" s="195"/>
      <c r="T315" s="195"/>
      <c r="U315" s="195"/>
      <c r="V315" s="195"/>
      <c r="W315" s="198"/>
      <c r="Y315" s="153">
        <f t="shared" si="33"/>
        <v>0</v>
      </c>
      <c r="Z315" s="149">
        <f t="shared" si="34"/>
        <v>0</v>
      </c>
      <c r="AA315" s="149">
        <f t="shared" si="35"/>
        <v>0</v>
      </c>
      <c r="AB315" s="850">
        <f t="shared" si="36"/>
        <v>0</v>
      </c>
      <c r="AD315" s="153">
        <f t="shared" si="37"/>
        <v>0</v>
      </c>
      <c r="AE315" s="149">
        <f t="shared" si="38"/>
        <v>0</v>
      </c>
      <c r="AF315" s="149">
        <f t="shared" si="39"/>
        <v>0</v>
      </c>
      <c r="AG315" s="154">
        <f t="shared" si="40"/>
        <v>0</v>
      </c>
    </row>
    <row r="316" spans="1:33" x14ac:dyDescent="0.25">
      <c r="A316" s="141" t="str">
        <f>IF(ISBLANK('A1'!B316),"",IF(ISBLANK('A1'!D316),'A1'!A316&amp;"-"&amp;'A1'!B316,'A1'!A316&amp;"-"&amp;'A1'!B316&amp;"; "&amp;'A1'!D316))</f>
        <v/>
      </c>
      <c r="B316" s="897" t="str">
        <f>IF(ISBLANK('A1'!G316),"",'A1'!G316)</f>
        <v/>
      </c>
      <c r="C316" s="894" t="str">
        <f>IF(ISBLANK('A1'!H316),"",'A1'!H316)</f>
        <v/>
      </c>
      <c r="D316" s="248" t="str">
        <f>IF(ISBLANK('A2'!P316),"",'A2'!P316)</f>
        <v/>
      </c>
      <c r="E316" s="194"/>
      <c r="F316" s="195"/>
      <c r="G316" s="195"/>
      <c r="H316" s="195"/>
      <c r="I316" s="195"/>
      <c r="J316" s="195"/>
      <c r="K316" s="197"/>
      <c r="L316" s="459"/>
      <c r="M316" s="198"/>
      <c r="N316" s="196"/>
      <c r="O316" s="196"/>
      <c r="P316" s="196"/>
      <c r="Q316" s="196"/>
      <c r="R316" s="197"/>
      <c r="S316" s="195"/>
      <c r="T316" s="195"/>
      <c r="U316" s="195"/>
      <c r="V316" s="195"/>
      <c r="W316" s="198"/>
      <c r="Y316" s="153">
        <f t="shared" si="33"/>
        <v>0</v>
      </c>
      <c r="Z316" s="149">
        <f t="shared" si="34"/>
        <v>0</v>
      </c>
      <c r="AA316" s="149">
        <f t="shared" si="35"/>
        <v>0</v>
      </c>
      <c r="AB316" s="850">
        <f t="shared" si="36"/>
        <v>0</v>
      </c>
      <c r="AD316" s="153">
        <f t="shared" si="37"/>
        <v>0</v>
      </c>
      <c r="AE316" s="149">
        <f t="shared" si="38"/>
        <v>0</v>
      </c>
      <c r="AF316" s="149">
        <f t="shared" si="39"/>
        <v>0</v>
      </c>
      <c r="AG316" s="154">
        <f t="shared" si="40"/>
        <v>0</v>
      </c>
    </row>
    <row r="317" spans="1:33" x14ac:dyDescent="0.25">
      <c r="A317" s="141" t="str">
        <f>IF(ISBLANK('A1'!B317),"",IF(ISBLANK('A1'!D317),'A1'!A317&amp;"-"&amp;'A1'!B317,'A1'!A317&amp;"-"&amp;'A1'!B317&amp;"; "&amp;'A1'!D317))</f>
        <v/>
      </c>
      <c r="B317" s="897" t="str">
        <f>IF(ISBLANK('A1'!G317),"",'A1'!G317)</f>
        <v/>
      </c>
      <c r="C317" s="894" t="str">
        <f>IF(ISBLANK('A1'!H317),"",'A1'!H317)</f>
        <v/>
      </c>
      <c r="D317" s="248" t="str">
        <f>IF(ISBLANK('A2'!P317),"",'A2'!P317)</f>
        <v/>
      </c>
      <c r="E317" s="194"/>
      <c r="F317" s="195"/>
      <c r="G317" s="195"/>
      <c r="H317" s="195"/>
      <c r="I317" s="195"/>
      <c r="J317" s="195"/>
      <c r="K317" s="197"/>
      <c r="L317" s="459"/>
      <c r="M317" s="198"/>
      <c r="N317" s="196"/>
      <c r="O317" s="196"/>
      <c r="P317" s="196"/>
      <c r="Q317" s="196"/>
      <c r="R317" s="197"/>
      <c r="S317" s="195"/>
      <c r="T317" s="195"/>
      <c r="U317" s="195"/>
      <c r="V317" s="195"/>
      <c r="W317" s="198"/>
      <c r="Y317" s="153">
        <f t="shared" si="33"/>
        <v>0</v>
      </c>
      <c r="Z317" s="149">
        <f t="shared" si="34"/>
        <v>0</v>
      </c>
      <c r="AA317" s="149">
        <f t="shared" si="35"/>
        <v>0</v>
      </c>
      <c r="AB317" s="850">
        <f t="shared" si="36"/>
        <v>0</v>
      </c>
      <c r="AD317" s="153">
        <f t="shared" si="37"/>
        <v>0</v>
      </c>
      <c r="AE317" s="149">
        <f t="shared" si="38"/>
        <v>0</v>
      </c>
      <c r="AF317" s="149">
        <f t="shared" si="39"/>
        <v>0</v>
      </c>
      <c r="AG317" s="154">
        <f t="shared" si="40"/>
        <v>0</v>
      </c>
    </row>
    <row r="318" spans="1:33" x14ac:dyDescent="0.25">
      <c r="A318" s="141" t="str">
        <f>IF(ISBLANK('A1'!B318),"",IF(ISBLANK('A1'!D318),'A1'!A318&amp;"-"&amp;'A1'!B318,'A1'!A318&amp;"-"&amp;'A1'!B318&amp;"; "&amp;'A1'!D318))</f>
        <v/>
      </c>
      <c r="B318" s="897" t="str">
        <f>IF(ISBLANK('A1'!G318),"",'A1'!G318)</f>
        <v/>
      </c>
      <c r="C318" s="894" t="str">
        <f>IF(ISBLANK('A1'!H318),"",'A1'!H318)</f>
        <v/>
      </c>
      <c r="D318" s="248" t="str">
        <f>IF(ISBLANK('A2'!P318),"",'A2'!P318)</f>
        <v/>
      </c>
      <c r="E318" s="194"/>
      <c r="F318" s="195"/>
      <c r="G318" s="195"/>
      <c r="H318" s="195"/>
      <c r="I318" s="195"/>
      <c r="J318" s="195"/>
      <c r="K318" s="197"/>
      <c r="L318" s="459"/>
      <c r="M318" s="198"/>
      <c r="N318" s="196"/>
      <c r="O318" s="196"/>
      <c r="P318" s="196"/>
      <c r="Q318" s="196"/>
      <c r="R318" s="197"/>
      <c r="S318" s="195"/>
      <c r="T318" s="195"/>
      <c r="U318" s="195"/>
      <c r="V318" s="195"/>
      <c r="W318" s="198"/>
      <c r="Y318" s="153">
        <f t="shared" si="33"/>
        <v>0</v>
      </c>
      <c r="Z318" s="149">
        <f t="shared" si="34"/>
        <v>0</v>
      </c>
      <c r="AA318" s="149">
        <f t="shared" si="35"/>
        <v>0</v>
      </c>
      <c r="AB318" s="850">
        <f t="shared" si="36"/>
        <v>0</v>
      </c>
      <c r="AD318" s="153">
        <f t="shared" si="37"/>
        <v>0</v>
      </c>
      <c r="AE318" s="149">
        <f t="shared" si="38"/>
        <v>0</v>
      </c>
      <c r="AF318" s="149">
        <f t="shared" si="39"/>
        <v>0</v>
      </c>
      <c r="AG318" s="154">
        <f t="shared" si="40"/>
        <v>0</v>
      </c>
    </row>
    <row r="319" spans="1:33" x14ac:dyDescent="0.25">
      <c r="A319" s="141" t="str">
        <f>IF(ISBLANK('A1'!B319),"",IF(ISBLANK('A1'!D319),'A1'!A319&amp;"-"&amp;'A1'!B319,'A1'!A319&amp;"-"&amp;'A1'!B319&amp;"; "&amp;'A1'!D319))</f>
        <v/>
      </c>
      <c r="B319" s="897" t="str">
        <f>IF(ISBLANK('A1'!G319),"",'A1'!G319)</f>
        <v/>
      </c>
      <c r="C319" s="894" t="str">
        <f>IF(ISBLANK('A1'!H319),"",'A1'!H319)</f>
        <v/>
      </c>
      <c r="D319" s="248" t="str">
        <f>IF(ISBLANK('A2'!P319),"",'A2'!P319)</f>
        <v/>
      </c>
      <c r="E319" s="194"/>
      <c r="F319" s="195"/>
      <c r="G319" s="195"/>
      <c r="H319" s="195"/>
      <c r="I319" s="195"/>
      <c r="J319" s="195"/>
      <c r="K319" s="197"/>
      <c r="L319" s="459"/>
      <c r="M319" s="198"/>
      <c r="N319" s="196"/>
      <c r="O319" s="196"/>
      <c r="P319" s="196"/>
      <c r="Q319" s="196"/>
      <c r="R319" s="197"/>
      <c r="S319" s="195"/>
      <c r="T319" s="195"/>
      <c r="U319" s="195"/>
      <c r="V319" s="195"/>
      <c r="W319" s="198"/>
      <c r="Y319" s="153">
        <f t="shared" si="33"/>
        <v>0</v>
      </c>
      <c r="Z319" s="149">
        <f t="shared" si="34"/>
        <v>0</v>
      </c>
      <c r="AA319" s="149">
        <f t="shared" si="35"/>
        <v>0</v>
      </c>
      <c r="AB319" s="850">
        <f t="shared" si="36"/>
        <v>0</v>
      </c>
      <c r="AD319" s="153">
        <f t="shared" si="37"/>
        <v>0</v>
      </c>
      <c r="AE319" s="149">
        <f t="shared" si="38"/>
        <v>0</v>
      </c>
      <c r="AF319" s="149">
        <f t="shared" si="39"/>
        <v>0</v>
      </c>
      <c r="AG319" s="154">
        <f t="shared" si="40"/>
        <v>0</v>
      </c>
    </row>
    <row r="320" spans="1:33" x14ac:dyDescent="0.25">
      <c r="A320" s="141" t="str">
        <f>IF(ISBLANK('A1'!B320),"",IF(ISBLANK('A1'!D320),'A1'!A320&amp;"-"&amp;'A1'!B320,'A1'!A320&amp;"-"&amp;'A1'!B320&amp;"; "&amp;'A1'!D320))</f>
        <v/>
      </c>
      <c r="B320" s="897" t="str">
        <f>IF(ISBLANK('A1'!G320),"",'A1'!G320)</f>
        <v/>
      </c>
      <c r="C320" s="894" t="str">
        <f>IF(ISBLANK('A1'!H320),"",'A1'!H320)</f>
        <v/>
      </c>
      <c r="D320" s="248" t="str">
        <f>IF(ISBLANK('A2'!P320),"",'A2'!P320)</f>
        <v/>
      </c>
      <c r="E320" s="194"/>
      <c r="F320" s="195"/>
      <c r="G320" s="195"/>
      <c r="H320" s="195"/>
      <c r="I320" s="195"/>
      <c r="J320" s="195"/>
      <c r="K320" s="197"/>
      <c r="L320" s="459"/>
      <c r="M320" s="198"/>
      <c r="N320" s="196"/>
      <c r="O320" s="196"/>
      <c r="P320" s="196"/>
      <c r="Q320" s="196"/>
      <c r="R320" s="197"/>
      <c r="S320" s="195"/>
      <c r="T320" s="195"/>
      <c r="U320" s="195"/>
      <c r="V320" s="195"/>
      <c r="W320" s="198"/>
      <c r="Y320" s="153">
        <f t="shared" si="33"/>
        <v>0</v>
      </c>
      <c r="Z320" s="149">
        <f t="shared" si="34"/>
        <v>0</v>
      </c>
      <c r="AA320" s="149">
        <f t="shared" si="35"/>
        <v>0</v>
      </c>
      <c r="AB320" s="850">
        <f t="shared" si="36"/>
        <v>0</v>
      </c>
      <c r="AD320" s="153">
        <f t="shared" si="37"/>
        <v>0</v>
      </c>
      <c r="AE320" s="149">
        <f t="shared" si="38"/>
        <v>0</v>
      </c>
      <c r="AF320" s="149">
        <f t="shared" si="39"/>
        <v>0</v>
      </c>
      <c r="AG320" s="154">
        <f t="shared" si="40"/>
        <v>0</v>
      </c>
    </row>
    <row r="321" spans="1:33" x14ac:dyDescent="0.25">
      <c r="A321" s="141" t="str">
        <f>IF(ISBLANK('A1'!B321),"",IF(ISBLANK('A1'!D321),'A1'!A321&amp;"-"&amp;'A1'!B321,'A1'!A321&amp;"-"&amp;'A1'!B321&amp;"; "&amp;'A1'!D321))</f>
        <v/>
      </c>
      <c r="B321" s="897" t="str">
        <f>IF(ISBLANK('A1'!G321),"",'A1'!G321)</f>
        <v/>
      </c>
      <c r="C321" s="894" t="str">
        <f>IF(ISBLANK('A1'!H321),"",'A1'!H321)</f>
        <v/>
      </c>
      <c r="D321" s="248" t="str">
        <f>IF(ISBLANK('A2'!P321),"",'A2'!P321)</f>
        <v/>
      </c>
      <c r="E321" s="194"/>
      <c r="F321" s="195"/>
      <c r="G321" s="195"/>
      <c r="H321" s="195"/>
      <c r="I321" s="195"/>
      <c r="J321" s="195"/>
      <c r="K321" s="197"/>
      <c r="L321" s="459"/>
      <c r="M321" s="198"/>
      <c r="N321" s="196"/>
      <c r="O321" s="196"/>
      <c r="P321" s="196"/>
      <c r="Q321" s="196"/>
      <c r="R321" s="197"/>
      <c r="S321" s="195"/>
      <c r="T321" s="195"/>
      <c r="U321" s="195"/>
      <c r="V321" s="195"/>
      <c r="W321" s="198"/>
      <c r="Y321" s="153">
        <f t="shared" si="33"/>
        <v>0</v>
      </c>
      <c r="Z321" s="149">
        <f t="shared" si="34"/>
        <v>0</v>
      </c>
      <c r="AA321" s="149">
        <f t="shared" si="35"/>
        <v>0</v>
      </c>
      <c r="AB321" s="850">
        <f t="shared" si="36"/>
        <v>0</v>
      </c>
      <c r="AD321" s="153">
        <f t="shared" si="37"/>
        <v>0</v>
      </c>
      <c r="AE321" s="149">
        <f t="shared" si="38"/>
        <v>0</v>
      </c>
      <c r="AF321" s="149">
        <f t="shared" si="39"/>
        <v>0</v>
      </c>
      <c r="AG321" s="154">
        <f t="shared" si="40"/>
        <v>0</v>
      </c>
    </row>
    <row r="322" spans="1:33" x14ac:dyDescent="0.25">
      <c r="A322" s="141" t="str">
        <f>IF(ISBLANK('A1'!B322),"",IF(ISBLANK('A1'!D322),'A1'!A322&amp;"-"&amp;'A1'!B322,'A1'!A322&amp;"-"&amp;'A1'!B322&amp;"; "&amp;'A1'!D322))</f>
        <v/>
      </c>
      <c r="B322" s="897" t="str">
        <f>IF(ISBLANK('A1'!G322),"",'A1'!G322)</f>
        <v/>
      </c>
      <c r="C322" s="894" t="str">
        <f>IF(ISBLANK('A1'!H322),"",'A1'!H322)</f>
        <v/>
      </c>
      <c r="D322" s="248" t="str">
        <f>IF(ISBLANK('A2'!P322),"",'A2'!P322)</f>
        <v/>
      </c>
      <c r="E322" s="194"/>
      <c r="F322" s="195"/>
      <c r="G322" s="195"/>
      <c r="H322" s="195"/>
      <c r="I322" s="195"/>
      <c r="J322" s="195"/>
      <c r="K322" s="197"/>
      <c r="L322" s="459"/>
      <c r="M322" s="198"/>
      <c r="N322" s="196"/>
      <c r="O322" s="196"/>
      <c r="P322" s="196"/>
      <c r="Q322" s="196"/>
      <c r="R322" s="197"/>
      <c r="S322" s="195"/>
      <c r="T322" s="195"/>
      <c r="U322" s="195"/>
      <c r="V322" s="195"/>
      <c r="W322" s="198"/>
      <c r="Y322" s="153">
        <f t="shared" si="33"/>
        <v>0</v>
      </c>
      <c r="Z322" s="149">
        <f t="shared" si="34"/>
        <v>0</v>
      </c>
      <c r="AA322" s="149">
        <f t="shared" si="35"/>
        <v>0</v>
      </c>
      <c r="AB322" s="850">
        <f t="shared" si="36"/>
        <v>0</v>
      </c>
      <c r="AD322" s="153">
        <f t="shared" si="37"/>
        <v>0</v>
      </c>
      <c r="AE322" s="149">
        <f t="shared" si="38"/>
        <v>0</v>
      </c>
      <c r="AF322" s="149">
        <f t="shared" si="39"/>
        <v>0</v>
      </c>
      <c r="AG322" s="154">
        <f t="shared" si="40"/>
        <v>0</v>
      </c>
    </row>
    <row r="323" spans="1:33" x14ac:dyDescent="0.25">
      <c r="A323" s="141" t="str">
        <f>IF(ISBLANK('A1'!B323),"",IF(ISBLANK('A1'!D323),'A1'!A323&amp;"-"&amp;'A1'!B323,'A1'!A323&amp;"-"&amp;'A1'!B323&amp;"; "&amp;'A1'!D323))</f>
        <v/>
      </c>
      <c r="B323" s="897" t="str">
        <f>IF(ISBLANK('A1'!G323),"",'A1'!G323)</f>
        <v/>
      </c>
      <c r="C323" s="894" t="str">
        <f>IF(ISBLANK('A1'!H323),"",'A1'!H323)</f>
        <v/>
      </c>
      <c r="D323" s="248" t="str">
        <f>IF(ISBLANK('A2'!P323),"",'A2'!P323)</f>
        <v/>
      </c>
      <c r="E323" s="194"/>
      <c r="F323" s="195"/>
      <c r="G323" s="195"/>
      <c r="H323" s="195"/>
      <c r="I323" s="195"/>
      <c r="J323" s="195"/>
      <c r="K323" s="197"/>
      <c r="L323" s="459"/>
      <c r="M323" s="198"/>
      <c r="N323" s="196"/>
      <c r="O323" s="196"/>
      <c r="P323" s="196"/>
      <c r="Q323" s="196"/>
      <c r="R323" s="197"/>
      <c r="S323" s="195"/>
      <c r="T323" s="195"/>
      <c r="U323" s="195"/>
      <c r="V323" s="195"/>
      <c r="W323" s="198"/>
      <c r="Y323" s="153">
        <f t="shared" si="33"/>
        <v>0</v>
      </c>
      <c r="Z323" s="149">
        <f t="shared" si="34"/>
        <v>0</v>
      </c>
      <c r="AA323" s="149">
        <f t="shared" si="35"/>
        <v>0</v>
      </c>
      <c r="AB323" s="850">
        <f t="shared" si="36"/>
        <v>0</v>
      </c>
      <c r="AD323" s="153">
        <f t="shared" si="37"/>
        <v>0</v>
      </c>
      <c r="AE323" s="149">
        <f t="shared" si="38"/>
        <v>0</v>
      </c>
      <c r="AF323" s="149">
        <f t="shared" si="39"/>
        <v>0</v>
      </c>
      <c r="AG323" s="154">
        <f t="shared" si="40"/>
        <v>0</v>
      </c>
    </row>
    <row r="324" spans="1:33" x14ac:dyDescent="0.25">
      <c r="A324" s="141" t="str">
        <f>IF(ISBLANK('A1'!B324),"",IF(ISBLANK('A1'!D324),'A1'!A324&amp;"-"&amp;'A1'!B324,'A1'!A324&amp;"-"&amp;'A1'!B324&amp;"; "&amp;'A1'!D324))</f>
        <v/>
      </c>
      <c r="B324" s="897" t="str">
        <f>IF(ISBLANK('A1'!G324),"",'A1'!G324)</f>
        <v/>
      </c>
      <c r="C324" s="894" t="str">
        <f>IF(ISBLANK('A1'!H324),"",'A1'!H324)</f>
        <v/>
      </c>
      <c r="D324" s="248" t="str">
        <f>IF(ISBLANK('A2'!P324),"",'A2'!P324)</f>
        <v/>
      </c>
      <c r="E324" s="194"/>
      <c r="F324" s="195"/>
      <c r="G324" s="195"/>
      <c r="H324" s="195"/>
      <c r="I324" s="195"/>
      <c r="J324" s="195"/>
      <c r="K324" s="197"/>
      <c r="L324" s="459"/>
      <c r="M324" s="198"/>
      <c r="N324" s="196"/>
      <c r="O324" s="196"/>
      <c r="P324" s="196"/>
      <c r="Q324" s="196"/>
      <c r="R324" s="197"/>
      <c r="S324" s="195"/>
      <c r="T324" s="195"/>
      <c r="U324" s="195"/>
      <c r="V324" s="195"/>
      <c r="W324" s="198"/>
      <c r="Y324" s="153">
        <f t="shared" si="33"/>
        <v>0</v>
      </c>
      <c r="Z324" s="149">
        <f t="shared" si="34"/>
        <v>0</v>
      </c>
      <c r="AA324" s="149">
        <f t="shared" si="35"/>
        <v>0</v>
      </c>
      <c r="AB324" s="850">
        <f t="shared" si="36"/>
        <v>0</v>
      </c>
      <c r="AD324" s="153">
        <f t="shared" si="37"/>
        <v>0</v>
      </c>
      <c r="AE324" s="149">
        <f t="shared" si="38"/>
        <v>0</v>
      </c>
      <c r="AF324" s="149">
        <f t="shared" si="39"/>
        <v>0</v>
      </c>
      <c r="AG324" s="154">
        <f t="shared" si="40"/>
        <v>0</v>
      </c>
    </row>
    <row r="325" spans="1:33" x14ac:dyDescent="0.25">
      <c r="A325" s="141" t="str">
        <f>IF(ISBLANK('A1'!B325),"",IF(ISBLANK('A1'!D325),'A1'!A325&amp;"-"&amp;'A1'!B325,'A1'!A325&amp;"-"&amp;'A1'!B325&amp;"; "&amp;'A1'!D325))</f>
        <v/>
      </c>
      <c r="B325" s="897" t="str">
        <f>IF(ISBLANK('A1'!G325),"",'A1'!G325)</f>
        <v/>
      </c>
      <c r="C325" s="894" t="str">
        <f>IF(ISBLANK('A1'!H325),"",'A1'!H325)</f>
        <v/>
      </c>
      <c r="D325" s="248" t="str">
        <f>IF(ISBLANK('A2'!P325),"",'A2'!P325)</f>
        <v/>
      </c>
      <c r="E325" s="194"/>
      <c r="F325" s="195"/>
      <c r="G325" s="195"/>
      <c r="H325" s="195"/>
      <c r="I325" s="195"/>
      <c r="J325" s="195"/>
      <c r="K325" s="197"/>
      <c r="L325" s="459"/>
      <c r="M325" s="198"/>
      <c r="N325" s="196"/>
      <c r="O325" s="196"/>
      <c r="P325" s="196"/>
      <c r="Q325" s="196"/>
      <c r="R325" s="197"/>
      <c r="S325" s="195"/>
      <c r="T325" s="195"/>
      <c r="U325" s="195"/>
      <c r="V325" s="195"/>
      <c r="W325" s="198"/>
      <c r="Y325" s="153">
        <f t="shared" si="33"/>
        <v>0</v>
      </c>
      <c r="Z325" s="149">
        <f t="shared" si="34"/>
        <v>0</v>
      </c>
      <c r="AA325" s="149">
        <f t="shared" si="35"/>
        <v>0</v>
      </c>
      <c r="AB325" s="850">
        <f t="shared" si="36"/>
        <v>0</v>
      </c>
      <c r="AD325" s="153">
        <f t="shared" si="37"/>
        <v>0</v>
      </c>
      <c r="AE325" s="149">
        <f t="shared" si="38"/>
        <v>0</v>
      </c>
      <c r="AF325" s="149">
        <f t="shared" si="39"/>
        <v>0</v>
      </c>
      <c r="AG325" s="154">
        <f t="shared" si="40"/>
        <v>0</v>
      </c>
    </row>
    <row r="326" spans="1:33" x14ac:dyDescent="0.25">
      <c r="A326" s="141" t="str">
        <f>IF(ISBLANK('A1'!B326),"",IF(ISBLANK('A1'!D326),'A1'!A326&amp;"-"&amp;'A1'!B326,'A1'!A326&amp;"-"&amp;'A1'!B326&amp;"; "&amp;'A1'!D326))</f>
        <v/>
      </c>
      <c r="B326" s="897" t="str">
        <f>IF(ISBLANK('A1'!G326),"",'A1'!G326)</f>
        <v/>
      </c>
      <c r="C326" s="894" t="str">
        <f>IF(ISBLANK('A1'!H326),"",'A1'!H326)</f>
        <v/>
      </c>
      <c r="D326" s="248" t="str">
        <f>IF(ISBLANK('A2'!P326),"",'A2'!P326)</f>
        <v/>
      </c>
      <c r="E326" s="194"/>
      <c r="F326" s="195"/>
      <c r="G326" s="195"/>
      <c r="H326" s="195"/>
      <c r="I326" s="195"/>
      <c r="J326" s="195"/>
      <c r="K326" s="197"/>
      <c r="L326" s="459"/>
      <c r="M326" s="198"/>
      <c r="N326" s="196"/>
      <c r="O326" s="196"/>
      <c r="P326" s="196"/>
      <c r="Q326" s="196"/>
      <c r="R326" s="197"/>
      <c r="S326" s="195"/>
      <c r="T326" s="195"/>
      <c r="U326" s="195"/>
      <c r="V326" s="195"/>
      <c r="W326" s="198"/>
      <c r="Y326" s="153">
        <f t="shared" ref="Y326:Y350" si="41">SUM(E326:J326)</f>
        <v>0</v>
      </c>
      <c r="Z326" s="149">
        <f t="shared" ref="Z326:Z350" si="42">SUM(K326:M326)</f>
        <v>0</v>
      </c>
      <c r="AA326" s="149">
        <f t="shared" ref="AA326:AA350" si="43">SUM(N326:Q326)</f>
        <v>0</v>
      </c>
      <c r="AB326" s="850">
        <f t="shared" ref="AB326:AB350" si="44">SUM(R326:W326)</f>
        <v>0</v>
      </c>
      <c r="AD326" s="153">
        <f t="shared" ref="AD326:AD350" si="45">IF(D326="",Y326,D326-Y326)</f>
        <v>0</v>
      </c>
      <c r="AE326" s="149">
        <f t="shared" ref="AE326:AE350" si="46">IF(D326="",Z326,D326-Z326)</f>
        <v>0</v>
      </c>
      <c r="AF326" s="149">
        <f t="shared" ref="AF326:AF350" si="47">IF(D326="",AA326,D326-AA326)</f>
        <v>0</v>
      </c>
      <c r="AG326" s="154">
        <f t="shared" ref="AG326:AG350" si="48">IF(D326="",AB326,D326-AB326)</f>
        <v>0</v>
      </c>
    </row>
    <row r="327" spans="1:33" x14ac:dyDescent="0.25">
      <c r="A327" s="141" t="str">
        <f>IF(ISBLANK('A1'!B327),"",IF(ISBLANK('A1'!D327),'A1'!A327&amp;"-"&amp;'A1'!B327,'A1'!A327&amp;"-"&amp;'A1'!B327&amp;"; "&amp;'A1'!D327))</f>
        <v/>
      </c>
      <c r="B327" s="897" t="str">
        <f>IF(ISBLANK('A1'!G327),"",'A1'!G327)</f>
        <v/>
      </c>
      <c r="C327" s="894" t="str">
        <f>IF(ISBLANK('A1'!H327),"",'A1'!H327)</f>
        <v/>
      </c>
      <c r="D327" s="248" t="str">
        <f>IF(ISBLANK('A2'!P327),"",'A2'!P327)</f>
        <v/>
      </c>
      <c r="E327" s="194"/>
      <c r="F327" s="195"/>
      <c r="G327" s="195"/>
      <c r="H327" s="195"/>
      <c r="I327" s="195"/>
      <c r="J327" s="195"/>
      <c r="K327" s="197"/>
      <c r="L327" s="459"/>
      <c r="M327" s="198"/>
      <c r="N327" s="196"/>
      <c r="O327" s="196"/>
      <c r="P327" s="196"/>
      <c r="Q327" s="196"/>
      <c r="R327" s="197"/>
      <c r="S327" s="195"/>
      <c r="T327" s="195"/>
      <c r="U327" s="195"/>
      <c r="V327" s="195"/>
      <c r="W327" s="198"/>
      <c r="Y327" s="153">
        <f t="shared" si="41"/>
        <v>0</v>
      </c>
      <c r="Z327" s="149">
        <f t="shared" si="42"/>
        <v>0</v>
      </c>
      <c r="AA327" s="149">
        <f t="shared" si="43"/>
        <v>0</v>
      </c>
      <c r="AB327" s="850">
        <f t="shared" si="44"/>
        <v>0</v>
      </c>
      <c r="AD327" s="153">
        <f t="shared" si="45"/>
        <v>0</v>
      </c>
      <c r="AE327" s="149">
        <f t="shared" si="46"/>
        <v>0</v>
      </c>
      <c r="AF327" s="149">
        <f t="shared" si="47"/>
        <v>0</v>
      </c>
      <c r="AG327" s="154">
        <f t="shared" si="48"/>
        <v>0</v>
      </c>
    </row>
    <row r="328" spans="1:33" x14ac:dyDescent="0.25">
      <c r="A328" s="141" t="str">
        <f>IF(ISBLANK('A1'!B328),"",IF(ISBLANK('A1'!D328),'A1'!A328&amp;"-"&amp;'A1'!B328,'A1'!A328&amp;"-"&amp;'A1'!B328&amp;"; "&amp;'A1'!D328))</f>
        <v/>
      </c>
      <c r="B328" s="897" t="str">
        <f>IF(ISBLANK('A1'!G328),"",'A1'!G328)</f>
        <v/>
      </c>
      <c r="C328" s="894" t="str">
        <f>IF(ISBLANK('A1'!H328),"",'A1'!H328)</f>
        <v/>
      </c>
      <c r="D328" s="248" t="str">
        <f>IF(ISBLANK('A2'!P328),"",'A2'!P328)</f>
        <v/>
      </c>
      <c r="E328" s="194"/>
      <c r="F328" s="195"/>
      <c r="G328" s="195"/>
      <c r="H328" s="195"/>
      <c r="I328" s="195"/>
      <c r="J328" s="195"/>
      <c r="K328" s="197"/>
      <c r="L328" s="459"/>
      <c r="M328" s="198"/>
      <c r="N328" s="196"/>
      <c r="O328" s="196"/>
      <c r="P328" s="196"/>
      <c r="Q328" s="196"/>
      <c r="R328" s="197"/>
      <c r="S328" s="195"/>
      <c r="T328" s="195"/>
      <c r="U328" s="195"/>
      <c r="V328" s="195"/>
      <c r="W328" s="198"/>
      <c r="Y328" s="153">
        <f t="shared" si="41"/>
        <v>0</v>
      </c>
      <c r="Z328" s="149">
        <f t="shared" si="42"/>
        <v>0</v>
      </c>
      <c r="AA328" s="149">
        <f t="shared" si="43"/>
        <v>0</v>
      </c>
      <c r="AB328" s="850">
        <f t="shared" si="44"/>
        <v>0</v>
      </c>
      <c r="AD328" s="153">
        <f t="shared" si="45"/>
        <v>0</v>
      </c>
      <c r="AE328" s="149">
        <f t="shared" si="46"/>
        <v>0</v>
      </c>
      <c r="AF328" s="149">
        <f t="shared" si="47"/>
        <v>0</v>
      </c>
      <c r="AG328" s="154">
        <f t="shared" si="48"/>
        <v>0</v>
      </c>
    </row>
    <row r="329" spans="1:33" x14ac:dyDescent="0.25">
      <c r="A329" s="141" t="str">
        <f>IF(ISBLANK('A1'!B329),"",IF(ISBLANK('A1'!D329),'A1'!A329&amp;"-"&amp;'A1'!B329,'A1'!A329&amp;"-"&amp;'A1'!B329&amp;"; "&amp;'A1'!D329))</f>
        <v/>
      </c>
      <c r="B329" s="897" t="str">
        <f>IF(ISBLANK('A1'!G329),"",'A1'!G329)</f>
        <v/>
      </c>
      <c r="C329" s="894" t="str">
        <f>IF(ISBLANK('A1'!H329),"",'A1'!H329)</f>
        <v/>
      </c>
      <c r="D329" s="248" t="str">
        <f>IF(ISBLANK('A2'!P329),"",'A2'!P329)</f>
        <v/>
      </c>
      <c r="E329" s="194"/>
      <c r="F329" s="195"/>
      <c r="G329" s="195"/>
      <c r="H329" s="195"/>
      <c r="I329" s="195"/>
      <c r="J329" s="195"/>
      <c r="K329" s="197"/>
      <c r="L329" s="459"/>
      <c r="M329" s="198"/>
      <c r="N329" s="196"/>
      <c r="O329" s="196"/>
      <c r="P329" s="196"/>
      <c r="Q329" s="196"/>
      <c r="R329" s="197"/>
      <c r="S329" s="195"/>
      <c r="T329" s="195"/>
      <c r="U329" s="195"/>
      <c r="V329" s="195"/>
      <c r="W329" s="198"/>
      <c r="Y329" s="153">
        <f t="shared" si="41"/>
        <v>0</v>
      </c>
      <c r="Z329" s="149">
        <f t="shared" si="42"/>
        <v>0</v>
      </c>
      <c r="AA329" s="149">
        <f t="shared" si="43"/>
        <v>0</v>
      </c>
      <c r="AB329" s="850">
        <f t="shared" si="44"/>
        <v>0</v>
      </c>
      <c r="AD329" s="153">
        <f t="shared" si="45"/>
        <v>0</v>
      </c>
      <c r="AE329" s="149">
        <f t="shared" si="46"/>
        <v>0</v>
      </c>
      <c r="AF329" s="149">
        <f t="shared" si="47"/>
        <v>0</v>
      </c>
      <c r="AG329" s="154">
        <f t="shared" si="48"/>
        <v>0</v>
      </c>
    </row>
    <row r="330" spans="1:33" x14ac:dyDescent="0.25">
      <c r="A330" s="141" t="str">
        <f>IF(ISBLANK('A1'!B330),"",IF(ISBLANK('A1'!D330),'A1'!A330&amp;"-"&amp;'A1'!B330,'A1'!A330&amp;"-"&amp;'A1'!B330&amp;"; "&amp;'A1'!D330))</f>
        <v/>
      </c>
      <c r="B330" s="897" t="str">
        <f>IF(ISBLANK('A1'!G330),"",'A1'!G330)</f>
        <v/>
      </c>
      <c r="C330" s="894" t="str">
        <f>IF(ISBLANK('A1'!H330),"",'A1'!H330)</f>
        <v/>
      </c>
      <c r="D330" s="248" t="str">
        <f>IF(ISBLANK('A2'!P330),"",'A2'!P330)</f>
        <v/>
      </c>
      <c r="E330" s="194"/>
      <c r="F330" s="195"/>
      <c r="G330" s="195"/>
      <c r="H330" s="195"/>
      <c r="I330" s="195"/>
      <c r="J330" s="195"/>
      <c r="K330" s="197"/>
      <c r="L330" s="459"/>
      <c r="M330" s="198"/>
      <c r="N330" s="196"/>
      <c r="O330" s="196"/>
      <c r="P330" s="196"/>
      <c r="Q330" s="196"/>
      <c r="R330" s="197"/>
      <c r="S330" s="195"/>
      <c r="T330" s="195"/>
      <c r="U330" s="195"/>
      <c r="V330" s="195"/>
      <c r="W330" s="198"/>
      <c r="Y330" s="153">
        <f t="shared" si="41"/>
        <v>0</v>
      </c>
      <c r="Z330" s="149">
        <f t="shared" si="42"/>
        <v>0</v>
      </c>
      <c r="AA330" s="149">
        <f t="shared" si="43"/>
        <v>0</v>
      </c>
      <c r="AB330" s="850">
        <f t="shared" si="44"/>
        <v>0</v>
      </c>
      <c r="AD330" s="153">
        <f t="shared" si="45"/>
        <v>0</v>
      </c>
      <c r="AE330" s="149">
        <f t="shared" si="46"/>
        <v>0</v>
      </c>
      <c r="AF330" s="149">
        <f t="shared" si="47"/>
        <v>0</v>
      </c>
      <c r="AG330" s="154">
        <f t="shared" si="48"/>
        <v>0</v>
      </c>
    </row>
    <row r="331" spans="1:33" x14ac:dyDescent="0.25">
      <c r="A331" s="141" t="str">
        <f>IF(ISBLANK('A1'!B331),"",IF(ISBLANK('A1'!D331),'A1'!A331&amp;"-"&amp;'A1'!B331,'A1'!A331&amp;"-"&amp;'A1'!B331&amp;"; "&amp;'A1'!D331))</f>
        <v/>
      </c>
      <c r="B331" s="897" t="str">
        <f>IF(ISBLANK('A1'!G331),"",'A1'!G331)</f>
        <v/>
      </c>
      <c r="C331" s="894" t="str">
        <f>IF(ISBLANK('A1'!H331),"",'A1'!H331)</f>
        <v/>
      </c>
      <c r="D331" s="248" t="str">
        <f>IF(ISBLANK('A2'!P331),"",'A2'!P331)</f>
        <v/>
      </c>
      <c r="E331" s="194"/>
      <c r="F331" s="195"/>
      <c r="G331" s="195"/>
      <c r="H331" s="195"/>
      <c r="I331" s="195"/>
      <c r="J331" s="195"/>
      <c r="K331" s="197"/>
      <c r="L331" s="459"/>
      <c r="M331" s="198"/>
      <c r="N331" s="196"/>
      <c r="O331" s="196"/>
      <c r="P331" s="196"/>
      <c r="Q331" s="196"/>
      <c r="R331" s="197"/>
      <c r="S331" s="195"/>
      <c r="T331" s="195"/>
      <c r="U331" s="195"/>
      <c r="V331" s="195"/>
      <c r="W331" s="198"/>
      <c r="Y331" s="153">
        <f t="shared" si="41"/>
        <v>0</v>
      </c>
      <c r="Z331" s="149">
        <f t="shared" si="42"/>
        <v>0</v>
      </c>
      <c r="AA331" s="149">
        <f t="shared" si="43"/>
        <v>0</v>
      </c>
      <c r="AB331" s="850">
        <f t="shared" si="44"/>
        <v>0</v>
      </c>
      <c r="AD331" s="153">
        <f t="shared" si="45"/>
        <v>0</v>
      </c>
      <c r="AE331" s="149">
        <f t="shared" si="46"/>
        <v>0</v>
      </c>
      <c r="AF331" s="149">
        <f t="shared" si="47"/>
        <v>0</v>
      </c>
      <c r="AG331" s="154">
        <f t="shared" si="48"/>
        <v>0</v>
      </c>
    </row>
    <row r="332" spans="1:33" x14ac:dyDescent="0.25">
      <c r="A332" s="141" t="str">
        <f>IF(ISBLANK('A1'!B332),"",IF(ISBLANK('A1'!D332),'A1'!A332&amp;"-"&amp;'A1'!B332,'A1'!A332&amp;"-"&amp;'A1'!B332&amp;"; "&amp;'A1'!D332))</f>
        <v/>
      </c>
      <c r="B332" s="897" t="str">
        <f>IF(ISBLANK('A1'!G332),"",'A1'!G332)</f>
        <v/>
      </c>
      <c r="C332" s="894" t="str">
        <f>IF(ISBLANK('A1'!H332),"",'A1'!H332)</f>
        <v/>
      </c>
      <c r="D332" s="248" t="str">
        <f>IF(ISBLANK('A2'!P332),"",'A2'!P332)</f>
        <v/>
      </c>
      <c r="E332" s="194"/>
      <c r="F332" s="195"/>
      <c r="G332" s="195"/>
      <c r="H332" s="195"/>
      <c r="I332" s="195"/>
      <c r="J332" s="195"/>
      <c r="K332" s="197"/>
      <c r="L332" s="459"/>
      <c r="M332" s="198"/>
      <c r="N332" s="196"/>
      <c r="O332" s="196"/>
      <c r="P332" s="196"/>
      <c r="Q332" s="196"/>
      <c r="R332" s="197"/>
      <c r="S332" s="195"/>
      <c r="T332" s="195"/>
      <c r="U332" s="195"/>
      <c r="V332" s="195"/>
      <c r="W332" s="198"/>
      <c r="Y332" s="153">
        <f t="shared" si="41"/>
        <v>0</v>
      </c>
      <c r="Z332" s="149">
        <f t="shared" si="42"/>
        <v>0</v>
      </c>
      <c r="AA332" s="149">
        <f t="shared" si="43"/>
        <v>0</v>
      </c>
      <c r="AB332" s="850">
        <f t="shared" si="44"/>
        <v>0</v>
      </c>
      <c r="AD332" s="153">
        <f t="shared" si="45"/>
        <v>0</v>
      </c>
      <c r="AE332" s="149">
        <f t="shared" si="46"/>
        <v>0</v>
      </c>
      <c r="AF332" s="149">
        <f t="shared" si="47"/>
        <v>0</v>
      </c>
      <c r="AG332" s="154">
        <f t="shared" si="48"/>
        <v>0</v>
      </c>
    </row>
    <row r="333" spans="1:33" x14ac:dyDescent="0.25">
      <c r="A333" s="141" t="str">
        <f>IF(ISBLANK('A1'!B333),"",IF(ISBLANK('A1'!D333),'A1'!A333&amp;"-"&amp;'A1'!B333,'A1'!A333&amp;"-"&amp;'A1'!B333&amp;"; "&amp;'A1'!D333))</f>
        <v/>
      </c>
      <c r="B333" s="897" t="str">
        <f>IF(ISBLANK('A1'!G333),"",'A1'!G333)</f>
        <v/>
      </c>
      <c r="C333" s="894" t="str">
        <f>IF(ISBLANK('A1'!H333),"",'A1'!H333)</f>
        <v/>
      </c>
      <c r="D333" s="248" t="str">
        <f>IF(ISBLANK('A2'!P333),"",'A2'!P333)</f>
        <v/>
      </c>
      <c r="E333" s="194"/>
      <c r="F333" s="195"/>
      <c r="G333" s="195"/>
      <c r="H333" s="195"/>
      <c r="I333" s="195"/>
      <c r="J333" s="195"/>
      <c r="K333" s="197"/>
      <c r="L333" s="459"/>
      <c r="M333" s="198"/>
      <c r="N333" s="196"/>
      <c r="O333" s="196"/>
      <c r="P333" s="196"/>
      <c r="Q333" s="196"/>
      <c r="R333" s="197"/>
      <c r="S333" s="195"/>
      <c r="T333" s="195"/>
      <c r="U333" s="195"/>
      <c r="V333" s="195"/>
      <c r="W333" s="198"/>
      <c r="Y333" s="153">
        <f t="shared" si="41"/>
        <v>0</v>
      </c>
      <c r="Z333" s="149">
        <f t="shared" si="42"/>
        <v>0</v>
      </c>
      <c r="AA333" s="149">
        <f t="shared" si="43"/>
        <v>0</v>
      </c>
      <c r="AB333" s="850">
        <f t="shared" si="44"/>
        <v>0</v>
      </c>
      <c r="AD333" s="153">
        <f t="shared" si="45"/>
        <v>0</v>
      </c>
      <c r="AE333" s="149">
        <f t="shared" si="46"/>
        <v>0</v>
      </c>
      <c r="AF333" s="149">
        <f t="shared" si="47"/>
        <v>0</v>
      </c>
      <c r="AG333" s="154">
        <f t="shared" si="48"/>
        <v>0</v>
      </c>
    </row>
    <row r="334" spans="1:33" x14ac:dyDescent="0.25">
      <c r="A334" s="141" t="str">
        <f>IF(ISBLANK('A1'!B334),"",IF(ISBLANK('A1'!D334),'A1'!A334&amp;"-"&amp;'A1'!B334,'A1'!A334&amp;"-"&amp;'A1'!B334&amp;"; "&amp;'A1'!D334))</f>
        <v/>
      </c>
      <c r="B334" s="897" t="str">
        <f>IF(ISBLANK('A1'!G334),"",'A1'!G334)</f>
        <v/>
      </c>
      <c r="C334" s="894" t="str">
        <f>IF(ISBLANK('A1'!H334),"",'A1'!H334)</f>
        <v/>
      </c>
      <c r="D334" s="248" t="str">
        <f>IF(ISBLANK('A2'!P334),"",'A2'!P334)</f>
        <v/>
      </c>
      <c r="E334" s="194"/>
      <c r="F334" s="195"/>
      <c r="G334" s="195"/>
      <c r="H334" s="195"/>
      <c r="I334" s="195"/>
      <c r="J334" s="195"/>
      <c r="K334" s="197"/>
      <c r="L334" s="459"/>
      <c r="M334" s="198"/>
      <c r="N334" s="196"/>
      <c r="O334" s="196"/>
      <c r="P334" s="196"/>
      <c r="Q334" s="196"/>
      <c r="R334" s="197"/>
      <c r="S334" s="195"/>
      <c r="T334" s="195"/>
      <c r="U334" s="195"/>
      <c r="V334" s="195"/>
      <c r="W334" s="198"/>
      <c r="Y334" s="153">
        <f t="shared" si="41"/>
        <v>0</v>
      </c>
      <c r="Z334" s="149">
        <f t="shared" si="42"/>
        <v>0</v>
      </c>
      <c r="AA334" s="149">
        <f t="shared" si="43"/>
        <v>0</v>
      </c>
      <c r="AB334" s="850">
        <f t="shared" si="44"/>
        <v>0</v>
      </c>
      <c r="AD334" s="153">
        <f t="shared" si="45"/>
        <v>0</v>
      </c>
      <c r="AE334" s="149">
        <f t="shared" si="46"/>
        <v>0</v>
      </c>
      <c r="AF334" s="149">
        <f t="shared" si="47"/>
        <v>0</v>
      </c>
      <c r="AG334" s="154">
        <f t="shared" si="48"/>
        <v>0</v>
      </c>
    </row>
    <row r="335" spans="1:33" x14ac:dyDescent="0.25">
      <c r="A335" s="141" t="str">
        <f>IF(ISBLANK('A1'!B335),"",IF(ISBLANK('A1'!D335),'A1'!A335&amp;"-"&amp;'A1'!B335,'A1'!A335&amp;"-"&amp;'A1'!B335&amp;"; "&amp;'A1'!D335))</f>
        <v/>
      </c>
      <c r="B335" s="897" t="str">
        <f>IF(ISBLANK('A1'!G335),"",'A1'!G335)</f>
        <v/>
      </c>
      <c r="C335" s="894" t="str">
        <f>IF(ISBLANK('A1'!H335),"",'A1'!H335)</f>
        <v/>
      </c>
      <c r="D335" s="248" t="str">
        <f>IF(ISBLANK('A2'!P335),"",'A2'!P335)</f>
        <v/>
      </c>
      <c r="E335" s="194"/>
      <c r="F335" s="195"/>
      <c r="G335" s="195"/>
      <c r="H335" s="195"/>
      <c r="I335" s="195"/>
      <c r="J335" s="195"/>
      <c r="K335" s="197"/>
      <c r="L335" s="459"/>
      <c r="M335" s="198"/>
      <c r="N335" s="196"/>
      <c r="O335" s="196"/>
      <c r="P335" s="196"/>
      <c r="Q335" s="196"/>
      <c r="R335" s="197"/>
      <c r="S335" s="195"/>
      <c r="T335" s="195"/>
      <c r="U335" s="195"/>
      <c r="V335" s="195"/>
      <c r="W335" s="198"/>
      <c r="Y335" s="153">
        <f t="shared" si="41"/>
        <v>0</v>
      </c>
      <c r="Z335" s="149">
        <f t="shared" si="42"/>
        <v>0</v>
      </c>
      <c r="AA335" s="149">
        <f t="shared" si="43"/>
        <v>0</v>
      </c>
      <c r="AB335" s="850">
        <f t="shared" si="44"/>
        <v>0</v>
      </c>
      <c r="AD335" s="153">
        <f t="shared" si="45"/>
        <v>0</v>
      </c>
      <c r="AE335" s="149">
        <f t="shared" si="46"/>
        <v>0</v>
      </c>
      <c r="AF335" s="149">
        <f t="shared" si="47"/>
        <v>0</v>
      </c>
      <c r="AG335" s="154">
        <f t="shared" si="48"/>
        <v>0</v>
      </c>
    </row>
    <row r="336" spans="1:33" x14ac:dyDescent="0.25">
      <c r="A336" s="141" t="str">
        <f>IF(ISBLANK('A1'!B336),"",IF(ISBLANK('A1'!D336),'A1'!A336&amp;"-"&amp;'A1'!B336,'A1'!A336&amp;"-"&amp;'A1'!B336&amp;"; "&amp;'A1'!D336))</f>
        <v/>
      </c>
      <c r="B336" s="897" t="str">
        <f>IF(ISBLANK('A1'!G336),"",'A1'!G336)</f>
        <v/>
      </c>
      <c r="C336" s="894" t="str">
        <f>IF(ISBLANK('A1'!H336),"",'A1'!H336)</f>
        <v/>
      </c>
      <c r="D336" s="248" t="str">
        <f>IF(ISBLANK('A2'!P336),"",'A2'!P336)</f>
        <v/>
      </c>
      <c r="E336" s="194"/>
      <c r="F336" s="195"/>
      <c r="G336" s="195"/>
      <c r="H336" s="195"/>
      <c r="I336" s="195"/>
      <c r="J336" s="195"/>
      <c r="K336" s="197"/>
      <c r="L336" s="459"/>
      <c r="M336" s="198"/>
      <c r="N336" s="196"/>
      <c r="O336" s="196"/>
      <c r="P336" s="196"/>
      <c r="Q336" s="196"/>
      <c r="R336" s="197"/>
      <c r="S336" s="195"/>
      <c r="T336" s="195"/>
      <c r="U336" s="195"/>
      <c r="V336" s="195"/>
      <c r="W336" s="198"/>
      <c r="Y336" s="153">
        <f t="shared" si="41"/>
        <v>0</v>
      </c>
      <c r="Z336" s="149">
        <f t="shared" si="42"/>
        <v>0</v>
      </c>
      <c r="AA336" s="149">
        <f t="shared" si="43"/>
        <v>0</v>
      </c>
      <c r="AB336" s="850">
        <f t="shared" si="44"/>
        <v>0</v>
      </c>
      <c r="AD336" s="153">
        <f t="shared" si="45"/>
        <v>0</v>
      </c>
      <c r="AE336" s="149">
        <f t="shared" si="46"/>
        <v>0</v>
      </c>
      <c r="AF336" s="149">
        <f t="shared" si="47"/>
        <v>0</v>
      </c>
      <c r="AG336" s="154">
        <f t="shared" si="48"/>
        <v>0</v>
      </c>
    </row>
    <row r="337" spans="1:33" x14ac:dyDescent="0.25">
      <c r="A337" s="141" t="str">
        <f>IF(ISBLANK('A1'!B337),"",IF(ISBLANK('A1'!D337),'A1'!A337&amp;"-"&amp;'A1'!B337,'A1'!A337&amp;"-"&amp;'A1'!B337&amp;"; "&amp;'A1'!D337))</f>
        <v/>
      </c>
      <c r="B337" s="897" t="str">
        <f>IF(ISBLANK('A1'!G337),"",'A1'!G337)</f>
        <v/>
      </c>
      <c r="C337" s="894" t="str">
        <f>IF(ISBLANK('A1'!H337),"",'A1'!H337)</f>
        <v/>
      </c>
      <c r="D337" s="248" t="str">
        <f>IF(ISBLANK('A2'!P337),"",'A2'!P337)</f>
        <v/>
      </c>
      <c r="E337" s="194"/>
      <c r="F337" s="195"/>
      <c r="G337" s="195"/>
      <c r="H337" s="195"/>
      <c r="I337" s="195"/>
      <c r="J337" s="195"/>
      <c r="K337" s="197"/>
      <c r="L337" s="459"/>
      <c r="M337" s="198"/>
      <c r="N337" s="196"/>
      <c r="O337" s="196"/>
      <c r="P337" s="196"/>
      <c r="Q337" s="196"/>
      <c r="R337" s="197"/>
      <c r="S337" s="195"/>
      <c r="T337" s="195"/>
      <c r="U337" s="195"/>
      <c r="V337" s="195"/>
      <c r="W337" s="198"/>
      <c r="Y337" s="153">
        <f t="shared" si="41"/>
        <v>0</v>
      </c>
      <c r="Z337" s="149">
        <f t="shared" si="42"/>
        <v>0</v>
      </c>
      <c r="AA337" s="149">
        <f t="shared" si="43"/>
        <v>0</v>
      </c>
      <c r="AB337" s="850">
        <f t="shared" si="44"/>
        <v>0</v>
      </c>
      <c r="AD337" s="153">
        <f t="shared" si="45"/>
        <v>0</v>
      </c>
      <c r="AE337" s="149">
        <f t="shared" si="46"/>
        <v>0</v>
      </c>
      <c r="AF337" s="149">
        <f t="shared" si="47"/>
        <v>0</v>
      </c>
      <c r="AG337" s="154">
        <f t="shared" si="48"/>
        <v>0</v>
      </c>
    </row>
    <row r="338" spans="1:33" x14ac:dyDescent="0.25">
      <c r="A338" s="141" t="str">
        <f>IF(ISBLANK('A1'!B338),"",IF(ISBLANK('A1'!D338),'A1'!A338&amp;"-"&amp;'A1'!B338,'A1'!A338&amp;"-"&amp;'A1'!B338&amp;"; "&amp;'A1'!D338))</f>
        <v/>
      </c>
      <c r="B338" s="897" t="str">
        <f>IF(ISBLANK('A1'!G338),"",'A1'!G338)</f>
        <v/>
      </c>
      <c r="C338" s="894" t="str">
        <f>IF(ISBLANK('A1'!H338),"",'A1'!H338)</f>
        <v/>
      </c>
      <c r="D338" s="248" t="str">
        <f>IF(ISBLANK('A2'!P338),"",'A2'!P338)</f>
        <v/>
      </c>
      <c r="E338" s="194"/>
      <c r="F338" s="195"/>
      <c r="G338" s="195"/>
      <c r="H338" s="195"/>
      <c r="I338" s="195"/>
      <c r="J338" s="195"/>
      <c r="K338" s="197"/>
      <c r="L338" s="459"/>
      <c r="M338" s="198"/>
      <c r="N338" s="196"/>
      <c r="O338" s="196"/>
      <c r="P338" s="196"/>
      <c r="Q338" s="196"/>
      <c r="R338" s="197"/>
      <c r="S338" s="195"/>
      <c r="T338" s="195"/>
      <c r="U338" s="195"/>
      <c r="V338" s="195"/>
      <c r="W338" s="198"/>
      <c r="Y338" s="153">
        <f t="shared" si="41"/>
        <v>0</v>
      </c>
      <c r="Z338" s="149">
        <f t="shared" si="42"/>
        <v>0</v>
      </c>
      <c r="AA338" s="149">
        <f t="shared" si="43"/>
        <v>0</v>
      </c>
      <c r="AB338" s="850">
        <f t="shared" si="44"/>
        <v>0</v>
      </c>
      <c r="AD338" s="153">
        <f t="shared" si="45"/>
        <v>0</v>
      </c>
      <c r="AE338" s="149">
        <f t="shared" si="46"/>
        <v>0</v>
      </c>
      <c r="AF338" s="149">
        <f t="shared" si="47"/>
        <v>0</v>
      </c>
      <c r="AG338" s="154">
        <f t="shared" si="48"/>
        <v>0</v>
      </c>
    </row>
    <row r="339" spans="1:33" x14ac:dyDescent="0.25">
      <c r="A339" s="141" t="str">
        <f>IF(ISBLANK('A1'!B339),"",IF(ISBLANK('A1'!D339),'A1'!A339&amp;"-"&amp;'A1'!B339,'A1'!A339&amp;"-"&amp;'A1'!B339&amp;"; "&amp;'A1'!D339))</f>
        <v/>
      </c>
      <c r="B339" s="897" t="str">
        <f>IF(ISBLANK('A1'!G339),"",'A1'!G339)</f>
        <v/>
      </c>
      <c r="C339" s="894" t="str">
        <f>IF(ISBLANK('A1'!H339),"",'A1'!H339)</f>
        <v/>
      </c>
      <c r="D339" s="248" t="str">
        <f>IF(ISBLANK('A2'!P339),"",'A2'!P339)</f>
        <v/>
      </c>
      <c r="E339" s="194"/>
      <c r="F339" s="195"/>
      <c r="G339" s="195"/>
      <c r="H339" s="195"/>
      <c r="I339" s="195"/>
      <c r="J339" s="195"/>
      <c r="K339" s="197"/>
      <c r="L339" s="459"/>
      <c r="M339" s="198"/>
      <c r="N339" s="196"/>
      <c r="O339" s="196"/>
      <c r="P339" s="196"/>
      <c r="Q339" s="196"/>
      <c r="R339" s="197"/>
      <c r="S339" s="195"/>
      <c r="T339" s="195"/>
      <c r="U339" s="195"/>
      <c r="V339" s="195"/>
      <c r="W339" s="198"/>
      <c r="Y339" s="153">
        <f t="shared" si="41"/>
        <v>0</v>
      </c>
      <c r="Z339" s="149">
        <f t="shared" si="42"/>
        <v>0</v>
      </c>
      <c r="AA339" s="149">
        <f t="shared" si="43"/>
        <v>0</v>
      </c>
      <c r="AB339" s="850">
        <f t="shared" si="44"/>
        <v>0</v>
      </c>
      <c r="AD339" s="153">
        <f t="shared" si="45"/>
        <v>0</v>
      </c>
      <c r="AE339" s="149">
        <f t="shared" si="46"/>
        <v>0</v>
      </c>
      <c r="AF339" s="149">
        <f t="shared" si="47"/>
        <v>0</v>
      </c>
      <c r="AG339" s="154">
        <f t="shared" si="48"/>
        <v>0</v>
      </c>
    </row>
    <row r="340" spans="1:33" x14ac:dyDescent="0.25">
      <c r="A340" s="141" t="str">
        <f>IF(ISBLANK('A1'!B340),"",IF(ISBLANK('A1'!D340),'A1'!A340&amp;"-"&amp;'A1'!B340,'A1'!A340&amp;"-"&amp;'A1'!B340&amp;"; "&amp;'A1'!D340))</f>
        <v/>
      </c>
      <c r="B340" s="897" t="str">
        <f>IF(ISBLANK('A1'!G340),"",'A1'!G340)</f>
        <v/>
      </c>
      <c r="C340" s="894" t="str">
        <f>IF(ISBLANK('A1'!H340),"",'A1'!H340)</f>
        <v/>
      </c>
      <c r="D340" s="248" t="str">
        <f>IF(ISBLANK('A2'!P340),"",'A2'!P340)</f>
        <v/>
      </c>
      <c r="E340" s="194"/>
      <c r="F340" s="195"/>
      <c r="G340" s="195"/>
      <c r="H340" s="195"/>
      <c r="I340" s="195"/>
      <c r="J340" s="195"/>
      <c r="K340" s="197"/>
      <c r="L340" s="459"/>
      <c r="M340" s="198"/>
      <c r="N340" s="196"/>
      <c r="O340" s="196"/>
      <c r="P340" s="196"/>
      <c r="Q340" s="196"/>
      <c r="R340" s="197"/>
      <c r="S340" s="195"/>
      <c r="T340" s="195"/>
      <c r="U340" s="195"/>
      <c r="V340" s="195"/>
      <c r="W340" s="198"/>
      <c r="Y340" s="153">
        <f t="shared" si="41"/>
        <v>0</v>
      </c>
      <c r="Z340" s="149">
        <f t="shared" si="42"/>
        <v>0</v>
      </c>
      <c r="AA340" s="149">
        <f t="shared" si="43"/>
        <v>0</v>
      </c>
      <c r="AB340" s="850">
        <f t="shared" si="44"/>
        <v>0</v>
      </c>
      <c r="AD340" s="153">
        <f t="shared" si="45"/>
        <v>0</v>
      </c>
      <c r="AE340" s="149">
        <f t="shared" si="46"/>
        <v>0</v>
      </c>
      <c r="AF340" s="149">
        <f t="shared" si="47"/>
        <v>0</v>
      </c>
      <c r="AG340" s="154">
        <f t="shared" si="48"/>
        <v>0</v>
      </c>
    </row>
    <row r="341" spans="1:33" x14ac:dyDescent="0.25">
      <c r="A341" s="141" t="str">
        <f>IF(ISBLANK('A1'!B341),"",IF(ISBLANK('A1'!D341),'A1'!A341&amp;"-"&amp;'A1'!B341,'A1'!A341&amp;"-"&amp;'A1'!B341&amp;"; "&amp;'A1'!D341))</f>
        <v/>
      </c>
      <c r="B341" s="897" t="str">
        <f>IF(ISBLANK('A1'!G341),"",'A1'!G341)</f>
        <v/>
      </c>
      <c r="C341" s="894" t="str">
        <f>IF(ISBLANK('A1'!H341),"",'A1'!H341)</f>
        <v/>
      </c>
      <c r="D341" s="248" t="str">
        <f>IF(ISBLANK('A2'!P341),"",'A2'!P341)</f>
        <v/>
      </c>
      <c r="E341" s="194"/>
      <c r="F341" s="195"/>
      <c r="G341" s="195"/>
      <c r="H341" s="195"/>
      <c r="I341" s="195"/>
      <c r="J341" s="195"/>
      <c r="K341" s="197"/>
      <c r="L341" s="459"/>
      <c r="M341" s="198"/>
      <c r="N341" s="196"/>
      <c r="O341" s="196"/>
      <c r="P341" s="196"/>
      <c r="Q341" s="196"/>
      <c r="R341" s="197"/>
      <c r="S341" s="195"/>
      <c r="T341" s="195"/>
      <c r="U341" s="195"/>
      <c r="V341" s="195"/>
      <c r="W341" s="198"/>
      <c r="Y341" s="153">
        <f t="shared" si="41"/>
        <v>0</v>
      </c>
      <c r="Z341" s="149">
        <f t="shared" si="42"/>
        <v>0</v>
      </c>
      <c r="AA341" s="149">
        <f t="shared" si="43"/>
        <v>0</v>
      </c>
      <c r="AB341" s="850">
        <f t="shared" si="44"/>
        <v>0</v>
      </c>
      <c r="AD341" s="153">
        <f t="shared" si="45"/>
        <v>0</v>
      </c>
      <c r="AE341" s="149">
        <f t="shared" si="46"/>
        <v>0</v>
      </c>
      <c r="AF341" s="149">
        <f t="shared" si="47"/>
        <v>0</v>
      </c>
      <c r="AG341" s="154">
        <f t="shared" si="48"/>
        <v>0</v>
      </c>
    </row>
    <row r="342" spans="1:33" x14ac:dyDescent="0.25">
      <c r="A342" s="141" t="str">
        <f>IF(ISBLANK('A1'!B342),"",IF(ISBLANK('A1'!D342),'A1'!A342&amp;"-"&amp;'A1'!B342,'A1'!A342&amp;"-"&amp;'A1'!B342&amp;"; "&amp;'A1'!D342))</f>
        <v/>
      </c>
      <c r="B342" s="897" t="str">
        <f>IF(ISBLANK('A1'!G342),"",'A1'!G342)</f>
        <v/>
      </c>
      <c r="C342" s="894" t="str">
        <f>IF(ISBLANK('A1'!H342),"",'A1'!H342)</f>
        <v/>
      </c>
      <c r="D342" s="248" t="str">
        <f>IF(ISBLANK('A2'!P342),"",'A2'!P342)</f>
        <v/>
      </c>
      <c r="E342" s="194"/>
      <c r="F342" s="195"/>
      <c r="G342" s="195"/>
      <c r="H342" s="195"/>
      <c r="I342" s="195"/>
      <c r="J342" s="195"/>
      <c r="K342" s="197"/>
      <c r="L342" s="459"/>
      <c r="M342" s="198"/>
      <c r="N342" s="196"/>
      <c r="O342" s="196"/>
      <c r="P342" s="196"/>
      <c r="Q342" s="196"/>
      <c r="R342" s="197"/>
      <c r="S342" s="195"/>
      <c r="T342" s="195"/>
      <c r="U342" s="195"/>
      <c r="V342" s="195"/>
      <c r="W342" s="198"/>
      <c r="Y342" s="153">
        <f t="shared" si="41"/>
        <v>0</v>
      </c>
      <c r="Z342" s="149">
        <f t="shared" si="42"/>
        <v>0</v>
      </c>
      <c r="AA342" s="149">
        <f t="shared" si="43"/>
        <v>0</v>
      </c>
      <c r="AB342" s="850">
        <f t="shared" si="44"/>
        <v>0</v>
      </c>
      <c r="AD342" s="153">
        <f t="shared" si="45"/>
        <v>0</v>
      </c>
      <c r="AE342" s="149">
        <f t="shared" si="46"/>
        <v>0</v>
      </c>
      <c r="AF342" s="149">
        <f t="shared" si="47"/>
        <v>0</v>
      </c>
      <c r="AG342" s="154">
        <f t="shared" si="48"/>
        <v>0</v>
      </c>
    </row>
    <row r="343" spans="1:33" x14ac:dyDescent="0.25">
      <c r="A343" s="141" t="str">
        <f>IF(ISBLANK('A1'!B343),"",IF(ISBLANK('A1'!D343),'A1'!A343&amp;"-"&amp;'A1'!B343,'A1'!A343&amp;"-"&amp;'A1'!B343&amp;"; "&amp;'A1'!D343))</f>
        <v/>
      </c>
      <c r="B343" s="897" t="str">
        <f>IF(ISBLANK('A1'!G343),"",'A1'!G343)</f>
        <v/>
      </c>
      <c r="C343" s="894" t="str">
        <f>IF(ISBLANK('A1'!H343),"",'A1'!H343)</f>
        <v/>
      </c>
      <c r="D343" s="248" t="str">
        <f>IF(ISBLANK('A2'!P343),"",'A2'!P343)</f>
        <v/>
      </c>
      <c r="E343" s="194"/>
      <c r="F343" s="195"/>
      <c r="G343" s="195"/>
      <c r="H343" s="195"/>
      <c r="I343" s="195"/>
      <c r="J343" s="195"/>
      <c r="K343" s="197"/>
      <c r="L343" s="459"/>
      <c r="M343" s="198"/>
      <c r="N343" s="196"/>
      <c r="O343" s="196"/>
      <c r="P343" s="196"/>
      <c r="Q343" s="196"/>
      <c r="R343" s="197"/>
      <c r="S343" s="195"/>
      <c r="T343" s="195"/>
      <c r="U343" s="195"/>
      <c r="V343" s="195"/>
      <c r="W343" s="198"/>
      <c r="Y343" s="153">
        <f t="shared" si="41"/>
        <v>0</v>
      </c>
      <c r="Z343" s="149">
        <f t="shared" si="42"/>
        <v>0</v>
      </c>
      <c r="AA343" s="149">
        <f t="shared" si="43"/>
        <v>0</v>
      </c>
      <c r="AB343" s="850">
        <f t="shared" si="44"/>
        <v>0</v>
      </c>
      <c r="AD343" s="153">
        <f t="shared" si="45"/>
        <v>0</v>
      </c>
      <c r="AE343" s="149">
        <f t="shared" si="46"/>
        <v>0</v>
      </c>
      <c r="AF343" s="149">
        <f t="shared" si="47"/>
        <v>0</v>
      </c>
      <c r="AG343" s="154">
        <f t="shared" si="48"/>
        <v>0</v>
      </c>
    </row>
    <row r="344" spans="1:33" x14ac:dyDescent="0.25">
      <c r="A344" s="141" t="str">
        <f>IF(ISBLANK('A1'!B344),"",IF(ISBLANK('A1'!D344),'A1'!A344&amp;"-"&amp;'A1'!B344,'A1'!A344&amp;"-"&amp;'A1'!B344&amp;"; "&amp;'A1'!D344))</f>
        <v/>
      </c>
      <c r="B344" s="897" t="str">
        <f>IF(ISBLANK('A1'!G344),"",'A1'!G344)</f>
        <v/>
      </c>
      <c r="C344" s="894" t="str">
        <f>IF(ISBLANK('A1'!H344),"",'A1'!H344)</f>
        <v/>
      </c>
      <c r="D344" s="248" t="str">
        <f>IF(ISBLANK('A2'!P344),"",'A2'!P344)</f>
        <v/>
      </c>
      <c r="E344" s="194"/>
      <c r="F344" s="195"/>
      <c r="G344" s="195"/>
      <c r="H344" s="195"/>
      <c r="I344" s="195"/>
      <c r="J344" s="195"/>
      <c r="K344" s="197"/>
      <c r="L344" s="459"/>
      <c r="M344" s="198"/>
      <c r="N344" s="196"/>
      <c r="O344" s="196"/>
      <c r="P344" s="196"/>
      <c r="Q344" s="196"/>
      <c r="R344" s="197"/>
      <c r="S344" s="195"/>
      <c r="T344" s="195"/>
      <c r="U344" s="195"/>
      <c r="V344" s="195"/>
      <c r="W344" s="198"/>
      <c r="Y344" s="153">
        <f t="shared" si="41"/>
        <v>0</v>
      </c>
      <c r="Z344" s="149">
        <f t="shared" si="42"/>
        <v>0</v>
      </c>
      <c r="AA344" s="149">
        <f t="shared" si="43"/>
        <v>0</v>
      </c>
      <c r="AB344" s="850">
        <f t="shared" si="44"/>
        <v>0</v>
      </c>
      <c r="AD344" s="153">
        <f t="shared" si="45"/>
        <v>0</v>
      </c>
      <c r="AE344" s="149">
        <f t="shared" si="46"/>
        <v>0</v>
      </c>
      <c r="AF344" s="149">
        <f t="shared" si="47"/>
        <v>0</v>
      </c>
      <c r="AG344" s="154">
        <f t="shared" si="48"/>
        <v>0</v>
      </c>
    </row>
    <row r="345" spans="1:33" x14ac:dyDescent="0.25">
      <c r="A345" s="141" t="str">
        <f>IF(ISBLANK('A1'!B345),"",IF(ISBLANK('A1'!D345),'A1'!A345&amp;"-"&amp;'A1'!B345,'A1'!A345&amp;"-"&amp;'A1'!B345&amp;"; "&amp;'A1'!D345))</f>
        <v/>
      </c>
      <c r="B345" s="897" t="str">
        <f>IF(ISBLANK('A1'!G345),"",'A1'!G345)</f>
        <v/>
      </c>
      <c r="C345" s="894" t="str">
        <f>IF(ISBLANK('A1'!H345),"",'A1'!H345)</f>
        <v/>
      </c>
      <c r="D345" s="248" t="str">
        <f>IF(ISBLANK('A2'!P345),"",'A2'!P345)</f>
        <v/>
      </c>
      <c r="E345" s="194"/>
      <c r="F345" s="195"/>
      <c r="G345" s="195"/>
      <c r="H345" s="195"/>
      <c r="I345" s="195"/>
      <c r="J345" s="195"/>
      <c r="K345" s="197"/>
      <c r="L345" s="459"/>
      <c r="M345" s="198"/>
      <c r="N345" s="196"/>
      <c r="O345" s="196"/>
      <c r="P345" s="196"/>
      <c r="Q345" s="196"/>
      <c r="R345" s="197"/>
      <c r="S345" s="195"/>
      <c r="T345" s="195"/>
      <c r="U345" s="195"/>
      <c r="V345" s="195"/>
      <c r="W345" s="198"/>
      <c r="Y345" s="153">
        <f t="shared" si="41"/>
        <v>0</v>
      </c>
      <c r="Z345" s="149">
        <f t="shared" si="42"/>
        <v>0</v>
      </c>
      <c r="AA345" s="149">
        <f t="shared" si="43"/>
        <v>0</v>
      </c>
      <c r="AB345" s="850">
        <f t="shared" si="44"/>
        <v>0</v>
      </c>
      <c r="AD345" s="153">
        <f t="shared" si="45"/>
        <v>0</v>
      </c>
      <c r="AE345" s="149">
        <f t="shared" si="46"/>
        <v>0</v>
      </c>
      <c r="AF345" s="149">
        <f t="shared" si="47"/>
        <v>0</v>
      </c>
      <c r="AG345" s="154">
        <f t="shared" si="48"/>
        <v>0</v>
      </c>
    </row>
    <row r="346" spans="1:33" x14ac:dyDescent="0.25">
      <c r="A346" s="141" t="str">
        <f>IF(ISBLANK('A1'!B346),"",IF(ISBLANK('A1'!D346),'A1'!A346&amp;"-"&amp;'A1'!B346,'A1'!A346&amp;"-"&amp;'A1'!B346&amp;"; "&amp;'A1'!D346))</f>
        <v/>
      </c>
      <c r="B346" s="897" t="str">
        <f>IF(ISBLANK('A1'!G346),"",'A1'!G346)</f>
        <v/>
      </c>
      <c r="C346" s="894" t="str">
        <f>IF(ISBLANK('A1'!H346),"",'A1'!H346)</f>
        <v/>
      </c>
      <c r="D346" s="248" t="str">
        <f>IF(ISBLANK('A2'!P346),"",'A2'!P346)</f>
        <v/>
      </c>
      <c r="E346" s="194"/>
      <c r="F346" s="195"/>
      <c r="G346" s="195"/>
      <c r="H346" s="195"/>
      <c r="I346" s="195"/>
      <c r="J346" s="195"/>
      <c r="K346" s="197"/>
      <c r="L346" s="459"/>
      <c r="M346" s="198"/>
      <c r="N346" s="196"/>
      <c r="O346" s="196"/>
      <c r="P346" s="196"/>
      <c r="Q346" s="196"/>
      <c r="R346" s="197"/>
      <c r="S346" s="195"/>
      <c r="T346" s="195"/>
      <c r="U346" s="195"/>
      <c r="V346" s="195"/>
      <c r="W346" s="198"/>
      <c r="Y346" s="153">
        <f t="shared" si="41"/>
        <v>0</v>
      </c>
      <c r="Z346" s="149">
        <f t="shared" si="42"/>
        <v>0</v>
      </c>
      <c r="AA346" s="149">
        <f t="shared" si="43"/>
        <v>0</v>
      </c>
      <c r="AB346" s="850">
        <f t="shared" si="44"/>
        <v>0</v>
      </c>
      <c r="AD346" s="153">
        <f t="shared" si="45"/>
        <v>0</v>
      </c>
      <c r="AE346" s="149">
        <f t="shared" si="46"/>
        <v>0</v>
      </c>
      <c r="AF346" s="149">
        <f t="shared" si="47"/>
        <v>0</v>
      </c>
      <c r="AG346" s="154">
        <f t="shared" si="48"/>
        <v>0</v>
      </c>
    </row>
    <row r="347" spans="1:33" x14ac:dyDescent="0.25">
      <c r="A347" s="141" t="str">
        <f>IF(ISBLANK('A1'!B347),"",IF(ISBLANK('A1'!D347),'A1'!A347&amp;"-"&amp;'A1'!B347,'A1'!A347&amp;"-"&amp;'A1'!B347&amp;"; "&amp;'A1'!D347))</f>
        <v/>
      </c>
      <c r="B347" s="897" t="str">
        <f>IF(ISBLANK('A1'!G347),"",'A1'!G347)</f>
        <v/>
      </c>
      <c r="C347" s="894" t="str">
        <f>IF(ISBLANK('A1'!H347),"",'A1'!H347)</f>
        <v/>
      </c>
      <c r="D347" s="248" t="str">
        <f>IF(ISBLANK('A2'!P347),"",'A2'!P347)</f>
        <v/>
      </c>
      <c r="E347" s="194"/>
      <c r="F347" s="195"/>
      <c r="G347" s="195"/>
      <c r="H347" s="195"/>
      <c r="I347" s="195"/>
      <c r="J347" s="195"/>
      <c r="K347" s="197"/>
      <c r="L347" s="459"/>
      <c r="M347" s="198"/>
      <c r="N347" s="196"/>
      <c r="O347" s="196"/>
      <c r="P347" s="196"/>
      <c r="Q347" s="196"/>
      <c r="R347" s="197"/>
      <c r="S347" s="195"/>
      <c r="T347" s="195"/>
      <c r="U347" s="195"/>
      <c r="V347" s="195"/>
      <c r="W347" s="198"/>
      <c r="Y347" s="153">
        <f t="shared" si="41"/>
        <v>0</v>
      </c>
      <c r="Z347" s="149">
        <f t="shared" si="42"/>
        <v>0</v>
      </c>
      <c r="AA347" s="149">
        <f t="shared" si="43"/>
        <v>0</v>
      </c>
      <c r="AB347" s="850">
        <f t="shared" si="44"/>
        <v>0</v>
      </c>
      <c r="AD347" s="153">
        <f t="shared" si="45"/>
        <v>0</v>
      </c>
      <c r="AE347" s="149">
        <f t="shared" si="46"/>
        <v>0</v>
      </c>
      <c r="AF347" s="149">
        <f t="shared" si="47"/>
        <v>0</v>
      </c>
      <c r="AG347" s="154">
        <f t="shared" si="48"/>
        <v>0</v>
      </c>
    </row>
    <row r="348" spans="1:33" x14ac:dyDescent="0.25">
      <c r="A348" s="141" t="str">
        <f>IF(ISBLANK('A1'!B348),"",IF(ISBLANK('A1'!D348),'A1'!A348&amp;"-"&amp;'A1'!B348,'A1'!A348&amp;"-"&amp;'A1'!B348&amp;"; "&amp;'A1'!D348))</f>
        <v/>
      </c>
      <c r="B348" s="897" t="str">
        <f>IF(ISBLANK('A1'!G348),"",'A1'!G348)</f>
        <v/>
      </c>
      <c r="C348" s="894" t="str">
        <f>IF(ISBLANK('A1'!H348),"",'A1'!H348)</f>
        <v/>
      </c>
      <c r="D348" s="248" t="str">
        <f>IF(ISBLANK('A2'!P348),"",'A2'!P348)</f>
        <v/>
      </c>
      <c r="E348" s="194"/>
      <c r="F348" s="195"/>
      <c r="G348" s="195"/>
      <c r="H348" s="195"/>
      <c r="I348" s="195"/>
      <c r="J348" s="195"/>
      <c r="K348" s="197"/>
      <c r="L348" s="459"/>
      <c r="M348" s="198"/>
      <c r="N348" s="196"/>
      <c r="O348" s="196"/>
      <c r="P348" s="196"/>
      <c r="Q348" s="196"/>
      <c r="R348" s="197"/>
      <c r="S348" s="195"/>
      <c r="T348" s="195"/>
      <c r="U348" s="195"/>
      <c r="V348" s="195"/>
      <c r="W348" s="198"/>
      <c r="Y348" s="153">
        <f t="shared" si="41"/>
        <v>0</v>
      </c>
      <c r="Z348" s="149">
        <f t="shared" si="42"/>
        <v>0</v>
      </c>
      <c r="AA348" s="149">
        <f t="shared" si="43"/>
        <v>0</v>
      </c>
      <c r="AB348" s="850">
        <f t="shared" si="44"/>
        <v>0</v>
      </c>
      <c r="AD348" s="153">
        <f t="shared" si="45"/>
        <v>0</v>
      </c>
      <c r="AE348" s="149">
        <f t="shared" si="46"/>
        <v>0</v>
      </c>
      <c r="AF348" s="149">
        <f t="shared" si="47"/>
        <v>0</v>
      </c>
      <c r="AG348" s="154">
        <f t="shared" si="48"/>
        <v>0</v>
      </c>
    </row>
    <row r="349" spans="1:33" x14ac:dyDescent="0.25">
      <c r="A349" s="141" t="str">
        <f>IF(ISBLANK('A1'!B349),"",IF(ISBLANK('A1'!D349),'A1'!A349&amp;"-"&amp;'A1'!B349,'A1'!A349&amp;"-"&amp;'A1'!B349&amp;"; "&amp;'A1'!D349))</f>
        <v/>
      </c>
      <c r="B349" s="897" t="str">
        <f>IF(ISBLANK('A1'!G349),"",'A1'!G349)</f>
        <v/>
      </c>
      <c r="C349" s="894" t="str">
        <f>IF(ISBLANK('A1'!H349),"",'A1'!H349)</f>
        <v/>
      </c>
      <c r="D349" s="248" t="str">
        <f>IF(ISBLANK('A2'!P349),"",'A2'!P349)</f>
        <v/>
      </c>
      <c r="E349" s="194"/>
      <c r="F349" s="195"/>
      <c r="G349" s="195"/>
      <c r="H349" s="195"/>
      <c r="I349" s="195"/>
      <c r="J349" s="195"/>
      <c r="K349" s="197"/>
      <c r="L349" s="459"/>
      <c r="M349" s="198"/>
      <c r="N349" s="196"/>
      <c r="O349" s="196"/>
      <c r="P349" s="196"/>
      <c r="Q349" s="196"/>
      <c r="R349" s="197"/>
      <c r="S349" s="195"/>
      <c r="T349" s="195"/>
      <c r="U349" s="195"/>
      <c r="V349" s="195"/>
      <c r="W349" s="198"/>
      <c r="Y349" s="153">
        <f t="shared" si="41"/>
        <v>0</v>
      </c>
      <c r="Z349" s="149">
        <f t="shared" si="42"/>
        <v>0</v>
      </c>
      <c r="AA349" s="149">
        <f t="shared" si="43"/>
        <v>0</v>
      </c>
      <c r="AB349" s="850">
        <f t="shared" si="44"/>
        <v>0</v>
      </c>
      <c r="AD349" s="153">
        <f t="shared" si="45"/>
        <v>0</v>
      </c>
      <c r="AE349" s="149">
        <f t="shared" si="46"/>
        <v>0</v>
      </c>
      <c r="AF349" s="149">
        <f t="shared" si="47"/>
        <v>0</v>
      </c>
      <c r="AG349" s="154">
        <f t="shared" si="48"/>
        <v>0</v>
      </c>
    </row>
    <row r="350" spans="1:33" ht="15.75" thickBot="1" x14ac:dyDescent="0.3">
      <c r="A350" s="142" t="str">
        <f>IF(ISBLANK('A1'!B350),"",IF(ISBLANK('A1'!D350),'A1'!A350&amp;"-"&amp;'A1'!B350,'A1'!A350&amp;"-"&amp;'A1'!B350&amp;"; "&amp;'A1'!D350))</f>
        <v/>
      </c>
      <c r="B350" s="898" t="str">
        <f>IF(ISBLANK('A1'!G350),"",'A1'!G350)</f>
        <v/>
      </c>
      <c r="C350" s="895" t="str">
        <f>IF(ISBLANK('A1'!H350),"",'A1'!H350)</f>
        <v/>
      </c>
      <c r="D350" s="249" t="str">
        <f>IF(ISBLANK('A2'!P350),"",'A2'!P350)</f>
        <v/>
      </c>
      <c r="E350" s="199"/>
      <c r="F350" s="200"/>
      <c r="G350" s="200"/>
      <c r="H350" s="200"/>
      <c r="I350" s="200"/>
      <c r="J350" s="200"/>
      <c r="K350" s="202"/>
      <c r="L350" s="460"/>
      <c r="M350" s="203"/>
      <c r="N350" s="201"/>
      <c r="O350" s="201"/>
      <c r="P350" s="201"/>
      <c r="Q350" s="201"/>
      <c r="R350" s="202"/>
      <c r="S350" s="200"/>
      <c r="T350" s="200"/>
      <c r="U350" s="200"/>
      <c r="V350" s="200"/>
      <c r="W350" s="203"/>
      <c r="Y350" s="153">
        <f t="shared" si="41"/>
        <v>0</v>
      </c>
      <c r="Z350" s="149">
        <f t="shared" si="42"/>
        <v>0</v>
      </c>
      <c r="AA350" s="149">
        <f t="shared" si="43"/>
        <v>0</v>
      </c>
      <c r="AB350" s="850">
        <f t="shared" si="44"/>
        <v>0</v>
      </c>
      <c r="AD350" s="153">
        <f t="shared" si="45"/>
        <v>0</v>
      </c>
      <c r="AE350" s="149">
        <f t="shared" si="46"/>
        <v>0</v>
      </c>
      <c r="AF350" s="149">
        <f t="shared" si="47"/>
        <v>0</v>
      </c>
      <c r="AG350" s="154">
        <f t="shared" si="48"/>
        <v>0</v>
      </c>
    </row>
  </sheetData>
  <sheetProtection algorithmName="SHA-512" hashValue="l8EdnL9M3uIltiJKqVT3wYFTh1jdqZE3h1CeifxGgNpfCoqBE62z3H5+Na6eV2CP/3GNaypsGxBxk1c/CwRwFg==" saltValue="xzuMYUYMX9LCGgqE52BgVQ==" spinCount="100000" sheet="1" objects="1" scenarios="1"/>
  <mergeCells count="11">
    <mergeCell ref="A10:D10"/>
    <mergeCell ref="A9:D9"/>
    <mergeCell ref="N13:Q13"/>
    <mergeCell ref="E13:J13"/>
    <mergeCell ref="K13:M13"/>
    <mergeCell ref="C12:C15"/>
    <mergeCell ref="D12:D15"/>
    <mergeCell ref="A12:A15"/>
    <mergeCell ref="E12:W12"/>
    <mergeCell ref="R13:W13"/>
    <mergeCell ref="B12:B15"/>
  </mergeCells>
  <conditionalFormatting sqref="E17:J350">
    <cfRule type="expression" dxfId="21" priority="8">
      <formula>IF($AD17=0,FALSE,TRUE)</formula>
    </cfRule>
  </conditionalFormatting>
  <conditionalFormatting sqref="K17:M350">
    <cfRule type="expression" dxfId="20" priority="7">
      <formula>IF($AE17=0,FALSE,TRUE)</formula>
    </cfRule>
  </conditionalFormatting>
  <conditionalFormatting sqref="N17:Q350">
    <cfRule type="expression" dxfId="19" priority="6">
      <formula>IF($AF17=0,FALSE,TRUE)</formula>
    </cfRule>
  </conditionalFormatting>
  <conditionalFormatting sqref="R17:W350">
    <cfRule type="expression" dxfId="18"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000-000000000000}">
      <formula1>0</formula1>
    </dataValidation>
  </dataValidations>
  <pageMargins left="0.7" right="0.7" top="0.75" bottom="0.75" header="0.3" footer="0.3"/>
  <pageSetup paperSize="5" scale="63"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AG350"/>
  <sheetViews>
    <sheetView workbookViewId="0">
      <selection activeCell="B16" sqref="B16"/>
    </sheetView>
  </sheetViews>
  <sheetFormatPr defaultColWidth="9.140625" defaultRowHeight="15" x14ac:dyDescent="0.25"/>
  <cols>
    <col min="1" max="2" width="40.7109375" style="32" customWidth="1"/>
    <col min="3" max="4" width="13.7109375" style="32" customWidth="1"/>
    <col min="5" max="23" width="9.7109375" style="32" customWidth="1"/>
    <col min="24" max="24" width="9.140625" style="32"/>
    <col min="25" max="28" width="10.7109375" style="32" hidden="1" customWidth="1"/>
    <col min="29" max="29" width="2.85546875" style="32" hidden="1" customWidth="1"/>
    <col min="30" max="33" width="10.7109375" style="32" hidden="1" customWidth="1"/>
    <col min="34" max="16384" width="9.140625" style="32"/>
  </cols>
  <sheetData>
    <row r="1" spans="1:33" s="30" customFormat="1" x14ac:dyDescent="0.25"/>
    <row r="2" spans="1:33" s="30" customFormat="1" x14ac:dyDescent="0.25"/>
    <row r="3" spans="1:33" s="30" customFormat="1" x14ac:dyDescent="0.25"/>
    <row r="4" spans="1:33" s="30" customFormat="1" x14ac:dyDescent="0.25"/>
    <row r="5" spans="1:33" s="30" customFormat="1" x14ac:dyDescent="0.25"/>
    <row r="6" spans="1:33" s="30" customFormat="1" x14ac:dyDescent="0.25"/>
    <row r="7" spans="1:33" s="30" customFormat="1" hidden="1" x14ac:dyDescent="0.25"/>
    <row r="8" spans="1:33" s="30" customFormat="1" ht="33" customHeight="1" x14ac:dyDescent="0.25"/>
    <row r="9" spans="1:33" ht="18.75" x14ac:dyDescent="0.25">
      <c r="A9" s="1193" t="s">
        <v>288</v>
      </c>
      <c r="B9" s="1193"/>
      <c r="C9" s="1193"/>
      <c r="D9" s="1193"/>
      <c r="E9" s="31"/>
      <c r="F9" s="31"/>
      <c r="G9" s="31"/>
      <c r="H9" s="31"/>
      <c r="I9" s="31"/>
      <c r="J9" s="31"/>
      <c r="K9" s="31"/>
      <c r="L9" s="31"/>
      <c r="M9" s="31"/>
      <c r="N9" s="31"/>
      <c r="O9" s="31"/>
      <c r="P9" s="31"/>
      <c r="Q9" s="31"/>
      <c r="R9" s="31"/>
      <c r="S9" s="31"/>
      <c r="T9" s="31"/>
      <c r="U9" s="31"/>
      <c r="V9" s="31"/>
      <c r="W9" s="31"/>
    </row>
    <row r="10" spans="1:33" ht="18.75" x14ac:dyDescent="0.25">
      <c r="A10" s="1193" t="s">
        <v>279</v>
      </c>
      <c r="B10" s="1193"/>
      <c r="C10" s="1193"/>
      <c r="D10" s="1193"/>
      <c r="E10" s="31"/>
      <c r="F10" s="31"/>
      <c r="G10" s="31"/>
      <c r="H10" s="31"/>
      <c r="I10" s="31"/>
      <c r="J10" s="31"/>
      <c r="K10" s="31"/>
      <c r="L10" s="31"/>
      <c r="M10" s="31"/>
      <c r="N10" s="31"/>
      <c r="O10" s="31"/>
      <c r="P10" s="31"/>
      <c r="Q10" s="31"/>
      <c r="R10" s="31"/>
      <c r="S10" s="31"/>
      <c r="T10" s="31"/>
      <c r="U10" s="31"/>
      <c r="V10" s="31"/>
      <c r="W10" s="31"/>
    </row>
    <row r="11" spans="1:33" ht="15.75" thickBot="1" x14ac:dyDescent="0.3">
      <c r="A11" s="900" t="s">
        <v>764</v>
      </c>
      <c r="B11" s="822"/>
      <c r="C11" s="31"/>
      <c r="D11" s="31"/>
      <c r="E11" s="31"/>
      <c r="F11" s="31"/>
      <c r="G11" s="31"/>
      <c r="H11" s="31"/>
      <c r="I11" s="31"/>
      <c r="J11" s="31"/>
      <c r="K11" s="31"/>
      <c r="L11" s="31"/>
      <c r="M11" s="31"/>
      <c r="N11" s="31"/>
      <c r="O11" s="31"/>
      <c r="P11" s="31"/>
      <c r="Q11" s="31"/>
      <c r="R11" s="31"/>
      <c r="S11" s="31"/>
      <c r="T11" s="31"/>
      <c r="U11" s="31"/>
      <c r="V11" s="31"/>
      <c r="W11" s="31"/>
    </row>
    <row r="12" spans="1:33" ht="45.75" customHeight="1" thickBot="1" x14ac:dyDescent="0.3">
      <c r="A12" s="1177" t="s">
        <v>923</v>
      </c>
      <c r="B12" s="1177" t="s">
        <v>953</v>
      </c>
      <c r="C12" s="1166" t="s">
        <v>25</v>
      </c>
      <c r="D12" s="1169" t="s">
        <v>765</v>
      </c>
      <c r="E12" s="1364" t="s">
        <v>941</v>
      </c>
      <c r="F12" s="1365"/>
      <c r="G12" s="1365"/>
      <c r="H12" s="1365"/>
      <c r="I12" s="1365"/>
      <c r="J12" s="1365"/>
      <c r="K12" s="1365"/>
      <c r="L12" s="1365"/>
      <c r="M12" s="1365"/>
      <c r="N12" s="1365"/>
      <c r="O12" s="1365"/>
      <c r="P12" s="1365"/>
      <c r="Q12" s="1365"/>
      <c r="R12" s="1365"/>
      <c r="S12" s="1365"/>
      <c r="T12" s="1365"/>
      <c r="U12" s="1365"/>
      <c r="V12" s="1365"/>
      <c r="W12" s="1366"/>
    </row>
    <row r="13" spans="1:33" x14ac:dyDescent="0.25">
      <c r="A13" s="1213"/>
      <c r="B13" s="1213"/>
      <c r="C13" s="1167"/>
      <c r="D13" s="1170"/>
      <c r="E13" s="1361" t="s">
        <v>275</v>
      </c>
      <c r="F13" s="1362"/>
      <c r="G13" s="1362"/>
      <c r="H13" s="1362"/>
      <c r="I13" s="1362"/>
      <c r="J13" s="1363"/>
      <c r="K13" s="1361" t="s">
        <v>169</v>
      </c>
      <c r="L13" s="1362"/>
      <c r="M13" s="1363"/>
      <c r="N13" s="1361" t="s">
        <v>274</v>
      </c>
      <c r="O13" s="1362"/>
      <c r="P13" s="1362"/>
      <c r="Q13" s="1363"/>
      <c r="R13" s="1367" t="s">
        <v>276</v>
      </c>
      <c r="S13" s="1368"/>
      <c r="T13" s="1368"/>
      <c r="U13" s="1368"/>
      <c r="V13" s="1368"/>
      <c r="W13" s="1369"/>
    </row>
    <row r="14" spans="1:33" ht="51.75" customHeight="1" thickBot="1" x14ac:dyDescent="0.3">
      <c r="A14" s="1213"/>
      <c r="B14" s="1213"/>
      <c r="C14" s="1167"/>
      <c r="D14" s="1170"/>
      <c r="E14" s="65" t="s">
        <v>264</v>
      </c>
      <c r="F14" s="66" t="s">
        <v>265</v>
      </c>
      <c r="G14" s="63" t="s">
        <v>266</v>
      </c>
      <c r="H14" s="63" t="s">
        <v>267</v>
      </c>
      <c r="I14" s="67" t="s">
        <v>268</v>
      </c>
      <c r="J14" s="78" t="s">
        <v>269</v>
      </c>
      <c r="K14" s="133" t="s">
        <v>171</v>
      </c>
      <c r="L14" s="457" t="s">
        <v>170</v>
      </c>
      <c r="M14" s="62" t="s">
        <v>473</v>
      </c>
      <c r="N14" s="134" t="s">
        <v>270</v>
      </c>
      <c r="O14" s="135" t="s">
        <v>271</v>
      </c>
      <c r="P14" s="135" t="s">
        <v>272</v>
      </c>
      <c r="Q14" s="136" t="s">
        <v>273</v>
      </c>
      <c r="R14" s="77" t="s">
        <v>215</v>
      </c>
      <c r="S14" s="67" t="s">
        <v>216</v>
      </c>
      <c r="T14" s="67" t="s">
        <v>218</v>
      </c>
      <c r="U14" s="844" t="s">
        <v>277</v>
      </c>
      <c r="V14" s="844" t="s">
        <v>278</v>
      </c>
      <c r="W14" s="846" t="s">
        <v>754</v>
      </c>
    </row>
    <row r="15" spans="1:33" ht="15.75" thickBot="1" x14ac:dyDescent="0.3">
      <c r="A15" s="1214"/>
      <c r="B15" s="1214"/>
      <c r="C15" s="1168"/>
      <c r="D15" s="1171"/>
      <c r="E15" s="68" t="s">
        <v>178</v>
      </c>
      <c r="F15" s="71" t="s">
        <v>178</v>
      </c>
      <c r="G15" s="69" t="s">
        <v>178</v>
      </c>
      <c r="H15" s="69" t="s">
        <v>178</v>
      </c>
      <c r="I15" s="69" t="s">
        <v>178</v>
      </c>
      <c r="J15" s="70" t="s">
        <v>178</v>
      </c>
      <c r="K15" s="71" t="s">
        <v>178</v>
      </c>
      <c r="L15" s="69" t="s">
        <v>178</v>
      </c>
      <c r="M15" s="139" t="s">
        <v>178</v>
      </c>
      <c r="N15" s="68" t="s">
        <v>178</v>
      </c>
      <c r="O15" s="69" t="s">
        <v>178</v>
      </c>
      <c r="P15" s="69" t="s">
        <v>178</v>
      </c>
      <c r="Q15" s="70" t="s">
        <v>178</v>
      </c>
      <c r="R15" s="68" t="s">
        <v>178</v>
      </c>
      <c r="S15" s="69" t="s">
        <v>178</v>
      </c>
      <c r="T15" s="69" t="s">
        <v>178</v>
      </c>
      <c r="U15" s="69" t="s">
        <v>178</v>
      </c>
      <c r="V15" s="139" t="s">
        <v>178</v>
      </c>
      <c r="W15" s="70" t="s">
        <v>178</v>
      </c>
      <c r="Y15" s="146" t="s">
        <v>280</v>
      </c>
      <c r="Z15" s="147" t="s">
        <v>281</v>
      </c>
      <c r="AA15" s="147" t="s">
        <v>282</v>
      </c>
      <c r="AB15" s="148" t="s">
        <v>283</v>
      </c>
      <c r="AD15" s="146" t="s">
        <v>284</v>
      </c>
      <c r="AE15" s="147" t="s">
        <v>285</v>
      </c>
      <c r="AF15" s="147" t="s">
        <v>286</v>
      </c>
      <c r="AG15" s="148" t="s">
        <v>287</v>
      </c>
    </row>
    <row r="16" spans="1:33" ht="15.75" thickBot="1" x14ac:dyDescent="0.3">
      <c r="A16" s="213"/>
      <c r="B16" s="213"/>
      <c r="C16" s="245"/>
      <c r="D16" s="246" t="s">
        <v>174</v>
      </c>
      <c r="E16" s="219">
        <f>SUM(E17:E196)</f>
        <v>0</v>
      </c>
      <c r="F16" s="219">
        <f t="shared" ref="F16:V16" si="0">SUM(F17:F196)</f>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c r="V16" s="219">
        <f t="shared" si="0"/>
        <v>0</v>
      </c>
      <c r="W16" s="847">
        <f>SUM(W17:W196)</f>
        <v>0</v>
      </c>
    </row>
    <row r="17" spans="1:33" x14ac:dyDescent="0.25">
      <c r="A17" s="140" t="str">
        <f>IF(ISBLANK('B1'!A17),"",'B1'!A17)</f>
        <v/>
      </c>
      <c r="B17" s="896" t="str">
        <f>IF(ISBLANK('B1'!B17),"",'B1'!B17)</f>
        <v/>
      </c>
      <c r="C17" s="893" t="str">
        <f>IF(ISBLANK('B1'!C17),"",'B1'!C17)</f>
        <v/>
      </c>
      <c r="D17" s="247" t="str">
        <f>IF(ISBLANK('B1'!Q17),"",'B1'!Q17)</f>
        <v/>
      </c>
      <c r="E17" s="189"/>
      <c r="F17" s="190"/>
      <c r="G17" s="190"/>
      <c r="H17" s="190"/>
      <c r="I17" s="190"/>
      <c r="J17" s="190"/>
      <c r="K17" s="192"/>
      <c r="L17" s="458"/>
      <c r="M17" s="193"/>
      <c r="N17" s="191"/>
      <c r="O17" s="191"/>
      <c r="P17" s="191"/>
      <c r="Q17" s="191"/>
      <c r="R17" s="192"/>
      <c r="S17" s="190"/>
      <c r="T17" s="190"/>
      <c r="U17" s="190"/>
      <c r="V17" s="190"/>
      <c r="W17" s="193"/>
      <c r="Y17" s="150">
        <f>SUM(E17:J17)</f>
        <v>0</v>
      </c>
      <c r="Z17" s="151">
        <f>SUM(K17:M17)</f>
        <v>0</v>
      </c>
      <c r="AA17" s="151">
        <f>SUM(N17:Q17)</f>
        <v>0</v>
      </c>
      <c r="AB17" s="849">
        <f>SUM(R17:W17)</f>
        <v>0</v>
      </c>
      <c r="AD17" s="150">
        <f>IF(D17="",Y17,D17-Y17)</f>
        <v>0</v>
      </c>
      <c r="AE17" s="151">
        <f>IF(D17="",Z17,D17-Z17)</f>
        <v>0</v>
      </c>
      <c r="AF17" s="151">
        <f>IF(D17="",AA17,D17-AA17)</f>
        <v>0</v>
      </c>
      <c r="AG17" s="152">
        <f>IF(D17="",AB17,D17-AB17)</f>
        <v>0</v>
      </c>
    </row>
    <row r="18" spans="1:33" x14ac:dyDescent="0.25">
      <c r="A18" s="141" t="str">
        <f>IF(ISBLANK('B1'!A18),"",'B1'!A18)</f>
        <v/>
      </c>
      <c r="B18" s="897" t="str">
        <f>IF(ISBLANK('B1'!B18),"",'B1'!B18)</f>
        <v/>
      </c>
      <c r="C18" s="894" t="str">
        <f>IF(ISBLANK('B1'!C18),"",'B1'!C18)</f>
        <v/>
      </c>
      <c r="D18" s="248" t="str">
        <f>IF(ISBLANK('B1'!Q18),"",'B1'!Q18)</f>
        <v/>
      </c>
      <c r="E18" s="194"/>
      <c r="F18" s="195"/>
      <c r="G18" s="195"/>
      <c r="H18" s="195"/>
      <c r="I18" s="195"/>
      <c r="J18" s="195"/>
      <c r="K18" s="197"/>
      <c r="L18" s="459"/>
      <c r="M18" s="198"/>
      <c r="N18" s="196"/>
      <c r="O18" s="196"/>
      <c r="P18" s="196"/>
      <c r="Q18" s="196"/>
      <c r="R18" s="197"/>
      <c r="S18" s="195"/>
      <c r="T18" s="195"/>
      <c r="U18" s="195"/>
      <c r="V18" s="195"/>
      <c r="W18" s="198"/>
      <c r="Y18" s="153">
        <f t="shared" ref="Y18:Y81" si="1">SUM(E18:J18)</f>
        <v>0</v>
      </c>
      <c r="Z18" s="149">
        <f t="shared" ref="Z18:Z81" si="2">SUM(K18:M18)</f>
        <v>0</v>
      </c>
      <c r="AA18" s="149">
        <f t="shared" ref="AA18:AA81" si="3">SUM(N18:Q18)</f>
        <v>0</v>
      </c>
      <c r="AB18" s="850">
        <f t="shared" ref="AB18:AB81" si="4">SUM(R18:W18)</f>
        <v>0</v>
      </c>
      <c r="AD18" s="153">
        <f t="shared" ref="AD18:AD81" si="5">IF(D18="",Y18,D18-Y18)</f>
        <v>0</v>
      </c>
      <c r="AE18" s="149">
        <f t="shared" ref="AE18:AE81" si="6">IF(D18="",Z18,D18-Z18)</f>
        <v>0</v>
      </c>
      <c r="AF18" s="149">
        <f t="shared" ref="AF18:AF81" si="7">IF(D18="",AA18,D18-AA18)</f>
        <v>0</v>
      </c>
      <c r="AG18" s="154">
        <f t="shared" ref="AG18:AG81" si="8">IF(D18="",AB18,D18-AB18)</f>
        <v>0</v>
      </c>
    </row>
    <row r="19" spans="1:33" x14ac:dyDescent="0.25">
      <c r="A19" s="141" t="str">
        <f>IF(ISBLANK('B1'!A19),"",'B1'!A19)</f>
        <v/>
      </c>
      <c r="B19" s="897" t="str">
        <f>IF(ISBLANK('B1'!B19),"",'B1'!B19)</f>
        <v/>
      </c>
      <c r="C19" s="894" t="str">
        <f>IF(ISBLANK('B1'!C19),"",'B1'!C19)</f>
        <v/>
      </c>
      <c r="D19" s="248" t="str">
        <f>IF(ISBLANK('B1'!Q19),"",'B1'!Q19)</f>
        <v/>
      </c>
      <c r="E19" s="194"/>
      <c r="F19" s="195"/>
      <c r="G19" s="195"/>
      <c r="H19" s="195"/>
      <c r="I19" s="195"/>
      <c r="J19" s="195"/>
      <c r="K19" s="197"/>
      <c r="L19" s="459"/>
      <c r="M19" s="198"/>
      <c r="N19" s="196"/>
      <c r="O19" s="196"/>
      <c r="P19" s="196"/>
      <c r="Q19" s="196"/>
      <c r="R19" s="197"/>
      <c r="S19" s="195"/>
      <c r="T19" s="195"/>
      <c r="U19" s="195"/>
      <c r="V19" s="195"/>
      <c r="W19" s="198"/>
      <c r="Y19" s="153">
        <f t="shared" si="1"/>
        <v>0</v>
      </c>
      <c r="Z19" s="149">
        <f t="shared" si="2"/>
        <v>0</v>
      </c>
      <c r="AA19" s="149">
        <f t="shared" si="3"/>
        <v>0</v>
      </c>
      <c r="AB19" s="850">
        <f t="shared" si="4"/>
        <v>0</v>
      </c>
      <c r="AD19" s="153">
        <f t="shared" si="5"/>
        <v>0</v>
      </c>
      <c r="AE19" s="149">
        <f t="shared" si="6"/>
        <v>0</v>
      </c>
      <c r="AF19" s="149">
        <f t="shared" si="7"/>
        <v>0</v>
      </c>
      <c r="AG19" s="154">
        <f t="shared" si="8"/>
        <v>0</v>
      </c>
    </row>
    <row r="20" spans="1:33" x14ac:dyDescent="0.25">
      <c r="A20" s="141" t="str">
        <f>IF(ISBLANK('B1'!A20),"",'B1'!A20)</f>
        <v/>
      </c>
      <c r="B20" s="897" t="str">
        <f>IF(ISBLANK('B1'!B20),"",'B1'!B20)</f>
        <v/>
      </c>
      <c r="C20" s="894" t="str">
        <f>IF(ISBLANK('B1'!C20),"",'B1'!C20)</f>
        <v/>
      </c>
      <c r="D20" s="248" t="str">
        <f>IF(ISBLANK('B1'!Q20),"",'B1'!Q20)</f>
        <v/>
      </c>
      <c r="E20" s="194"/>
      <c r="F20" s="195"/>
      <c r="G20" s="195"/>
      <c r="H20" s="195"/>
      <c r="I20" s="195"/>
      <c r="J20" s="195"/>
      <c r="K20" s="197"/>
      <c r="L20" s="459"/>
      <c r="M20" s="198"/>
      <c r="N20" s="196"/>
      <c r="O20" s="196"/>
      <c r="P20" s="196"/>
      <c r="Q20" s="196"/>
      <c r="R20" s="197"/>
      <c r="S20" s="195"/>
      <c r="T20" s="195"/>
      <c r="U20" s="195"/>
      <c r="V20" s="195"/>
      <c r="W20" s="198"/>
      <c r="Y20" s="153">
        <f t="shared" si="1"/>
        <v>0</v>
      </c>
      <c r="Z20" s="149">
        <f t="shared" si="2"/>
        <v>0</v>
      </c>
      <c r="AA20" s="149">
        <f t="shared" si="3"/>
        <v>0</v>
      </c>
      <c r="AB20" s="850">
        <f t="shared" si="4"/>
        <v>0</v>
      </c>
      <c r="AD20" s="153">
        <f t="shared" si="5"/>
        <v>0</v>
      </c>
      <c r="AE20" s="149">
        <f t="shared" si="6"/>
        <v>0</v>
      </c>
      <c r="AF20" s="149">
        <f t="shared" si="7"/>
        <v>0</v>
      </c>
      <c r="AG20" s="154">
        <f t="shared" si="8"/>
        <v>0</v>
      </c>
    </row>
    <row r="21" spans="1:33" x14ac:dyDescent="0.25">
      <c r="A21" s="141" t="str">
        <f>IF(ISBLANK('B1'!A21),"",'B1'!A21)</f>
        <v/>
      </c>
      <c r="B21" s="897" t="str">
        <f>IF(ISBLANK('B1'!B21),"",'B1'!B21)</f>
        <v/>
      </c>
      <c r="C21" s="894" t="str">
        <f>IF(ISBLANK('B1'!C21),"",'B1'!C21)</f>
        <v/>
      </c>
      <c r="D21" s="248" t="str">
        <f>IF(ISBLANK('B1'!Q21),"",'B1'!Q21)</f>
        <v/>
      </c>
      <c r="E21" s="194"/>
      <c r="F21" s="195"/>
      <c r="G21" s="195"/>
      <c r="H21" s="195"/>
      <c r="I21" s="195"/>
      <c r="J21" s="195"/>
      <c r="K21" s="197"/>
      <c r="L21" s="459"/>
      <c r="M21" s="198"/>
      <c r="N21" s="196"/>
      <c r="O21" s="196"/>
      <c r="P21" s="196"/>
      <c r="Q21" s="196"/>
      <c r="R21" s="197"/>
      <c r="S21" s="195"/>
      <c r="T21" s="195"/>
      <c r="U21" s="195"/>
      <c r="V21" s="195"/>
      <c r="W21" s="198"/>
      <c r="Y21" s="153">
        <f t="shared" si="1"/>
        <v>0</v>
      </c>
      <c r="Z21" s="149">
        <f t="shared" si="2"/>
        <v>0</v>
      </c>
      <c r="AA21" s="149">
        <f t="shared" si="3"/>
        <v>0</v>
      </c>
      <c r="AB21" s="850">
        <f t="shared" si="4"/>
        <v>0</v>
      </c>
      <c r="AD21" s="153">
        <f t="shared" si="5"/>
        <v>0</v>
      </c>
      <c r="AE21" s="149">
        <f t="shared" si="6"/>
        <v>0</v>
      </c>
      <c r="AF21" s="149">
        <f t="shared" si="7"/>
        <v>0</v>
      </c>
      <c r="AG21" s="154">
        <f t="shared" si="8"/>
        <v>0</v>
      </c>
    </row>
    <row r="22" spans="1:33" x14ac:dyDescent="0.25">
      <c r="A22" s="141" t="str">
        <f>IF(ISBLANK('B1'!A22),"",'B1'!A22)</f>
        <v/>
      </c>
      <c r="B22" s="897" t="str">
        <f>IF(ISBLANK('B1'!B22),"",'B1'!B22)</f>
        <v/>
      </c>
      <c r="C22" s="894" t="str">
        <f>IF(ISBLANK('B1'!C22),"",'B1'!C22)</f>
        <v/>
      </c>
      <c r="D22" s="248" t="str">
        <f>IF(ISBLANK('B1'!Q22),"",'B1'!Q22)</f>
        <v/>
      </c>
      <c r="E22" s="194"/>
      <c r="F22" s="195"/>
      <c r="G22" s="195"/>
      <c r="H22" s="195"/>
      <c r="I22" s="195"/>
      <c r="J22" s="195"/>
      <c r="K22" s="197"/>
      <c r="L22" s="459"/>
      <c r="M22" s="198"/>
      <c r="N22" s="196"/>
      <c r="O22" s="196"/>
      <c r="P22" s="196"/>
      <c r="Q22" s="196"/>
      <c r="R22" s="197"/>
      <c r="S22" s="195"/>
      <c r="T22" s="195"/>
      <c r="U22" s="195"/>
      <c r="V22" s="195"/>
      <c r="W22" s="198"/>
      <c r="Y22" s="153">
        <f t="shared" si="1"/>
        <v>0</v>
      </c>
      <c r="Z22" s="149">
        <f t="shared" si="2"/>
        <v>0</v>
      </c>
      <c r="AA22" s="149">
        <f t="shared" si="3"/>
        <v>0</v>
      </c>
      <c r="AB22" s="850">
        <f t="shared" si="4"/>
        <v>0</v>
      </c>
      <c r="AD22" s="153">
        <f t="shared" si="5"/>
        <v>0</v>
      </c>
      <c r="AE22" s="149">
        <f t="shared" si="6"/>
        <v>0</v>
      </c>
      <c r="AF22" s="149">
        <f t="shared" si="7"/>
        <v>0</v>
      </c>
      <c r="AG22" s="154">
        <f t="shared" si="8"/>
        <v>0</v>
      </c>
    </row>
    <row r="23" spans="1:33" x14ac:dyDescent="0.25">
      <c r="A23" s="141" t="str">
        <f>IF(ISBLANK('B1'!A23),"",'B1'!A23)</f>
        <v/>
      </c>
      <c r="B23" s="897" t="str">
        <f>IF(ISBLANK('B1'!B23),"",'B1'!B23)</f>
        <v/>
      </c>
      <c r="C23" s="894" t="str">
        <f>IF(ISBLANK('B1'!C23),"",'B1'!C23)</f>
        <v/>
      </c>
      <c r="D23" s="248" t="str">
        <f>IF(ISBLANK('B1'!Q23),"",'B1'!Q23)</f>
        <v/>
      </c>
      <c r="E23" s="194"/>
      <c r="F23" s="195"/>
      <c r="G23" s="195"/>
      <c r="H23" s="195"/>
      <c r="I23" s="195"/>
      <c r="J23" s="195"/>
      <c r="K23" s="197"/>
      <c r="L23" s="459"/>
      <c r="M23" s="198"/>
      <c r="N23" s="196"/>
      <c r="O23" s="196"/>
      <c r="P23" s="196"/>
      <c r="Q23" s="196"/>
      <c r="R23" s="197"/>
      <c r="S23" s="195"/>
      <c r="T23" s="195"/>
      <c r="U23" s="195"/>
      <c r="V23" s="195"/>
      <c r="W23" s="198"/>
      <c r="Y23" s="153">
        <f t="shared" si="1"/>
        <v>0</v>
      </c>
      <c r="Z23" s="149">
        <f t="shared" si="2"/>
        <v>0</v>
      </c>
      <c r="AA23" s="149">
        <f t="shared" si="3"/>
        <v>0</v>
      </c>
      <c r="AB23" s="850">
        <f t="shared" si="4"/>
        <v>0</v>
      </c>
      <c r="AD23" s="153">
        <f t="shared" si="5"/>
        <v>0</v>
      </c>
      <c r="AE23" s="149">
        <f t="shared" si="6"/>
        <v>0</v>
      </c>
      <c r="AF23" s="149">
        <f t="shared" si="7"/>
        <v>0</v>
      </c>
      <c r="AG23" s="154">
        <f t="shared" si="8"/>
        <v>0</v>
      </c>
    </row>
    <row r="24" spans="1:33" x14ac:dyDescent="0.25">
      <c r="A24" s="141" t="str">
        <f>IF(ISBLANK('B1'!A24),"",'B1'!A24)</f>
        <v/>
      </c>
      <c r="B24" s="897" t="str">
        <f>IF(ISBLANK('B1'!B24),"",'B1'!B24)</f>
        <v/>
      </c>
      <c r="C24" s="894" t="str">
        <f>IF(ISBLANK('B1'!C24),"",'B1'!C24)</f>
        <v/>
      </c>
      <c r="D24" s="248" t="str">
        <f>IF(ISBLANK('B1'!Q24),"",'B1'!Q24)</f>
        <v/>
      </c>
      <c r="E24" s="194"/>
      <c r="F24" s="195"/>
      <c r="G24" s="195"/>
      <c r="H24" s="195"/>
      <c r="I24" s="195"/>
      <c r="J24" s="195"/>
      <c r="K24" s="197"/>
      <c r="L24" s="459"/>
      <c r="M24" s="198"/>
      <c r="N24" s="196"/>
      <c r="O24" s="196"/>
      <c r="P24" s="196"/>
      <c r="Q24" s="196"/>
      <c r="R24" s="197"/>
      <c r="S24" s="195"/>
      <c r="T24" s="195"/>
      <c r="U24" s="195"/>
      <c r="V24" s="195"/>
      <c r="W24" s="198"/>
      <c r="Y24" s="153">
        <f t="shared" si="1"/>
        <v>0</v>
      </c>
      <c r="Z24" s="149">
        <f t="shared" si="2"/>
        <v>0</v>
      </c>
      <c r="AA24" s="149">
        <f t="shared" si="3"/>
        <v>0</v>
      </c>
      <c r="AB24" s="850">
        <f t="shared" si="4"/>
        <v>0</v>
      </c>
      <c r="AD24" s="153">
        <f t="shared" si="5"/>
        <v>0</v>
      </c>
      <c r="AE24" s="149">
        <f t="shared" si="6"/>
        <v>0</v>
      </c>
      <c r="AF24" s="149">
        <f t="shared" si="7"/>
        <v>0</v>
      </c>
      <c r="AG24" s="154">
        <f t="shared" si="8"/>
        <v>0</v>
      </c>
    </row>
    <row r="25" spans="1:33" x14ac:dyDescent="0.25">
      <c r="A25" s="141" t="str">
        <f>IF(ISBLANK('B1'!A25),"",'B1'!A25)</f>
        <v/>
      </c>
      <c r="B25" s="897" t="str">
        <f>IF(ISBLANK('B1'!B25),"",'B1'!B25)</f>
        <v/>
      </c>
      <c r="C25" s="894" t="str">
        <f>IF(ISBLANK('B1'!C25),"",'B1'!C25)</f>
        <v/>
      </c>
      <c r="D25" s="248" t="str">
        <f>IF(ISBLANK('B1'!Q25),"",'B1'!Q25)</f>
        <v/>
      </c>
      <c r="E25" s="194"/>
      <c r="F25" s="195"/>
      <c r="G25" s="195"/>
      <c r="H25" s="195"/>
      <c r="I25" s="195"/>
      <c r="J25" s="195"/>
      <c r="K25" s="197"/>
      <c r="L25" s="459"/>
      <c r="M25" s="198"/>
      <c r="N25" s="196"/>
      <c r="O25" s="196"/>
      <c r="P25" s="196"/>
      <c r="Q25" s="196"/>
      <c r="R25" s="197"/>
      <c r="S25" s="195"/>
      <c r="T25" s="195"/>
      <c r="U25" s="195"/>
      <c r="V25" s="195"/>
      <c r="W25" s="198"/>
      <c r="Y25" s="153">
        <f t="shared" si="1"/>
        <v>0</v>
      </c>
      <c r="Z25" s="149">
        <f t="shared" si="2"/>
        <v>0</v>
      </c>
      <c r="AA25" s="149">
        <f t="shared" si="3"/>
        <v>0</v>
      </c>
      <c r="AB25" s="850">
        <f t="shared" si="4"/>
        <v>0</v>
      </c>
      <c r="AD25" s="153">
        <f t="shared" si="5"/>
        <v>0</v>
      </c>
      <c r="AE25" s="149">
        <f t="shared" si="6"/>
        <v>0</v>
      </c>
      <c r="AF25" s="149">
        <f t="shared" si="7"/>
        <v>0</v>
      </c>
      <c r="AG25" s="154">
        <f t="shared" si="8"/>
        <v>0</v>
      </c>
    </row>
    <row r="26" spans="1:33" x14ac:dyDescent="0.25">
      <c r="A26" s="141" t="str">
        <f>IF(ISBLANK('B1'!A26),"",'B1'!A26)</f>
        <v/>
      </c>
      <c r="B26" s="897" t="str">
        <f>IF(ISBLANK('B1'!B26),"",'B1'!B26)</f>
        <v/>
      </c>
      <c r="C26" s="894" t="str">
        <f>IF(ISBLANK('B1'!C26),"",'B1'!C26)</f>
        <v/>
      </c>
      <c r="D26" s="248" t="str">
        <f>IF(ISBLANK('B1'!Q26),"",'B1'!Q26)</f>
        <v/>
      </c>
      <c r="E26" s="194"/>
      <c r="F26" s="195"/>
      <c r="G26" s="195"/>
      <c r="H26" s="195"/>
      <c r="I26" s="195"/>
      <c r="J26" s="195"/>
      <c r="K26" s="197"/>
      <c r="L26" s="459"/>
      <c r="M26" s="198"/>
      <c r="N26" s="196"/>
      <c r="O26" s="196"/>
      <c r="P26" s="196"/>
      <c r="Q26" s="196"/>
      <c r="R26" s="197"/>
      <c r="S26" s="195"/>
      <c r="T26" s="195"/>
      <c r="U26" s="195"/>
      <c r="V26" s="195"/>
      <c r="W26" s="198"/>
      <c r="Y26" s="153">
        <f t="shared" si="1"/>
        <v>0</v>
      </c>
      <c r="Z26" s="149">
        <f t="shared" si="2"/>
        <v>0</v>
      </c>
      <c r="AA26" s="149">
        <f t="shared" si="3"/>
        <v>0</v>
      </c>
      <c r="AB26" s="850">
        <f t="shared" si="4"/>
        <v>0</v>
      </c>
      <c r="AD26" s="153">
        <f t="shared" si="5"/>
        <v>0</v>
      </c>
      <c r="AE26" s="149">
        <f t="shared" si="6"/>
        <v>0</v>
      </c>
      <c r="AF26" s="149">
        <f t="shared" si="7"/>
        <v>0</v>
      </c>
      <c r="AG26" s="154">
        <f t="shared" si="8"/>
        <v>0</v>
      </c>
    </row>
    <row r="27" spans="1:33" x14ac:dyDescent="0.25">
      <c r="A27" s="141" t="str">
        <f>IF(ISBLANK('B1'!A27),"",'B1'!A27)</f>
        <v/>
      </c>
      <c r="B27" s="897" t="str">
        <f>IF(ISBLANK('B1'!B27),"",'B1'!B27)</f>
        <v/>
      </c>
      <c r="C27" s="894" t="str">
        <f>IF(ISBLANK('B1'!C27),"",'B1'!C27)</f>
        <v/>
      </c>
      <c r="D27" s="248" t="str">
        <f>IF(ISBLANK('B1'!Q27),"",'B1'!Q27)</f>
        <v/>
      </c>
      <c r="E27" s="194"/>
      <c r="F27" s="195"/>
      <c r="G27" s="195"/>
      <c r="H27" s="195"/>
      <c r="I27" s="195"/>
      <c r="J27" s="195"/>
      <c r="K27" s="197"/>
      <c r="L27" s="459"/>
      <c r="M27" s="198"/>
      <c r="N27" s="196"/>
      <c r="O27" s="196"/>
      <c r="P27" s="196"/>
      <c r="Q27" s="196"/>
      <c r="R27" s="197"/>
      <c r="S27" s="195"/>
      <c r="T27" s="195"/>
      <c r="U27" s="195"/>
      <c r="V27" s="195"/>
      <c r="W27" s="198"/>
      <c r="Y27" s="153">
        <f t="shared" si="1"/>
        <v>0</v>
      </c>
      <c r="Z27" s="149">
        <f t="shared" si="2"/>
        <v>0</v>
      </c>
      <c r="AA27" s="149">
        <f t="shared" si="3"/>
        <v>0</v>
      </c>
      <c r="AB27" s="850">
        <f t="shared" si="4"/>
        <v>0</v>
      </c>
      <c r="AD27" s="153">
        <f t="shared" si="5"/>
        <v>0</v>
      </c>
      <c r="AE27" s="149">
        <f t="shared" si="6"/>
        <v>0</v>
      </c>
      <c r="AF27" s="149">
        <f t="shared" si="7"/>
        <v>0</v>
      </c>
      <c r="AG27" s="154">
        <f t="shared" si="8"/>
        <v>0</v>
      </c>
    </row>
    <row r="28" spans="1:33" x14ac:dyDescent="0.25">
      <c r="A28" s="141" t="str">
        <f>IF(ISBLANK('B1'!A28),"",'B1'!A28)</f>
        <v/>
      </c>
      <c r="B28" s="897" t="str">
        <f>IF(ISBLANK('B1'!B28),"",'B1'!B28)</f>
        <v/>
      </c>
      <c r="C28" s="894" t="str">
        <f>IF(ISBLANK('B1'!C28),"",'B1'!C28)</f>
        <v/>
      </c>
      <c r="D28" s="248" t="str">
        <f>IF(ISBLANK('B1'!Q28),"",'B1'!Q28)</f>
        <v/>
      </c>
      <c r="E28" s="194"/>
      <c r="F28" s="195"/>
      <c r="G28" s="195"/>
      <c r="H28" s="195"/>
      <c r="I28" s="195"/>
      <c r="J28" s="195"/>
      <c r="K28" s="197"/>
      <c r="L28" s="459"/>
      <c r="M28" s="198"/>
      <c r="N28" s="196"/>
      <c r="O28" s="196"/>
      <c r="P28" s="196"/>
      <c r="Q28" s="196"/>
      <c r="R28" s="197"/>
      <c r="S28" s="195"/>
      <c r="T28" s="195"/>
      <c r="U28" s="195"/>
      <c r="V28" s="195"/>
      <c r="W28" s="198"/>
      <c r="Y28" s="153">
        <f t="shared" si="1"/>
        <v>0</v>
      </c>
      <c r="Z28" s="149">
        <f t="shared" si="2"/>
        <v>0</v>
      </c>
      <c r="AA28" s="149">
        <f t="shared" si="3"/>
        <v>0</v>
      </c>
      <c r="AB28" s="850">
        <f t="shared" si="4"/>
        <v>0</v>
      </c>
      <c r="AD28" s="153">
        <f t="shared" si="5"/>
        <v>0</v>
      </c>
      <c r="AE28" s="149">
        <f t="shared" si="6"/>
        <v>0</v>
      </c>
      <c r="AF28" s="149">
        <f t="shared" si="7"/>
        <v>0</v>
      </c>
      <c r="AG28" s="154">
        <f t="shared" si="8"/>
        <v>0</v>
      </c>
    </row>
    <row r="29" spans="1:33" x14ac:dyDescent="0.25">
      <c r="A29" s="141" t="str">
        <f>IF(ISBLANK('B1'!A29),"",'B1'!A29)</f>
        <v/>
      </c>
      <c r="B29" s="897" t="str">
        <f>IF(ISBLANK('B1'!B29),"",'B1'!B29)</f>
        <v/>
      </c>
      <c r="C29" s="894" t="str">
        <f>IF(ISBLANK('B1'!C29),"",'B1'!C29)</f>
        <v/>
      </c>
      <c r="D29" s="248" t="str">
        <f>IF(ISBLANK('B1'!Q29),"",'B1'!Q29)</f>
        <v/>
      </c>
      <c r="E29" s="194"/>
      <c r="F29" s="195"/>
      <c r="G29" s="195"/>
      <c r="H29" s="195"/>
      <c r="I29" s="195"/>
      <c r="J29" s="195"/>
      <c r="K29" s="197"/>
      <c r="L29" s="459"/>
      <c r="M29" s="198"/>
      <c r="N29" s="196"/>
      <c r="O29" s="196"/>
      <c r="P29" s="196"/>
      <c r="Q29" s="196"/>
      <c r="R29" s="197"/>
      <c r="S29" s="195"/>
      <c r="T29" s="195"/>
      <c r="U29" s="195"/>
      <c r="V29" s="195"/>
      <c r="W29" s="198"/>
      <c r="Y29" s="153">
        <f t="shared" si="1"/>
        <v>0</v>
      </c>
      <c r="Z29" s="149">
        <f t="shared" si="2"/>
        <v>0</v>
      </c>
      <c r="AA29" s="149">
        <f t="shared" si="3"/>
        <v>0</v>
      </c>
      <c r="AB29" s="850">
        <f t="shared" si="4"/>
        <v>0</v>
      </c>
      <c r="AD29" s="153">
        <f t="shared" si="5"/>
        <v>0</v>
      </c>
      <c r="AE29" s="149">
        <f t="shared" si="6"/>
        <v>0</v>
      </c>
      <c r="AF29" s="149">
        <f t="shared" si="7"/>
        <v>0</v>
      </c>
      <c r="AG29" s="154">
        <f t="shared" si="8"/>
        <v>0</v>
      </c>
    </row>
    <row r="30" spans="1:33" x14ac:dyDescent="0.25">
      <c r="A30" s="141" t="str">
        <f>IF(ISBLANK('B1'!A30),"",'B1'!A30)</f>
        <v/>
      </c>
      <c r="B30" s="897" t="str">
        <f>IF(ISBLANK('B1'!B30),"",'B1'!B30)</f>
        <v/>
      </c>
      <c r="C30" s="894" t="str">
        <f>IF(ISBLANK('B1'!C30),"",'B1'!C30)</f>
        <v/>
      </c>
      <c r="D30" s="248" t="str">
        <f>IF(ISBLANK('B1'!Q30),"",'B1'!Q30)</f>
        <v/>
      </c>
      <c r="E30" s="194"/>
      <c r="F30" s="195"/>
      <c r="G30" s="195"/>
      <c r="H30" s="195"/>
      <c r="I30" s="195"/>
      <c r="J30" s="195"/>
      <c r="K30" s="197"/>
      <c r="L30" s="459"/>
      <c r="M30" s="198"/>
      <c r="N30" s="196"/>
      <c r="O30" s="196"/>
      <c r="P30" s="196"/>
      <c r="Q30" s="196"/>
      <c r="R30" s="197"/>
      <c r="S30" s="195"/>
      <c r="T30" s="195"/>
      <c r="U30" s="195"/>
      <c r="V30" s="195"/>
      <c r="W30" s="198"/>
      <c r="Y30" s="153">
        <f t="shared" si="1"/>
        <v>0</v>
      </c>
      <c r="Z30" s="149">
        <f t="shared" si="2"/>
        <v>0</v>
      </c>
      <c r="AA30" s="149">
        <f t="shared" si="3"/>
        <v>0</v>
      </c>
      <c r="AB30" s="850">
        <f t="shared" si="4"/>
        <v>0</v>
      </c>
      <c r="AD30" s="153">
        <f t="shared" si="5"/>
        <v>0</v>
      </c>
      <c r="AE30" s="149">
        <f t="shared" si="6"/>
        <v>0</v>
      </c>
      <c r="AF30" s="149">
        <f t="shared" si="7"/>
        <v>0</v>
      </c>
      <c r="AG30" s="154">
        <f t="shared" si="8"/>
        <v>0</v>
      </c>
    </row>
    <row r="31" spans="1:33" x14ac:dyDescent="0.25">
      <c r="A31" s="141" t="str">
        <f>IF(ISBLANK('B1'!A31),"",'B1'!A31)</f>
        <v/>
      </c>
      <c r="B31" s="897" t="str">
        <f>IF(ISBLANK('B1'!B31),"",'B1'!B31)</f>
        <v/>
      </c>
      <c r="C31" s="894" t="str">
        <f>IF(ISBLANK('B1'!C31),"",'B1'!C31)</f>
        <v/>
      </c>
      <c r="D31" s="248" t="str">
        <f>IF(ISBLANK('B1'!Q31),"",'B1'!Q31)</f>
        <v/>
      </c>
      <c r="E31" s="194"/>
      <c r="F31" s="195"/>
      <c r="G31" s="195"/>
      <c r="H31" s="195"/>
      <c r="I31" s="195"/>
      <c r="J31" s="195"/>
      <c r="K31" s="197"/>
      <c r="L31" s="459"/>
      <c r="M31" s="198"/>
      <c r="N31" s="196"/>
      <c r="O31" s="196"/>
      <c r="P31" s="196"/>
      <c r="Q31" s="196"/>
      <c r="R31" s="197"/>
      <c r="S31" s="195"/>
      <c r="T31" s="195"/>
      <c r="U31" s="195"/>
      <c r="V31" s="195"/>
      <c r="W31" s="198"/>
      <c r="Y31" s="153">
        <f t="shared" si="1"/>
        <v>0</v>
      </c>
      <c r="Z31" s="149">
        <f t="shared" si="2"/>
        <v>0</v>
      </c>
      <c r="AA31" s="149">
        <f t="shared" si="3"/>
        <v>0</v>
      </c>
      <c r="AB31" s="850">
        <f t="shared" si="4"/>
        <v>0</v>
      </c>
      <c r="AD31" s="153">
        <f t="shared" si="5"/>
        <v>0</v>
      </c>
      <c r="AE31" s="149">
        <f t="shared" si="6"/>
        <v>0</v>
      </c>
      <c r="AF31" s="149">
        <f t="shared" si="7"/>
        <v>0</v>
      </c>
      <c r="AG31" s="154">
        <f t="shared" si="8"/>
        <v>0</v>
      </c>
    </row>
    <row r="32" spans="1:33" x14ac:dyDescent="0.25">
      <c r="A32" s="141" t="str">
        <f>IF(ISBLANK('B1'!A32),"",'B1'!A32)</f>
        <v/>
      </c>
      <c r="B32" s="897" t="str">
        <f>IF(ISBLANK('B1'!B32),"",'B1'!B32)</f>
        <v/>
      </c>
      <c r="C32" s="894" t="str">
        <f>IF(ISBLANK('B1'!C32),"",'B1'!C32)</f>
        <v/>
      </c>
      <c r="D32" s="248" t="str">
        <f>IF(ISBLANK('B1'!Q32),"",'B1'!Q32)</f>
        <v/>
      </c>
      <c r="E32" s="194"/>
      <c r="F32" s="195"/>
      <c r="G32" s="195"/>
      <c r="H32" s="195"/>
      <c r="I32" s="195"/>
      <c r="J32" s="195"/>
      <c r="K32" s="197"/>
      <c r="L32" s="459"/>
      <c r="M32" s="198"/>
      <c r="N32" s="196"/>
      <c r="O32" s="196"/>
      <c r="P32" s="196"/>
      <c r="Q32" s="196"/>
      <c r="R32" s="197"/>
      <c r="S32" s="195"/>
      <c r="T32" s="195"/>
      <c r="U32" s="195"/>
      <c r="V32" s="195"/>
      <c r="W32" s="198"/>
      <c r="Y32" s="153">
        <f t="shared" si="1"/>
        <v>0</v>
      </c>
      <c r="Z32" s="149">
        <f t="shared" si="2"/>
        <v>0</v>
      </c>
      <c r="AA32" s="149">
        <f t="shared" si="3"/>
        <v>0</v>
      </c>
      <c r="AB32" s="850">
        <f t="shared" si="4"/>
        <v>0</v>
      </c>
      <c r="AD32" s="153">
        <f t="shared" si="5"/>
        <v>0</v>
      </c>
      <c r="AE32" s="149">
        <f t="shared" si="6"/>
        <v>0</v>
      </c>
      <c r="AF32" s="149">
        <f t="shared" si="7"/>
        <v>0</v>
      </c>
      <c r="AG32" s="154">
        <f t="shared" si="8"/>
        <v>0</v>
      </c>
    </row>
    <row r="33" spans="1:33" x14ac:dyDescent="0.25">
      <c r="A33" s="141" t="str">
        <f>IF(ISBLANK('B1'!A33),"",'B1'!A33)</f>
        <v/>
      </c>
      <c r="B33" s="897" t="str">
        <f>IF(ISBLANK('B1'!B33),"",'B1'!B33)</f>
        <v/>
      </c>
      <c r="C33" s="894" t="str">
        <f>IF(ISBLANK('B1'!C33),"",'B1'!C33)</f>
        <v/>
      </c>
      <c r="D33" s="248" t="str">
        <f>IF(ISBLANK('B1'!Q33),"",'B1'!Q33)</f>
        <v/>
      </c>
      <c r="E33" s="194"/>
      <c r="F33" s="195"/>
      <c r="G33" s="195"/>
      <c r="H33" s="195"/>
      <c r="I33" s="195"/>
      <c r="J33" s="195"/>
      <c r="K33" s="197"/>
      <c r="L33" s="459"/>
      <c r="M33" s="198"/>
      <c r="N33" s="196"/>
      <c r="O33" s="196"/>
      <c r="P33" s="196"/>
      <c r="Q33" s="196"/>
      <c r="R33" s="197"/>
      <c r="S33" s="195"/>
      <c r="T33" s="195"/>
      <c r="U33" s="195"/>
      <c r="V33" s="195"/>
      <c r="W33" s="198"/>
      <c r="Y33" s="153">
        <f t="shared" si="1"/>
        <v>0</v>
      </c>
      <c r="Z33" s="149">
        <f t="shared" si="2"/>
        <v>0</v>
      </c>
      <c r="AA33" s="149">
        <f t="shared" si="3"/>
        <v>0</v>
      </c>
      <c r="AB33" s="850">
        <f t="shared" si="4"/>
        <v>0</v>
      </c>
      <c r="AD33" s="153">
        <f t="shared" si="5"/>
        <v>0</v>
      </c>
      <c r="AE33" s="149">
        <f t="shared" si="6"/>
        <v>0</v>
      </c>
      <c r="AF33" s="149">
        <f t="shared" si="7"/>
        <v>0</v>
      </c>
      <c r="AG33" s="154">
        <f t="shared" si="8"/>
        <v>0</v>
      </c>
    </row>
    <row r="34" spans="1:33" x14ac:dyDescent="0.25">
      <c r="A34" s="141" t="str">
        <f>IF(ISBLANK('B1'!A34),"",'B1'!A34)</f>
        <v/>
      </c>
      <c r="B34" s="897" t="str">
        <f>IF(ISBLANK('B1'!B34),"",'B1'!B34)</f>
        <v/>
      </c>
      <c r="C34" s="894" t="str">
        <f>IF(ISBLANK('B1'!C34),"",'B1'!C34)</f>
        <v/>
      </c>
      <c r="D34" s="248" t="str">
        <f>IF(ISBLANK('B1'!Q34),"",'B1'!Q34)</f>
        <v/>
      </c>
      <c r="E34" s="194"/>
      <c r="F34" s="195"/>
      <c r="G34" s="195"/>
      <c r="H34" s="195"/>
      <c r="I34" s="195"/>
      <c r="J34" s="195"/>
      <c r="K34" s="197"/>
      <c r="L34" s="459"/>
      <c r="M34" s="198"/>
      <c r="N34" s="196"/>
      <c r="O34" s="196"/>
      <c r="P34" s="196"/>
      <c r="Q34" s="196"/>
      <c r="R34" s="197"/>
      <c r="S34" s="195"/>
      <c r="T34" s="195"/>
      <c r="U34" s="195"/>
      <c r="V34" s="195"/>
      <c r="W34" s="198"/>
      <c r="Y34" s="153">
        <f t="shared" si="1"/>
        <v>0</v>
      </c>
      <c r="Z34" s="149">
        <f t="shared" si="2"/>
        <v>0</v>
      </c>
      <c r="AA34" s="149">
        <f t="shared" si="3"/>
        <v>0</v>
      </c>
      <c r="AB34" s="850">
        <f t="shared" si="4"/>
        <v>0</v>
      </c>
      <c r="AD34" s="153">
        <f t="shared" si="5"/>
        <v>0</v>
      </c>
      <c r="AE34" s="149">
        <f t="shared" si="6"/>
        <v>0</v>
      </c>
      <c r="AF34" s="149">
        <f t="shared" si="7"/>
        <v>0</v>
      </c>
      <c r="AG34" s="154">
        <f t="shared" si="8"/>
        <v>0</v>
      </c>
    </row>
    <row r="35" spans="1:33" x14ac:dyDescent="0.25">
      <c r="A35" s="141" t="str">
        <f>IF(ISBLANK('B1'!A35),"",'B1'!A35)</f>
        <v/>
      </c>
      <c r="B35" s="897" t="str">
        <f>IF(ISBLANK('B1'!B35),"",'B1'!B35)</f>
        <v/>
      </c>
      <c r="C35" s="894" t="str">
        <f>IF(ISBLANK('B1'!C35),"",'B1'!C35)</f>
        <v/>
      </c>
      <c r="D35" s="248" t="str">
        <f>IF(ISBLANK('B1'!Q35),"",'B1'!Q35)</f>
        <v/>
      </c>
      <c r="E35" s="194"/>
      <c r="F35" s="195"/>
      <c r="G35" s="195"/>
      <c r="H35" s="195"/>
      <c r="I35" s="195"/>
      <c r="J35" s="195"/>
      <c r="K35" s="197"/>
      <c r="L35" s="459"/>
      <c r="M35" s="198"/>
      <c r="N35" s="196"/>
      <c r="O35" s="196"/>
      <c r="P35" s="196"/>
      <c r="Q35" s="196"/>
      <c r="R35" s="197"/>
      <c r="S35" s="195"/>
      <c r="T35" s="195"/>
      <c r="U35" s="195"/>
      <c r="V35" s="195"/>
      <c r="W35" s="198"/>
      <c r="Y35" s="153">
        <f t="shared" si="1"/>
        <v>0</v>
      </c>
      <c r="Z35" s="149">
        <f t="shared" si="2"/>
        <v>0</v>
      </c>
      <c r="AA35" s="149">
        <f t="shared" si="3"/>
        <v>0</v>
      </c>
      <c r="AB35" s="850">
        <f t="shared" si="4"/>
        <v>0</v>
      </c>
      <c r="AD35" s="153">
        <f t="shared" si="5"/>
        <v>0</v>
      </c>
      <c r="AE35" s="149">
        <f t="shared" si="6"/>
        <v>0</v>
      </c>
      <c r="AF35" s="149">
        <f t="shared" si="7"/>
        <v>0</v>
      </c>
      <c r="AG35" s="154">
        <f t="shared" si="8"/>
        <v>0</v>
      </c>
    </row>
    <row r="36" spans="1:33" x14ac:dyDescent="0.25">
      <c r="A36" s="141" t="str">
        <f>IF(ISBLANK('B1'!A36),"",'B1'!A36)</f>
        <v/>
      </c>
      <c r="B36" s="897" t="str">
        <f>IF(ISBLANK('B1'!B36),"",'B1'!B36)</f>
        <v/>
      </c>
      <c r="C36" s="894" t="str">
        <f>IF(ISBLANK('B1'!C36),"",'B1'!C36)</f>
        <v/>
      </c>
      <c r="D36" s="248" t="str">
        <f>IF(ISBLANK('B1'!Q36),"",'B1'!Q36)</f>
        <v/>
      </c>
      <c r="E36" s="194"/>
      <c r="F36" s="195"/>
      <c r="G36" s="195"/>
      <c r="H36" s="195"/>
      <c r="I36" s="195"/>
      <c r="J36" s="195"/>
      <c r="K36" s="197"/>
      <c r="L36" s="459"/>
      <c r="M36" s="198"/>
      <c r="N36" s="196"/>
      <c r="O36" s="196"/>
      <c r="P36" s="196"/>
      <c r="Q36" s="196"/>
      <c r="R36" s="197"/>
      <c r="S36" s="195"/>
      <c r="T36" s="195"/>
      <c r="U36" s="195"/>
      <c r="V36" s="195"/>
      <c r="W36" s="198"/>
      <c r="Y36" s="153">
        <f t="shared" si="1"/>
        <v>0</v>
      </c>
      <c r="Z36" s="149">
        <f t="shared" si="2"/>
        <v>0</v>
      </c>
      <c r="AA36" s="149">
        <f t="shared" si="3"/>
        <v>0</v>
      </c>
      <c r="AB36" s="850">
        <f t="shared" si="4"/>
        <v>0</v>
      </c>
      <c r="AD36" s="153">
        <f t="shared" si="5"/>
        <v>0</v>
      </c>
      <c r="AE36" s="149">
        <f t="shared" si="6"/>
        <v>0</v>
      </c>
      <c r="AF36" s="149">
        <f t="shared" si="7"/>
        <v>0</v>
      </c>
      <c r="AG36" s="154">
        <f t="shared" si="8"/>
        <v>0</v>
      </c>
    </row>
    <row r="37" spans="1:33" x14ac:dyDescent="0.25">
      <c r="A37" s="141" t="str">
        <f>IF(ISBLANK('B1'!A37),"",'B1'!A37)</f>
        <v/>
      </c>
      <c r="B37" s="897" t="str">
        <f>IF(ISBLANK('B1'!B37),"",'B1'!B37)</f>
        <v/>
      </c>
      <c r="C37" s="894" t="str">
        <f>IF(ISBLANK('B1'!C37),"",'B1'!C37)</f>
        <v/>
      </c>
      <c r="D37" s="248" t="str">
        <f>IF(ISBLANK('B1'!Q37),"",'B1'!Q37)</f>
        <v/>
      </c>
      <c r="E37" s="194"/>
      <c r="F37" s="195"/>
      <c r="G37" s="195"/>
      <c r="H37" s="195"/>
      <c r="I37" s="195"/>
      <c r="J37" s="195"/>
      <c r="K37" s="197"/>
      <c r="L37" s="459"/>
      <c r="M37" s="198"/>
      <c r="N37" s="196"/>
      <c r="O37" s="196"/>
      <c r="P37" s="196"/>
      <c r="Q37" s="196"/>
      <c r="R37" s="197"/>
      <c r="S37" s="195"/>
      <c r="T37" s="195"/>
      <c r="U37" s="195"/>
      <c r="V37" s="195"/>
      <c r="W37" s="198"/>
      <c r="Y37" s="153">
        <f t="shared" si="1"/>
        <v>0</v>
      </c>
      <c r="Z37" s="149">
        <f t="shared" si="2"/>
        <v>0</v>
      </c>
      <c r="AA37" s="149">
        <f t="shared" si="3"/>
        <v>0</v>
      </c>
      <c r="AB37" s="850">
        <f t="shared" si="4"/>
        <v>0</v>
      </c>
      <c r="AD37" s="153">
        <f t="shared" si="5"/>
        <v>0</v>
      </c>
      <c r="AE37" s="149">
        <f t="shared" si="6"/>
        <v>0</v>
      </c>
      <c r="AF37" s="149">
        <f t="shared" si="7"/>
        <v>0</v>
      </c>
      <c r="AG37" s="154">
        <f t="shared" si="8"/>
        <v>0</v>
      </c>
    </row>
    <row r="38" spans="1:33" x14ac:dyDescent="0.25">
      <c r="A38" s="141" t="str">
        <f>IF(ISBLANK('B1'!A38),"",'B1'!A38)</f>
        <v/>
      </c>
      <c r="B38" s="897" t="str">
        <f>IF(ISBLANK('B1'!B38),"",'B1'!B38)</f>
        <v/>
      </c>
      <c r="C38" s="894" t="str">
        <f>IF(ISBLANK('B1'!C38),"",'B1'!C38)</f>
        <v/>
      </c>
      <c r="D38" s="248" t="str">
        <f>IF(ISBLANK('B1'!Q38),"",'B1'!Q38)</f>
        <v/>
      </c>
      <c r="E38" s="194"/>
      <c r="F38" s="195"/>
      <c r="G38" s="195"/>
      <c r="H38" s="195"/>
      <c r="I38" s="195"/>
      <c r="J38" s="195"/>
      <c r="K38" s="197"/>
      <c r="L38" s="459"/>
      <c r="M38" s="198"/>
      <c r="N38" s="196"/>
      <c r="O38" s="196"/>
      <c r="P38" s="196"/>
      <c r="Q38" s="196"/>
      <c r="R38" s="197"/>
      <c r="S38" s="195"/>
      <c r="T38" s="195"/>
      <c r="U38" s="195"/>
      <c r="V38" s="195"/>
      <c r="W38" s="198"/>
      <c r="Y38" s="153">
        <f t="shared" si="1"/>
        <v>0</v>
      </c>
      <c r="Z38" s="149">
        <f t="shared" si="2"/>
        <v>0</v>
      </c>
      <c r="AA38" s="149">
        <f t="shared" si="3"/>
        <v>0</v>
      </c>
      <c r="AB38" s="850">
        <f t="shared" si="4"/>
        <v>0</v>
      </c>
      <c r="AD38" s="153">
        <f t="shared" si="5"/>
        <v>0</v>
      </c>
      <c r="AE38" s="149">
        <f t="shared" si="6"/>
        <v>0</v>
      </c>
      <c r="AF38" s="149">
        <f t="shared" si="7"/>
        <v>0</v>
      </c>
      <c r="AG38" s="154">
        <f t="shared" si="8"/>
        <v>0</v>
      </c>
    </row>
    <row r="39" spans="1:33" x14ac:dyDescent="0.25">
      <c r="A39" s="141" t="str">
        <f>IF(ISBLANK('B1'!A39),"",'B1'!A39)</f>
        <v/>
      </c>
      <c r="B39" s="897" t="str">
        <f>IF(ISBLANK('B1'!B39),"",'B1'!B39)</f>
        <v/>
      </c>
      <c r="C39" s="894" t="str">
        <f>IF(ISBLANK('B1'!C39),"",'B1'!C39)</f>
        <v/>
      </c>
      <c r="D39" s="248" t="str">
        <f>IF(ISBLANK('B1'!Q39),"",'B1'!Q39)</f>
        <v/>
      </c>
      <c r="E39" s="194"/>
      <c r="F39" s="195"/>
      <c r="G39" s="195"/>
      <c r="H39" s="195"/>
      <c r="I39" s="195"/>
      <c r="J39" s="195"/>
      <c r="K39" s="197"/>
      <c r="L39" s="459"/>
      <c r="M39" s="198"/>
      <c r="N39" s="196"/>
      <c r="O39" s="196"/>
      <c r="P39" s="196"/>
      <c r="Q39" s="196"/>
      <c r="R39" s="197"/>
      <c r="S39" s="195"/>
      <c r="T39" s="195"/>
      <c r="U39" s="195"/>
      <c r="V39" s="195"/>
      <c r="W39" s="198"/>
      <c r="Y39" s="153">
        <f t="shared" si="1"/>
        <v>0</v>
      </c>
      <c r="Z39" s="149">
        <f t="shared" si="2"/>
        <v>0</v>
      </c>
      <c r="AA39" s="149">
        <f t="shared" si="3"/>
        <v>0</v>
      </c>
      <c r="AB39" s="850">
        <f t="shared" si="4"/>
        <v>0</v>
      </c>
      <c r="AD39" s="153">
        <f t="shared" si="5"/>
        <v>0</v>
      </c>
      <c r="AE39" s="149">
        <f t="shared" si="6"/>
        <v>0</v>
      </c>
      <c r="AF39" s="149">
        <f t="shared" si="7"/>
        <v>0</v>
      </c>
      <c r="AG39" s="154">
        <f t="shared" si="8"/>
        <v>0</v>
      </c>
    </row>
    <row r="40" spans="1:33" x14ac:dyDescent="0.25">
      <c r="A40" s="141" t="str">
        <f>IF(ISBLANK('B1'!A40),"",'B1'!A40)</f>
        <v/>
      </c>
      <c r="B40" s="897" t="str">
        <f>IF(ISBLANK('B1'!B40),"",'B1'!B40)</f>
        <v/>
      </c>
      <c r="C40" s="894" t="str">
        <f>IF(ISBLANK('B1'!C40),"",'B1'!C40)</f>
        <v/>
      </c>
      <c r="D40" s="248" t="str">
        <f>IF(ISBLANK('B1'!Q40),"",'B1'!Q40)</f>
        <v/>
      </c>
      <c r="E40" s="194"/>
      <c r="F40" s="195"/>
      <c r="G40" s="195"/>
      <c r="H40" s="195"/>
      <c r="I40" s="195"/>
      <c r="J40" s="195"/>
      <c r="K40" s="197"/>
      <c r="L40" s="459"/>
      <c r="M40" s="198"/>
      <c r="N40" s="196"/>
      <c r="O40" s="196"/>
      <c r="P40" s="196"/>
      <c r="Q40" s="196"/>
      <c r="R40" s="197"/>
      <c r="S40" s="195"/>
      <c r="T40" s="195"/>
      <c r="U40" s="195"/>
      <c r="V40" s="195"/>
      <c r="W40" s="198"/>
      <c r="Y40" s="153">
        <f t="shared" si="1"/>
        <v>0</v>
      </c>
      <c r="Z40" s="149">
        <f t="shared" si="2"/>
        <v>0</v>
      </c>
      <c r="AA40" s="149">
        <f t="shared" si="3"/>
        <v>0</v>
      </c>
      <c r="AB40" s="850">
        <f t="shared" si="4"/>
        <v>0</v>
      </c>
      <c r="AD40" s="153">
        <f t="shared" si="5"/>
        <v>0</v>
      </c>
      <c r="AE40" s="149">
        <f t="shared" si="6"/>
        <v>0</v>
      </c>
      <c r="AF40" s="149">
        <f t="shared" si="7"/>
        <v>0</v>
      </c>
      <c r="AG40" s="154">
        <f t="shared" si="8"/>
        <v>0</v>
      </c>
    </row>
    <row r="41" spans="1:33" x14ac:dyDescent="0.25">
      <c r="A41" s="141" t="str">
        <f>IF(ISBLANK('B1'!A41),"",'B1'!A41)</f>
        <v/>
      </c>
      <c r="B41" s="897" t="str">
        <f>IF(ISBLANK('B1'!B41),"",'B1'!B41)</f>
        <v/>
      </c>
      <c r="C41" s="894" t="str">
        <f>IF(ISBLANK('B1'!C41),"",'B1'!C41)</f>
        <v/>
      </c>
      <c r="D41" s="248" t="str">
        <f>IF(ISBLANK('B1'!Q41),"",'B1'!Q41)</f>
        <v/>
      </c>
      <c r="E41" s="194"/>
      <c r="F41" s="195"/>
      <c r="G41" s="195"/>
      <c r="H41" s="195"/>
      <c r="I41" s="195"/>
      <c r="J41" s="195"/>
      <c r="K41" s="197"/>
      <c r="L41" s="459"/>
      <c r="M41" s="198"/>
      <c r="N41" s="196"/>
      <c r="O41" s="196"/>
      <c r="P41" s="196"/>
      <c r="Q41" s="196"/>
      <c r="R41" s="197"/>
      <c r="S41" s="195"/>
      <c r="T41" s="195"/>
      <c r="U41" s="195"/>
      <c r="V41" s="195"/>
      <c r="W41" s="198"/>
      <c r="Y41" s="153">
        <f t="shared" si="1"/>
        <v>0</v>
      </c>
      <c r="Z41" s="149">
        <f t="shared" si="2"/>
        <v>0</v>
      </c>
      <c r="AA41" s="149">
        <f t="shared" si="3"/>
        <v>0</v>
      </c>
      <c r="AB41" s="850">
        <f t="shared" si="4"/>
        <v>0</v>
      </c>
      <c r="AD41" s="153">
        <f t="shared" si="5"/>
        <v>0</v>
      </c>
      <c r="AE41" s="149">
        <f t="shared" si="6"/>
        <v>0</v>
      </c>
      <c r="AF41" s="149">
        <f t="shared" si="7"/>
        <v>0</v>
      </c>
      <c r="AG41" s="154">
        <f t="shared" si="8"/>
        <v>0</v>
      </c>
    </row>
    <row r="42" spans="1:33" x14ac:dyDescent="0.25">
      <c r="A42" s="141" t="str">
        <f>IF(ISBLANK('B1'!A42),"",'B1'!A42)</f>
        <v/>
      </c>
      <c r="B42" s="897" t="str">
        <f>IF(ISBLANK('B1'!B42),"",'B1'!B42)</f>
        <v/>
      </c>
      <c r="C42" s="894" t="str">
        <f>IF(ISBLANK('B1'!C42),"",'B1'!C42)</f>
        <v/>
      </c>
      <c r="D42" s="248" t="str">
        <f>IF(ISBLANK('B1'!Q42),"",'B1'!Q42)</f>
        <v/>
      </c>
      <c r="E42" s="194"/>
      <c r="F42" s="195"/>
      <c r="G42" s="195"/>
      <c r="H42" s="195"/>
      <c r="I42" s="195"/>
      <c r="J42" s="195"/>
      <c r="K42" s="197"/>
      <c r="L42" s="459"/>
      <c r="M42" s="198"/>
      <c r="N42" s="196"/>
      <c r="O42" s="196"/>
      <c r="P42" s="196"/>
      <c r="Q42" s="196"/>
      <c r="R42" s="197"/>
      <c r="S42" s="195"/>
      <c r="T42" s="195"/>
      <c r="U42" s="195"/>
      <c r="V42" s="195"/>
      <c r="W42" s="198"/>
      <c r="Y42" s="153">
        <f t="shared" si="1"/>
        <v>0</v>
      </c>
      <c r="Z42" s="149">
        <f t="shared" si="2"/>
        <v>0</v>
      </c>
      <c r="AA42" s="149">
        <f t="shared" si="3"/>
        <v>0</v>
      </c>
      <c r="AB42" s="850">
        <f t="shared" si="4"/>
        <v>0</v>
      </c>
      <c r="AD42" s="153">
        <f t="shared" si="5"/>
        <v>0</v>
      </c>
      <c r="AE42" s="149">
        <f t="shared" si="6"/>
        <v>0</v>
      </c>
      <c r="AF42" s="149">
        <f t="shared" si="7"/>
        <v>0</v>
      </c>
      <c r="AG42" s="154">
        <f t="shared" si="8"/>
        <v>0</v>
      </c>
    </row>
    <row r="43" spans="1:33" x14ac:dyDescent="0.25">
      <c r="A43" s="141" t="str">
        <f>IF(ISBLANK('B1'!A43),"",'B1'!A43)</f>
        <v/>
      </c>
      <c r="B43" s="897" t="str">
        <f>IF(ISBLANK('B1'!B43),"",'B1'!B43)</f>
        <v/>
      </c>
      <c r="C43" s="894" t="str">
        <f>IF(ISBLANK('B1'!C43),"",'B1'!C43)</f>
        <v/>
      </c>
      <c r="D43" s="248" t="str">
        <f>IF(ISBLANK('B1'!Q43),"",'B1'!Q43)</f>
        <v/>
      </c>
      <c r="E43" s="194"/>
      <c r="F43" s="195"/>
      <c r="G43" s="195"/>
      <c r="H43" s="195"/>
      <c r="I43" s="195"/>
      <c r="J43" s="195"/>
      <c r="K43" s="197"/>
      <c r="L43" s="459"/>
      <c r="M43" s="198"/>
      <c r="N43" s="196"/>
      <c r="O43" s="196"/>
      <c r="P43" s="196"/>
      <c r="Q43" s="196"/>
      <c r="R43" s="197"/>
      <c r="S43" s="195"/>
      <c r="T43" s="195"/>
      <c r="U43" s="195"/>
      <c r="V43" s="195"/>
      <c r="W43" s="198"/>
      <c r="Y43" s="153">
        <f t="shared" si="1"/>
        <v>0</v>
      </c>
      <c r="Z43" s="149">
        <f t="shared" si="2"/>
        <v>0</v>
      </c>
      <c r="AA43" s="149">
        <f t="shared" si="3"/>
        <v>0</v>
      </c>
      <c r="AB43" s="850">
        <f t="shared" si="4"/>
        <v>0</v>
      </c>
      <c r="AD43" s="153">
        <f t="shared" si="5"/>
        <v>0</v>
      </c>
      <c r="AE43" s="149">
        <f t="shared" si="6"/>
        <v>0</v>
      </c>
      <c r="AF43" s="149">
        <f t="shared" si="7"/>
        <v>0</v>
      </c>
      <c r="AG43" s="154">
        <f t="shared" si="8"/>
        <v>0</v>
      </c>
    </row>
    <row r="44" spans="1:33" x14ac:dyDescent="0.25">
      <c r="A44" s="141" t="str">
        <f>IF(ISBLANK('B1'!A44),"",'B1'!A44)</f>
        <v/>
      </c>
      <c r="B44" s="897" t="str">
        <f>IF(ISBLANK('B1'!B44),"",'B1'!B44)</f>
        <v/>
      </c>
      <c r="C44" s="894" t="str">
        <f>IF(ISBLANK('B1'!C44),"",'B1'!C44)</f>
        <v/>
      </c>
      <c r="D44" s="248" t="str">
        <f>IF(ISBLANK('B1'!Q44),"",'B1'!Q44)</f>
        <v/>
      </c>
      <c r="E44" s="194"/>
      <c r="F44" s="195"/>
      <c r="G44" s="195"/>
      <c r="H44" s="195"/>
      <c r="I44" s="195"/>
      <c r="J44" s="195"/>
      <c r="K44" s="197"/>
      <c r="L44" s="459"/>
      <c r="M44" s="198"/>
      <c r="N44" s="196"/>
      <c r="O44" s="196"/>
      <c r="P44" s="196"/>
      <c r="Q44" s="196"/>
      <c r="R44" s="197"/>
      <c r="S44" s="195"/>
      <c r="T44" s="195"/>
      <c r="U44" s="195"/>
      <c r="V44" s="195"/>
      <c r="W44" s="198"/>
      <c r="Y44" s="153">
        <f t="shared" si="1"/>
        <v>0</v>
      </c>
      <c r="Z44" s="149">
        <f t="shared" si="2"/>
        <v>0</v>
      </c>
      <c r="AA44" s="149">
        <f t="shared" si="3"/>
        <v>0</v>
      </c>
      <c r="AB44" s="850">
        <f t="shared" si="4"/>
        <v>0</v>
      </c>
      <c r="AD44" s="153">
        <f t="shared" si="5"/>
        <v>0</v>
      </c>
      <c r="AE44" s="149">
        <f t="shared" si="6"/>
        <v>0</v>
      </c>
      <c r="AF44" s="149">
        <f t="shared" si="7"/>
        <v>0</v>
      </c>
      <c r="AG44" s="154">
        <f t="shared" si="8"/>
        <v>0</v>
      </c>
    </row>
    <row r="45" spans="1:33" x14ac:dyDescent="0.25">
      <c r="A45" s="141" t="str">
        <f>IF(ISBLANK('B1'!A45),"",'B1'!A45)</f>
        <v/>
      </c>
      <c r="B45" s="897" t="str">
        <f>IF(ISBLANK('B1'!B45),"",'B1'!B45)</f>
        <v/>
      </c>
      <c r="C45" s="894" t="str">
        <f>IF(ISBLANK('B1'!C45),"",'B1'!C45)</f>
        <v/>
      </c>
      <c r="D45" s="248" t="str">
        <f>IF(ISBLANK('B1'!Q45),"",'B1'!Q45)</f>
        <v/>
      </c>
      <c r="E45" s="194"/>
      <c r="F45" s="195"/>
      <c r="G45" s="195"/>
      <c r="H45" s="195"/>
      <c r="I45" s="195"/>
      <c r="J45" s="195"/>
      <c r="K45" s="197"/>
      <c r="L45" s="459"/>
      <c r="M45" s="198"/>
      <c r="N45" s="196"/>
      <c r="O45" s="196"/>
      <c r="P45" s="196"/>
      <c r="Q45" s="196"/>
      <c r="R45" s="197"/>
      <c r="S45" s="195"/>
      <c r="T45" s="195"/>
      <c r="U45" s="195"/>
      <c r="V45" s="195"/>
      <c r="W45" s="198"/>
      <c r="Y45" s="153">
        <f t="shared" si="1"/>
        <v>0</v>
      </c>
      <c r="Z45" s="149">
        <f t="shared" si="2"/>
        <v>0</v>
      </c>
      <c r="AA45" s="149">
        <f t="shared" si="3"/>
        <v>0</v>
      </c>
      <c r="AB45" s="850">
        <f t="shared" si="4"/>
        <v>0</v>
      </c>
      <c r="AD45" s="153">
        <f t="shared" si="5"/>
        <v>0</v>
      </c>
      <c r="AE45" s="149">
        <f t="shared" si="6"/>
        <v>0</v>
      </c>
      <c r="AF45" s="149">
        <f t="shared" si="7"/>
        <v>0</v>
      </c>
      <c r="AG45" s="154">
        <f t="shared" si="8"/>
        <v>0</v>
      </c>
    </row>
    <row r="46" spans="1:33" x14ac:dyDescent="0.25">
      <c r="A46" s="141" t="str">
        <f>IF(ISBLANK('B1'!A46),"",'B1'!A46)</f>
        <v/>
      </c>
      <c r="B46" s="897" t="str">
        <f>IF(ISBLANK('B1'!B46),"",'B1'!B46)</f>
        <v/>
      </c>
      <c r="C46" s="894" t="str">
        <f>IF(ISBLANK('B1'!C46),"",'B1'!C46)</f>
        <v/>
      </c>
      <c r="D46" s="248" t="str">
        <f>IF(ISBLANK('B1'!Q46),"",'B1'!Q46)</f>
        <v/>
      </c>
      <c r="E46" s="194"/>
      <c r="F46" s="195"/>
      <c r="G46" s="195"/>
      <c r="H46" s="195"/>
      <c r="I46" s="195"/>
      <c r="J46" s="195"/>
      <c r="K46" s="197"/>
      <c r="L46" s="459"/>
      <c r="M46" s="198"/>
      <c r="N46" s="196"/>
      <c r="O46" s="196"/>
      <c r="P46" s="196"/>
      <c r="Q46" s="196"/>
      <c r="R46" s="197"/>
      <c r="S46" s="195"/>
      <c r="T46" s="195"/>
      <c r="U46" s="195"/>
      <c r="V46" s="195"/>
      <c r="W46" s="198"/>
      <c r="Y46" s="153">
        <f t="shared" si="1"/>
        <v>0</v>
      </c>
      <c r="Z46" s="149">
        <f t="shared" si="2"/>
        <v>0</v>
      </c>
      <c r="AA46" s="149">
        <f t="shared" si="3"/>
        <v>0</v>
      </c>
      <c r="AB46" s="850">
        <f t="shared" si="4"/>
        <v>0</v>
      </c>
      <c r="AD46" s="153">
        <f t="shared" si="5"/>
        <v>0</v>
      </c>
      <c r="AE46" s="149">
        <f t="shared" si="6"/>
        <v>0</v>
      </c>
      <c r="AF46" s="149">
        <f t="shared" si="7"/>
        <v>0</v>
      </c>
      <c r="AG46" s="154">
        <f t="shared" si="8"/>
        <v>0</v>
      </c>
    </row>
    <row r="47" spans="1:33" x14ac:dyDescent="0.25">
      <c r="A47" s="141" t="str">
        <f>IF(ISBLANK('B1'!A47),"",'B1'!A47)</f>
        <v/>
      </c>
      <c r="B47" s="897" t="str">
        <f>IF(ISBLANK('B1'!B47),"",'B1'!B47)</f>
        <v/>
      </c>
      <c r="C47" s="894" t="str">
        <f>IF(ISBLANK('B1'!C47),"",'B1'!C47)</f>
        <v/>
      </c>
      <c r="D47" s="248" t="str">
        <f>IF(ISBLANK('B1'!Q47),"",'B1'!Q47)</f>
        <v/>
      </c>
      <c r="E47" s="194"/>
      <c r="F47" s="195"/>
      <c r="G47" s="195"/>
      <c r="H47" s="195"/>
      <c r="I47" s="195"/>
      <c r="J47" s="195"/>
      <c r="K47" s="197"/>
      <c r="L47" s="459"/>
      <c r="M47" s="198"/>
      <c r="N47" s="196"/>
      <c r="O47" s="196"/>
      <c r="P47" s="196"/>
      <c r="Q47" s="196"/>
      <c r="R47" s="197"/>
      <c r="S47" s="195"/>
      <c r="T47" s="195"/>
      <c r="U47" s="195"/>
      <c r="V47" s="195"/>
      <c r="W47" s="198"/>
      <c r="Y47" s="153">
        <f t="shared" si="1"/>
        <v>0</v>
      </c>
      <c r="Z47" s="149">
        <f t="shared" si="2"/>
        <v>0</v>
      </c>
      <c r="AA47" s="149">
        <f t="shared" si="3"/>
        <v>0</v>
      </c>
      <c r="AB47" s="850">
        <f t="shared" si="4"/>
        <v>0</v>
      </c>
      <c r="AD47" s="153">
        <f t="shared" si="5"/>
        <v>0</v>
      </c>
      <c r="AE47" s="149">
        <f t="shared" si="6"/>
        <v>0</v>
      </c>
      <c r="AF47" s="149">
        <f t="shared" si="7"/>
        <v>0</v>
      </c>
      <c r="AG47" s="154">
        <f t="shared" si="8"/>
        <v>0</v>
      </c>
    </row>
    <row r="48" spans="1:33" x14ac:dyDescent="0.25">
      <c r="A48" s="141" t="str">
        <f>IF(ISBLANK('B1'!A48),"",'B1'!A48)</f>
        <v/>
      </c>
      <c r="B48" s="897" t="str">
        <f>IF(ISBLANK('B1'!B48),"",'B1'!B48)</f>
        <v/>
      </c>
      <c r="C48" s="894" t="str">
        <f>IF(ISBLANK('B1'!C48),"",'B1'!C48)</f>
        <v/>
      </c>
      <c r="D48" s="248" t="str">
        <f>IF(ISBLANK('B1'!Q48),"",'B1'!Q48)</f>
        <v/>
      </c>
      <c r="E48" s="194"/>
      <c r="F48" s="195"/>
      <c r="G48" s="195"/>
      <c r="H48" s="195"/>
      <c r="I48" s="195"/>
      <c r="J48" s="195"/>
      <c r="K48" s="197"/>
      <c r="L48" s="459"/>
      <c r="M48" s="198"/>
      <c r="N48" s="196"/>
      <c r="O48" s="196"/>
      <c r="P48" s="196"/>
      <c r="Q48" s="196"/>
      <c r="R48" s="197"/>
      <c r="S48" s="195"/>
      <c r="T48" s="195"/>
      <c r="U48" s="195"/>
      <c r="V48" s="195"/>
      <c r="W48" s="198"/>
      <c r="Y48" s="153">
        <f t="shared" si="1"/>
        <v>0</v>
      </c>
      <c r="Z48" s="149">
        <f t="shared" si="2"/>
        <v>0</v>
      </c>
      <c r="AA48" s="149">
        <f t="shared" si="3"/>
        <v>0</v>
      </c>
      <c r="AB48" s="850">
        <f t="shared" si="4"/>
        <v>0</v>
      </c>
      <c r="AD48" s="153">
        <f t="shared" si="5"/>
        <v>0</v>
      </c>
      <c r="AE48" s="149">
        <f t="shared" si="6"/>
        <v>0</v>
      </c>
      <c r="AF48" s="149">
        <f t="shared" si="7"/>
        <v>0</v>
      </c>
      <c r="AG48" s="154">
        <f t="shared" si="8"/>
        <v>0</v>
      </c>
    </row>
    <row r="49" spans="1:33" x14ac:dyDescent="0.25">
      <c r="A49" s="141" t="str">
        <f>IF(ISBLANK('B1'!A49),"",'B1'!A49)</f>
        <v/>
      </c>
      <c r="B49" s="897" t="str">
        <f>IF(ISBLANK('B1'!B49),"",'B1'!B49)</f>
        <v/>
      </c>
      <c r="C49" s="894" t="str">
        <f>IF(ISBLANK('B1'!C49),"",'B1'!C49)</f>
        <v/>
      </c>
      <c r="D49" s="248" t="str">
        <f>IF(ISBLANK('B1'!Q49),"",'B1'!Q49)</f>
        <v/>
      </c>
      <c r="E49" s="194"/>
      <c r="F49" s="195"/>
      <c r="G49" s="195"/>
      <c r="H49" s="195"/>
      <c r="I49" s="195"/>
      <c r="J49" s="195"/>
      <c r="K49" s="197"/>
      <c r="L49" s="459"/>
      <c r="M49" s="198"/>
      <c r="N49" s="196"/>
      <c r="O49" s="196"/>
      <c r="P49" s="196"/>
      <c r="Q49" s="196"/>
      <c r="R49" s="197"/>
      <c r="S49" s="195"/>
      <c r="T49" s="195"/>
      <c r="U49" s="195"/>
      <c r="V49" s="195"/>
      <c r="W49" s="198"/>
      <c r="Y49" s="153">
        <f t="shared" si="1"/>
        <v>0</v>
      </c>
      <c r="Z49" s="149">
        <f t="shared" si="2"/>
        <v>0</v>
      </c>
      <c r="AA49" s="149">
        <f t="shared" si="3"/>
        <v>0</v>
      </c>
      <c r="AB49" s="850">
        <f t="shared" si="4"/>
        <v>0</v>
      </c>
      <c r="AD49" s="153">
        <f t="shared" si="5"/>
        <v>0</v>
      </c>
      <c r="AE49" s="149">
        <f t="shared" si="6"/>
        <v>0</v>
      </c>
      <c r="AF49" s="149">
        <f t="shared" si="7"/>
        <v>0</v>
      </c>
      <c r="AG49" s="154">
        <f t="shared" si="8"/>
        <v>0</v>
      </c>
    </row>
    <row r="50" spans="1:33" x14ac:dyDescent="0.25">
      <c r="A50" s="141" t="str">
        <f>IF(ISBLANK('B1'!A50),"",'B1'!A50)</f>
        <v/>
      </c>
      <c r="B50" s="897" t="str">
        <f>IF(ISBLANK('B1'!B50),"",'B1'!B50)</f>
        <v/>
      </c>
      <c r="C50" s="894" t="str">
        <f>IF(ISBLANK('B1'!C50),"",'B1'!C50)</f>
        <v/>
      </c>
      <c r="D50" s="248" t="str">
        <f>IF(ISBLANK('B1'!Q50),"",'B1'!Q50)</f>
        <v/>
      </c>
      <c r="E50" s="194"/>
      <c r="F50" s="195"/>
      <c r="G50" s="195"/>
      <c r="H50" s="195"/>
      <c r="I50" s="195"/>
      <c r="J50" s="195"/>
      <c r="K50" s="197"/>
      <c r="L50" s="459"/>
      <c r="M50" s="198"/>
      <c r="N50" s="196"/>
      <c r="O50" s="196"/>
      <c r="P50" s="196"/>
      <c r="Q50" s="196"/>
      <c r="R50" s="197"/>
      <c r="S50" s="195"/>
      <c r="T50" s="195"/>
      <c r="U50" s="195"/>
      <c r="V50" s="195"/>
      <c r="W50" s="198"/>
      <c r="Y50" s="153">
        <f t="shared" si="1"/>
        <v>0</v>
      </c>
      <c r="Z50" s="149">
        <f t="shared" si="2"/>
        <v>0</v>
      </c>
      <c r="AA50" s="149">
        <f t="shared" si="3"/>
        <v>0</v>
      </c>
      <c r="AB50" s="850">
        <f t="shared" si="4"/>
        <v>0</v>
      </c>
      <c r="AD50" s="153">
        <f t="shared" si="5"/>
        <v>0</v>
      </c>
      <c r="AE50" s="149">
        <f t="shared" si="6"/>
        <v>0</v>
      </c>
      <c r="AF50" s="149">
        <f t="shared" si="7"/>
        <v>0</v>
      </c>
      <c r="AG50" s="154">
        <f t="shared" si="8"/>
        <v>0</v>
      </c>
    </row>
    <row r="51" spans="1:33" x14ac:dyDescent="0.25">
      <c r="A51" s="141" t="str">
        <f>IF(ISBLANK('B1'!A51),"",'B1'!A51)</f>
        <v/>
      </c>
      <c r="B51" s="897" t="str">
        <f>IF(ISBLANK('B1'!B51),"",'B1'!B51)</f>
        <v/>
      </c>
      <c r="C51" s="894" t="str">
        <f>IF(ISBLANK('B1'!C51),"",'B1'!C51)</f>
        <v/>
      </c>
      <c r="D51" s="248" t="str">
        <f>IF(ISBLANK('B1'!Q51),"",'B1'!Q51)</f>
        <v/>
      </c>
      <c r="E51" s="194"/>
      <c r="F51" s="195"/>
      <c r="G51" s="195"/>
      <c r="H51" s="195"/>
      <c r="I51" s="195"/>
      <c r="J51" s="195"/>
      <c r="K51" s="197"/>
      <c r="L51" s="459"/>
      <c r="M51" s="198"/>
      <c r="N51" s="196"/>
      <c r="O51" s="196"/>
      <c r="P51" s="196"/>
      <c r="Q51" s="196"/>
      <c r="R51" s="197"/>
      <c r="S51" s="195"/>
      <c r="T51" s="195"/>
      <c r="U51" s="195"/>
      <c r="V51" s="195"/>
      <c r="W51" s="198"/>
      <c r="Y51" s="153">
        <f t="shared" si="1"/>
        <v>0</v>
      </c>
      <c r="Z51" s="149">
        <f t="shared" si="2"/>
        <v>0</v>
      </c>
      <c r="AA51" s="149">
        <f t="shared" si="3"/>
        <v>0</v>
      </c>
      <c r="AB51" s="850">
        <f t="shared" si="4"/>
        <v>0</v>
      </c>
      <c r="AD51" s="153">
        <f t="shared" si="5"/>
        <v>0</v>
      </c>
      <c r="AE51" s="149">
        <f t="shared" si="6"/>
        <v>0</v>
      </c>
      <c r="AF51" s="149">
        <f t="shared" si="7"/>
        <v>0</v>
      </c>
      <c r="AG51" s="154">
        <f t="shared" si="8"/>
        <v>0</v>
      </c>
    </row>
    <row r="52" spans="1:33" x14ac:dyDescent="0.25">
      <c r="A52" s="141" t="str">
        <f>IF(ISBLANK('B1'!A52),"",'B1'!A52)</f>
        <v/>
      </c>
      <c r="B52" s="897" t="str">
        <f>IF(ISBLANK('B1'!B52),"",'B1'!B52)</f>
        <v/>
      </c>
      <c r="C52" s="894" t="str">
        <f>IF(ISBLANK('B1'!C52),"",'B1'!C52)</f>
        <v/>
      </c>
      <c r="D52" s="248" t="str">
        <f>IF(ISBLANK('B1'!Q52),"",'B1'!Q52)</f>
        <v/>
      </c>
      <c r="E52" s="194"/>
      <c r="F52" s="195"/>
      <c r="G52" s="195"/>
      <c r="H52" s="195"/>
      <c r="I52" s="195"/>
      <c r="J52" s="195"/>
      <c r="K52" s="197"/>
      <c r="L52" s="459"/>
      <c r="M52" s="198"/>
      <c r="N52" s="196"/>
      <c r="O52" s="196"/>
      <c r="P52" s="196"/>
      <c r="Q52" s="196"/>
      <c r="R52" s="197"/>
      <c r="S52" s="195"/>
      <c r="T52" s="195"/>
      <c r="U52" s="195"/>
      <c r="V52" s="195"/>
      <c r="W52" s="198"/>
      <c r="Y52" s="153">
        <f t="shared" si="1"/>
        <v>0</v>
      </c>
      <c r="Z52" s="149">
        <f t="shared" si="2"/>
        <v>0</v>
      </c>
      <c r="AA52" s="149">
        <f t="shared" si="3"/>
        <v>0</v>
      </c>
      <c r="AB52" s="850">
        <f t="shared" si="4"/>
        <v>0</v>
      </c>
      <c r="AD52" s="153">
        <f t="shared" si="5"/>
        <v>0</v>
      </c>
      <c r="AE52" s="149">
        <f t="shared" si="6"/>
        <v>0</v>
      </c>
      <c r="AF52" s="149">
        <f t="shared" si="7"/>
        <v>0</v>
      </c>
      <c r="AG52" s="154">
        <f t="shared" si="8"/>
        <v>0</v>
      </c>
    </row>
    <row r="53" spans="1:33" x14ac:dyDescent="0.25">
      <c r="A53" s="141" t="str">
        <f>IF(ISBLANK('B1'!A53),"",'B1'!A53)</f>
        <v/>
      </c>
      <c r="B53" s="897" t="str">
        <f>IF(ISBLANK('B1'!B53),"",'B1'!B53)</f>
        <v/>
      </c>
      <c r="C53" s="894" t="str">
        <f>IF(ISBLANK('B1'!C53),"",'B1'!C53)</f>
        <v/>
      </c>
      <c r="D53" s="248" t="str">
        <f>IF(ISBLANK('B1'!Q53),"",'B1'!Q53)</f>
        <v/>
      </c>
      <c r="E53" s="194"/>
      <c r="F53" s="195"/>
      <c r="G53" s="195"/>
      <c r="H53" s="195"/>
      <c r="I53" s="195"/>
      <c r="J53" s="195"/>
      <c r="K53" s="197"/>
      <c r="L53" s="459"/>
      <c r="M53" s="198"/>
      <c r="N53" s="196"/>
      <c r="O53" s="196"/>
      <c r="P53" s="196"/>
      <c r="Q53" s="196"/>
      <c r="R53" s="197"/>
      <c r="S53" s="195"/>
      <c r="T53" s="195"/>
      <c r="U53" s="195"/>
      <c r="V53" s="195"/>
      <c r="W53" s="198"/>
      <c r="Y53" s="153">
        <f t="shared" si="1"/>
        <v>0</v>
      </c>
      <c r="Z53" s="149">
        <f t="shared" si="2"/>
        <v>0</v>
      </c>
      <c r="AA53" s="149">
        <f t="shared" si="3"/>
        <v>0</v>
      </c>
      <c r="AB53" s="850">
        <f t="shared" si="4"/>
        <v>0</v>
      </c>
      <c r="AD53" s="153">
        <f t="shared" si="5"/>
        <v>0</v>
      </c>
      <c r="AE53" s="149">
        <f t="shared" si="6"/>
        <v>0</v>
      </c>
      <c r="AF53" s="149">
        <f t="shared" si="7"/>
        <v>0</v>
      </c>
      <c r="AG53" s="154">
        <f t="shared" si="8"/>
        <v>0</v>
      </c>
    </row>
    <row r="54" spans="1:33" x14ac:dyDescent="0.25">
      <c r="A54" s="141" t="str">
        <f>IF(ISBLANK('B1'!A54),"",'B1'!A54)</f>
        <v/>
      </c>
      <c r="B54" s="897" t="str">
        <f>IF(ISBLANK('B1'!B54),"",'B1'!B54)</f>
        <v/>
      </c>
      <c r="C54" s="894" t="str">
        <f>IF(ISBLANK('B1'!C54),"",'B1'!C54)</f>
        <v/>
      </c>
      <c r="D54" s="248" t="str">
        <f>IF(ISBLANK('B1'!Q54),"",'B1'!Q54)</f>
        <v/>
      </c>
      <c r="E54" s="194"/>
      <c r="F54" s="195"/>
      <c r="G54" s="195"/>
      <c r="H54" s="195"/>
      <c r="I54" s="195"/>
      <c r="J54" s="195"/>
      <c r="K54" s="197"/>
      <c r="L54" s="459"/>
      <c r="M54" s="198"/>
      <c r="N54" s="196"/>
      <c r="O54" s="196"/>
      <c r="P54" s="196"/>
      <c r="Q54" s="196"/>
      <c r="R54" s="197"/>
      <c r="S54" s="195"/>
      <c r="T54" s="195"/>
      <c r="U54" s="195"/>
      <c r="V54" s="195"/>
      <c r="W54" s="198"/>
      <c r="Y54" s="153">
        <f t="shared" si="1"/>
        <v>0</v>
      </c>
      <c r="Z54" s="149">
        <f t="shared" si="2"/>
        <v>0</v>
      </c>
      <c r="AA54" s="149">
        <f t="shared" si="3"/>
        <v>0</v>
      </c>
      <c r="AB54" s="850">
        <f t="shared" si="4"/>
        <v>0</v>
      </c>
      <c r="AD54" s="153">
        <f t="shared" si="5"/>
        <v>0</v>
      </c>
      <c r="AE54" s="149">
        <f t="shared" si="6"/>
        <v>0</v>
      </c>
      <c r="AF54" s="149">
        <f t="shared" si="7"/>
        <v>0</v>
      </c>
      <c r="AG54" s="154">
        <f t="shared" si="8"/>
        <v>0</v>
      </c>
    </row>
    <row r="55" spans="1:33" x14ac:dyDescent="0.25">
      <c r="A55" s="141" t="str">
        <f>IF(ISBLANK('B1'!A55),"",'B1'!A55)</f>
        <v/>
      </c>
      <c r="B55" s="897" t="str">
        <f>IF(ISBLANK('B1'!B55),"",'B1'!B55)</f>
        <v/>
      </c>
      <c r="C55" s="894" t="str">
        <f>IF(ISBLANK('B1'!C55),"",'B1'!C55)</f>
        <v/>
      </c>
      <c r="D55" s="248" t="str">
        <f>IF(ISBLANK('B1'!Q55),"",'B1'!Q55)</f>
        <v/>
      </c>
      <c r="E55" s="194"/>
      <c r="F55" s="195"/>
      <c r="G55" s="195"/>
      <c r="H55" s="195"/>
      <c r="I55" s="195"/>
      <c r="J55" s="195"/>
      <c r="K55" s="197"/>
      <c r="L55" s="459"/>
      <c r="M55" s="198"/>
      <c r="N55" s="196"/>
      <c r="O55" s="196"/>
      <c r="P55" s="196"/>
      <c r="Q55" s="196"/>
      <c r="R55" s="197"/>
      <c r="S55" s="195"/>
      <c r="T55" s="195"/>
      <c r="U55" s="195"/>
      <c r="V55" s="195"/>
      <c r="W55" s="198"/>
      <c r="Y55" s="153">
        <f t="shared" si="1"/>
        <v>0</v>
      </c>
      <c r="Z55" s="149">
        <f t="shared" si="2"/>
        <v>0</v>
      </c>
      <c r="AA55" s="149">
        <f t="shared" si="3"/>
        <v>0</v>
      </c>
      <c r="AB55" s="850">
        <f t="shared" si="4"/>
        <v>0</v>
      </c>
      <c r="AD55" s="153">
        <f t="shared" si="5"/>
        <v>0</v>
      </c>
      <c r="AE55" s="149">
        <f t="shared" si="6"/>
        <v>0</v>
      </c>
      <c r="AF55" s="149">
        <f t="shared" si="7"/>
        <v>0</v>
      </c>
      <c r="AG55" s="154">
        <f t="shared" si="8"/>
        <v>0</v>
      </c>
    </row>
    <row r="56" spans="1:33" x14ac:dyDescent="0.25">
      <c r="A56" s="141" t="str">
        <f>IF(ISBLANK('B1'!A56),"",'B1'!A56)</f>
        <v/>
      </c>
      <c r="B56" s="897" t="str">
        <f>IF(ISBLANK('B1'!B56),"",'B1'!B56)</f>
        <v/>
      </c>
      <c r="C56" s="894" t="str">
        <f>IF(ISBLANK('B1'!C56),"",'B1'!C56)</f>
        <v/>
      </c>
      <c r="D56" s="248" t="str">
        <f>IF(ISBLANK('B1'!Q56),"",'B1'!Q56)</f>
        <v/>
      </c>
      <c r="E56" s="194"/>
      <c r="F56" s="195"/>
      <c r="G56" s="195"/>
      <c r="H56" s="195"/>
      <c r="I56" s="195"/>
      <c r="J56" s="195"/>
      <c r="K56" s="197"/>
      <c r="L56" s="459"/>
      <c r="M56" s="198"/>
      <c r="N56" s="196"/>
      <c r="O56" s="196"/>
      <c r="P56" s="196"/>
      <c r="Q56" s="196"/>
      <c r="R56" s="197"/>
      <c r="S56" s="195"/>
      <c r="T56" s="195"/>
      <c r="U56" s="195"/>
      <c r="V56" s="195"/>
      <c r="W56" s="198"/>
      <c r="Y56" s="153">
        <f t="shared" si="1"/>
        <v>0</v>
      </c>
      <c r="Z56" s="149">
        <f t="shared" si="2"/>
        <v>0</v>
      </c>
      <c r="AA56" s="149">
        <f t="shared" si="3"/>
        <v>0</v>
      </c>
      <c r="AB56" s="850">
        <f t="shared" si="4"/>
        <v>0</v>
      </c>
      <c r="AD56" s="153">
        <f t="shared" si="5"/>
        <v>0</v>
      </c>
      <c r="AE56" s="149">
        <f t="shared" si="6"/>
        <v>0</v>
      </c>
      <c r="AF56" s="149">
        <f t="shared" si="7"/>
        <v>0</v>
      </c>
      <c r="AG56" s="154">
        <f t="shared" si="8"/>
        <v>0</v>
      </c>
    </row>
    <row r="57" spans="1:33" x14ac:dyDescent="0.25">
      <c r="A57" s="141" t="str">
        <f>IF(ISBLANK('B1'!A57),"",'B1'!A57)</f>
        <v/>
      </c>
      <c r="B57" s="897" t="str">
        <f>IF(ISBLANK('B1'!B57),"",'B1'!B57)</f>
        <v/>
      </c>
      <c r="C57" s="894" t="str">
        <f>IF(ISBLANK('B1'!C57),"",'B1'!C57)</f>
        <v/>
      </c>
      <c r="D57" s="248" t="str">
        <f>IF(ISBLANK('B1'!Q57),"",'B1'!Q57)</f>
        <v/>
      </c>
      <c r="E57" s="194"/>
      <c r="F57" s="195"/>
      <c r="G57" s="195"/>
      <c r="H57" s="195"/>
      <c r="I57" s="195"/>
      <c r="J57" s="195"/>
      <c r="K57" s="197"/>
      <c r="L57" s="459"/>
      <c r="M57" s="198"/>
      <c r="N57" s="196"/>
      <c r="O57" s="196"/>
      <c r="P57" s="196"/>
      <c r="Q57" s="196"/>
      <c r="R57" s="197"/>
      <c r="S57" s="195"/>
      <c r="T57" s="195"/>
      <c r="U57" s="195"/>
      <c r="V57" s="195"/>
      <c r="W57" s="198"/>
      <c r="Y57" s="153">
        <f t="shared" si="1"/>
        <v>0</v>
      </c>
      <c r="Z57" s="149">
        <f t="shared" si="2"/>
        <v>0</v>
      </c>
      <c r="AA57" s="149">
        <f t="shared" si="3"/>
        <v>0</v>
      </c>
      <c r="AB57" s="850">
        <f t="shared" si="4"/>
        <v>0</v>
      </c>
      <c r="AD57" s="153">
        <f t="shared" si="5"/>
        <v>0</v>
      </c>
      <c r="AE57" s="149">
        <f t="shared" si="6"/>
        <v>0</v>
      </c>
      <c r="AF57" s="149">
        <f t="shared" si="7"/>
        <v>0</v>
      </c>
      <c r="AG57" s="154">
        <f t="shared" si="8"/>
        <v>0</v>
      </c>
    </row>
    <row r="58" spans="1:33" x14ac:dyDescent="0.25">
      <c r="A58" s="141" t="str">
        <f>IF(ISBLANK('B1'!A58),"",'B1'!A58)</f>
        <v/>
      </c>
      <c r="B58" s="897" t="str">
        <f>IF(ISBLANK('B1'!B58),"",'B1'!B58)</f>
        <v/>
      </c>
      <c r="C58" s="894" t="str">
        <f>IF(ISBLANK('B1'!C58),"",'B1'!C58)</f>
        <v/>
      </c>
      <c r="D58" s="248" t="str">
        <f>IF(ISBLANK('B1'!Q58),"",'B1'!Q58)</f>
        <v/>
      </c>
      <c r="E58" s="194"/>
      <c r="F58" s="195"/>
      <c r="G58" s="195"/>
      <c r="H58" s="195"/>
      <c r="I58" s="195"/>
      <c r="J58" s="195"/>
      <c r="K58" s="197"/>
      <c r="L58" s="459"/>
      <c r="M58" s="198"/>
      <c r="N58" s="196"/>
      <c r="O58" s="196"/>
      <c r="P58" s="196"/>
      <c r="Q58" s="196"/>
      <c r="R58" s="197"/>
      <c r="S58" s="195"/>
      <c r="T58" s="195"/>
      <c r="U58" s="195"/>
      <c r="V58" s="195"/>
      <c r="W58" s="198"/>
      <c r="Y58" s="153">
        <f t="shared" si="1"/>
        <v>0</v>
      </c>
      <c r="Z58" s="149">
        <f t="shared" si="2"/>
        <v>0</v>
      </c>
      <c r="AA58" s="149">
        <f t="shared" si="3"/>
        <v>0</v>
      </c>
      <c r="AB58" s="850">
        <f t="shared" si="4"/>
        <v>0</v>
      </c>
      <c r="AD58" s="153">
        <f t="shared" si="5"/>
        <v>0</v>
      </c>
      <c r="AE58" s="149">
        <f t="shared" si="6"/>
        <v>0</v>
      </c>
      <c r="AF58" s="149">
        <f t="shared" si="7"/>
        <v>0</v>
      </c>
      <c r="AG58" s="154">
        <f t="shared" si="8"/>
        <v>0</v>
      </c>
    </row>
    <row r="59" spans="1:33" x14ac:dyDescent="0.25">
      <c r="A59" s="141" t="str">
        <f>IF(ISBLANK('B1'!A59),"",'B1'!A59)</f>
        <v/>
      </c>
      <c r="B59" s="897" t="str">
        <f>IF(ISBLANK('B1'!B59),"",'B1'!B59)</f>
        <v/>
      </c>
      <c r="C59" s="894" t="str">
        <f>IF(ISBLANK('B1'!C59),"",'B1'!C59)</f>
        <v/>
      </c>
      <c r="D59" s="248" t="str">
        <f>IF(ISBLANK('B1'!Q59),"",'B1'!Q59)</f>
        <v/>
      </c>
      <c r="E59" s="194"/>
      <c r="F59" s="195"/>
      <c r="G59" s="195"/>
      <c r="H59" s="195"/>
      <c r="I59" s="195"/>
      <c r="J59" s="195"/>
      <c r="K59" s="197"/>
      <c r="L59" s="459"/>
      <c r="M59" s="198"/>
      <c r="N59" s="196"/>
      <c r="O59" s="196"/>
      <c r="P59" s="196"/>
      <c r="Q59" s="196"/>
      <c r="R59" s="197"/>
      <c r="S59" s="195"/>
      <c r="T59" s="195"/>
      <c r="U59" s="195"/>
      <c r="V59" s="195"/>
      <c r="W59" s="198"/>
      <c r="Y59" s="153">
        <f t="shared" si="1"/>
        <v>0</v>
      </c>
      <c r="Z59" s="149">
        <f t="shared" si="2"/>
        <v>0</v>
      </c>
      <c r="AA59" s="149">
        <f t="shared" si="3"/>
        <v>0</v>
      </c>
      <c r="AB59" s="850">
        <f t="shared" si="4"/>
        <v>0</v>
      </c>
      <c r="AD59" s="153">
        <f t="shared" si="5"/>
        <v>0</v>
      </c>
      <c r="AE59" s="149">
        <f t="shared" si="6"/>
        <v>0</v>
      </c>
      <c r="AF59" s="149">
        <f t="shared" si="7"/>
        <v>0</v>
      </c>
      <c r="AG59" s="154">
        <f t="shared" si="8"/>
        <v>0</v>
      </c>
    </row>
    <row r="60" spans="1:33" x14ac:dyDescent="0.25">
      <c r="A60" s="141" t="str">
        <f>IF(ISBLANK('B1'!A60),"",'B1'!A60)</f>
        <v/>
      </c>
      <c r="B60" s="897" t="str">
        <f>IF(ISBLANK('B1'!B60),"",'B1'!B60)</f>
        <v/>
      </c>
      <c r="C60" s="894" t="str">
        <f>IF(ISBLANK('B1'!C60),"",'B1'!C60)</f>
        <v/>
      </c>
      <c r="D60" s="248" t="str">
        <f>IF(ISBLANK('B1'!Q60),"",'B1'!Q60)</f>
        <v/>
      </c>
      <c r="E60" s="194"/>
      <c r="F60" s="195"/>
      <c r="G60" s="195"/>
      <c r="H60" s="195"/>
      <c r="I60" s="195"/>
      <c r="J60" s="195"/>
      <c r="K60" s="197"/>
      <c r="L60" s="459"/>
      <c r="M60" s="198"/>
      <c r="N60" s="196"/>
      <c r="O60" s="196"/>
      <c r="P60" s="196"/>
      <c r="Q60" s="196"/>
      <c r="R60" s="197"/>
      <c r="S60" s="195"/>
      <c r="T60" s="195"/>
      <c r="U60" s="195"/>
      <c r="V60" s="195"/>
      <c r="W60" s="198"/>
      <c r="Y60" s="153">
        <f t="shared" si="1"/>
        <v>0</v>
      </c>
      <c r="Z60" s="149">
        <f t="shared" si="2"/>
        <v>0</v>
      </c>
      <c r="AA60" s="149">
        <f t="shared" si="3"/>
        <v>0</v>
      </c>
      <c r="AB60" s="850">
        <f t="shared" si="4"/>
        <v>0</v>
      </c>
      <c r="AD60" s="153">
        <f t="shared" si="5"/>
        <v>0</v>
      </c>
      <c r="AE60" s="149">
        <f t="shared" si="6"/>
        <v>0</v>
      </c>
      <c r="AF60" s="149">
        <f t="shared" si="7"/>
        <v>0</v>
      </c>
      <c r="AG60" s="154">
        <f t="shared" si="8"/>
        <v>0</v>
      </c>
    </row>
    <row r="61" spans="1:33" x14ac:dyDescent="0.25">
      <c r="A61" s="141" t="str">
        <f>IF(ISBLANK('B1'!A61),"",'B1'!A61)</f>
        <v/>
      </c>
      <c r="B61" s="897" t="str">
        <f>IF(ISBLANK('B1'!B61),"",'B1'!B61)</f>
        <v/>
      </c>
      <c r="C61" s="894" t="str">
        <f>IF(ISBLANK('B1'!C61),"",'B1'!C61)</f>
        <v/>
      </c>
      <c r="D61" s="248" t="str">
        <f>IF(ISBLANK('B1'!Q61),"",'B1'!Q61)</f>
        <v/>
      </c>
      <c r="E61" s="194"/>
      <c r="F61" s="195"/>
      <c r="G61" s="195"/>
      <c r="H61" s="195"/>
      <c r="I61" s="195"/>
      <c r="J61" s="195"/>
      <c r="K61" s="197"/>
      <c r="L61" s="459"/>
      <c r="M61" s="198"/>
      <c r="N61" s="196"/>
      <c r="O61" s="196"/>
      <c r="P61" s="196"/>
      <c r="Q61" s="196"/>
      <c r="R61" s="197"/>
      <c r="S61" s="195"/>
      <c r="T61" s="195"/>
      <c r="U61" s="195"/>
      <c r="V61" s="195"/>
      <c r="W61" s="198"/>
      <c r="Y61" s="153">
        <f t="shared" si="1"/>
        <v>0</v>
      </c>
      <c r="Z61" s="149">
        <f t="shared" si="2"/>
        <v>0</v>
      </c>
      <c r="AA61" s="149">
        <f t="shared" si="3"/>
        <v>0</v>
      </c>
      <c r="AB61" s="850">
        <f t="shared" si="4"/>
        <v>0</v>
      </c>
      <c r="AD61" s="153">
        <f t="shared" si="5"/>
        <v>0</v>
      </c>
      <c r="AE61" s="149">
        <f t="shared" si="6"/>
        <v>0</v>
      </c>
      <c r="AF61" s="149">
        <f t="shared" si="7"/>
        <v>0</v>
      </c>
      <c r="AG61" s="154">
        <f t="shared" si="8"/>
        <v>0</v>
      </c>
    </row>
    <row r="62" spans="1:33" x14ac:dyDescent="0.25">
      <c r="A62" s="141" t="str">
        <f>IF(ISBLANK('B1'!A62),"",'B1'!A62)</f>
        <v/>
      </c>
      <c r="B62" s="897" t="str">
        <f>IF(ISBLANK('B1'!B62),"",'B1'!B62)</f>
        <v/>
      </c>
      <c r="C62" s="894" t="str">
        <f>IF(ISBLANK('B1'!C62),"",'B1'!C62)</f>
        <v/>
      </c>
      <c r="D62" s="248" t="str">
        <f>IF(ISBLANK('B1'!Q62),"",'B1'!Q62)</f>
        <v/>
      </c>
      <c r="E62" s="194"/>
      <c r="F62" s="195"/>
      <c r="G62" s="195"/>
      <c r="H62" s="195"/>
      <c r="I62" s="195"/>
      <c r="J62" s="195"/>
      <c r="K62" s="197"/>
      <c r="L62" s="459"/>
      <c r="M62" s="198"/>
      <c r="N62" s="196"/>
      <c r="O62" s="196"/>
      <c r="P62" s="196"/>
      <c r="Q62" s="196"/>
      <c r="R62" s="197"/>
      <c r="S62" s="195"/>
      <c r="T62" s="195"/>
      <c r="U62" s="195"/>
      <c r="V62" s="195"/>
      <c r="W62" s="198"/>
      <c r="Y62" s="153">
        <f t="shared" si="1"/>
        <v>0</v>
      </c>
      <c r="Z62" s="149">
        <f t="shared" si="2"/>
        <v>0</v>
      </c>
      <c r="AA62" s="149">
        <f t="shared" si="3"/>
        <v>0</v>
      </c>
      <c r="AB62" s="850">
        <f t="shared" si="4"/>
        <v>0</v>
      </c>
      <c r="AD62" s="153">
        <f t="shared" si="5"/>
        <v>0</v>
      </c>
      <c r="AE62" s="149">
        <f t="shared" si="6"/>
        <v>0</v>
      </c>
      <c r="AF62" s="149">
        <f t="shared" si="7"/>
        <v>0</v>
      </c>
      <c r="AG62" s="154">
        <f t="shared" si="8"/>
        <v>0</v>
      </c>
    </row>
    <row r="63" spans="1:33" x14ac:dyDescent="0.25">
      <c r="A63" s="141" t="str">
        <f>IF(ISBLANK('B1'!A63),"",'B1'!A63)</f>
        <v/>
      </c>
      <c r="B63" s="897" t="str">
        <f>IF(ISBLANK('B1'!B63),"",'B1'!B63)</f>
        <v/>
      </c>
      <c r="C63" s="894" t="str">
        <f>IF(ISBLANK('B1'!C63),"",'B1'!C63)</f>
        <v/>
      </c>
      <c r="D63" s="248" t="str">
        <f>IF(ISBLANK('B1'!Q63),"",'B1'!Q63)</f>
        <v/>
      </c>
      <c r="E63" s="194"/>
      <c r="F63" s="195"/>
      <c r="G63" s="195"/>
      <c r="H63" s="195"/>
      <c r="I63" s="195"/>
      <c r="J63" s="195"/>
      <c r="K63" s="197"/>
      <c r="L63" s="459"/>
      <c r="M63" s="198"/>
      <c r="N63" s="196"/>
      <c r="O63" s="196"/>
      <c r="P63" s="196"/>
      <c r="Q63" s="196"/>
      <c r="R63" s="197"/>
      <c r="S63" s="195"/>
      <c r="T63" s="195"/>
      <c r="U63" s="195"/>
      <c r="V63" s="195"/>
      <c r="W63" s="198"/>
      <c r="Y63" s="153">
        <f t="shared" si="1"/>
        <v>0</v>
      </c>
      <c r="Z63" s="149">
        <f t="shared" si="2"/>
        <v>0</v>
      </c>
      <c r="AA63" s="149">
        <f t="shared" si="3"/>
        <v>0</v>
      </c>
      <c r="AB63" s="850">
        <f t="shared" si="4"/>
        <v>0</v>
      </c>
      <c r="AD63" s="153">
        <f t="shared" si="5"/>
        <v>0</v>
      </c>
      <c r="AE63" s="149">
        <f t="shared" si="6"/>
        <v>0</v>
      </c>
      <c r="AF63" s="149">
        <f t="shared" si="7"/>
        <v>0</v>
      </c>
      <c r="AG63" s="154">
        <f t="shared" si="8"/>
        <v>0</v>
      </c>
    </row>
    <row r="64" spans="1:33" x14ac:dyDescent="0.25">
      <c r="A64" s="141" t="str">
        <f>IF(ISBLANK('B1'!A64),"",'B1'!A64)</f>
        <v/>
      </c>
      <c r="B64" s="897" t="str">
        <f>IF(ISBLANK('B1'!B64),"",'B1'!B64)</f>
        <v/>
      </c>
      <c r="C64" s="894" t="str">
        <f>IF(ISBLANK('B1'!C64),"",'B1'!C64)</f>
        <v/>
      </c>
      <c r="D64" s="248" t="str">
        <f>IF(ISBLANK('B1'!Q64),"",'B1'!Q64)</f>
        <v/>
      </c>
      <c r="E64" s="194"/>
      <c r="F64" s="195"/>
      <c r="G64" s="195"/>
      <c r="H64" s="195"/>
      <c r="I64" s="195"/>
      <c r="J64" s="195"/>
      <c r="K64" s="197"/>
      <c r="L64" s="459"/>
      <c r="M64" s="198"/>
      <c r="N64" s="196"/>
      <c r="O64" s="196"/>
      <c r="P64" s="196"/>
      <c r="Q64" s="196"/>
      <c r="R64" s="197"/>
      <c r="S64" s="195"/>
      <c r="T64" s="195"/>
      <c r="U64" s="195"/>
      <c r="V64" s="195"/>
      <c r="W64" s="198"/>
      <c r="Y64" s="153">
        <f t="shared" si="1"/>
        <v>0</v>
      </c>
      <c r="Z64" s="149">
        <f t="shared" si="2"/>
        <v>0</v>
      </c>
      <c r="AA64" s="149">
        <f t="shared" si="3"/>
        <v>0</v>
      </c>
      <c r="AB64" s="850">
        <f t="shared" si="4"/>
        <v>0</v>
      </c>
      <c r="AD64" s="153">
        <f t="shared" si="5"/>
        <v>0</v>
      </c>
      <c r="AE64" s="149">
        <f t="shared" si="6"/>
        <v>0</v>
      </c>
      <c r="AF64" s="149">
        <f t="shared" si="7"/>
        <v>0</v>
      </c>
      <c r="AG64" s="154">
        <f t="shared" si="8"/>
        <v>0</v>
      </c>
    </row>
    <row r="65" spans="1:33" x14ac:dyDescent="0.25">
      <c r="A65" s="141" t="str">
        <f>IF(ISBLANK('B1'!A65),"",'B1'!A65)</f>
        <v/>
      </c>
      <c r="B65" s="897" t="str">
        <f>IF(ISBLANK('B1'!B65),"",'B1'!B65)</f>
        <v/>
      </c>
      <c r="C65" s="894" t="str">
        <f>IF(ISBLANK('B1'!C65),"",'B1'!C65)</f>
        <v/>
      </c>
      <c r="D65" s="248" t="str">
        <f>IF(ISBLANK('B1'!Q65),"",'B1'!Q65)</f>
        <v/>
      </c>
      <c r="E65" s="194"/>
      <c r="F65" s="195"/>
      <c r="G65" s="195"/>
      <c r="H65" s="195"/>
      <c r="I65" s="195"/>
      <c r="J65" s="195"/>
      <c r="K65" s="197"/>
      <c r="L65" s="459"/>
      <c r="M65" s="198"/>
      <c r="N65" s="196"/>
      <c r="O65" s="196"/>
      <c r="P65" s="196"/>
      <c r="Q65" s="196"/>
      <c r="R65" s="197"/>
      <c r="S65" s="195"/>
      <c r="T65" s="195"/>
      <c r="U65" s="195"/>
      <c r="V65" s="195"/>
      <c r="W65" s="198"/>
      <c r="Y65" s="153">
        <f t="shared" si="1"/>
        <v>0</v>
      </c>
      <c r="Z65" s="149">
        <f t="shared" si="2"/>
        <v>0</v>
      </c>
      <c r="AA65" s="149">
        <f t="shared" si="3"/>
        <v>0</v>
      </c>
      <c r="AB65" s="850">
        <f t="shared" si="4"/>
        <v>0</v>
      </c>
      <c r="AD65" s="153">
        <f t="shared" si="5"/>
        <v>0</v>
      </c>
      <c r="AE65" s="149">
        <f t="shared" si="6"/>
        <v>0</v>
      </c>
      <c r="AF65" s="149">
        <f t="shared" si="7"/>
        <v>0</v>
      </c>
      <c r="AG65" s="154">
        <f t="shared" si="8"/>
        <v>0</v>
      </c>
    </row>
    <row r="66" spans="1:33" x14ac:dyDescent="0.25">
      <c r="A66" s="141" t="str">
        <f>IF(ISBLANK('B1'!A66),"",'B1'!A66)</f>
        <v/>
      </c>
      <c r="B66" s="897" t="str">
        <f>IF(ISBLANK('B1'!B66),"",'B1'!B66)</f>
        <v/>
      </c>
      <c r="C66" s="894" t="str">
        <f>IF(ISBLANK('B1'!C66),"",'B1'!C66)</f>
        <v/>
      </c>
      <c r="D66" s="248" t="str">
        <f>IF(ISBLANK('B1'!Q66),"",'B1'!Q66)</f>
        <v/>
      </c>
      <c r="E66" s="194"/>
      <c r="F66" s="195"/>
      <c r="G66" s="195"/>
      <c r="H66" s="195"/>
      <c r="I66" s="195"/>
      <c r="J66" s="195"/>
      <c r="K66" s="197"/>
      <c r="L66" s="459"/>
      <c r="M66" s="198"/>
      <c r="N66" s="196"/>
      <c r="O66" s="196"/>
      <c r="P66" s="196"/>
      <c r="Q66" s="196"/>
      <c r="R66" s="197"/>
      <c r="S66" s="195"/>
      <c r="T66" s="195"/>
      <c r="U66" s="195"/>
      <c r="V66" s="195"/>
      <c r="W66" s="198"/>
      <c r="Y66" s="153">
        <f t="shared" si="1"/>
        <v>0</v>
      </c>
      <c r="Z66" s="149">
        <f t="shared" si="2"/>
        <v>0</v>
      </c>
      <c r="AA66" s="149">
        <f t="shared" si="3"/>
        <v>0</v>
      </c>
      <c r="AB66" s="850">
        <f t="shared" si="4"/>
        <v>0</v>
      </c>
      <c r="AD66" s="153">
        <f t="shared" si="5"/>
        <v>0</v>
      </c>
      <c r="AE66" s="149">
        <f t="shared" si="6"/>
        <v>0</v>
      </c>
      <c r="AF66" s="149">
        <f t="shared" si="7"/>
        <v>0</v>
      </c>
      <c r="AG66" s="154">
        <f t="shared" si="8"/>
        <v>0</v>
      </c>
    </row>
    <row r="67" spans="1:33" x14ac:dyDescent="0.25">
      <c r="A67" s="141" t="str">
        <f>IF(ISBLANK('B1'!A67),"",'B1'!A67)</f>
        <v/>
      </c>
      <c r="B67" s="897" t="str">
        <f>IF(ISBLANK('B1'!B67),"",'B1'!B67)</f>
        <v/>
      </c>
      <c r="C67" s="894" t="str">
        <f>IF(ISBLANK('B1'!C67),"",'B1'!C67)</f>
        <v/>
      </c>
      <c r="D67" s="248" t="str">
        <f>IF(ISBLANK('B1'!Q67),"",'B1'!Q67)</f>
        <v/>
      </c>
      <c r="E67" s="194"/>
      <c r="F67" s="195"/>
      <c r="G67" s="195"/>
      <c r="H67" s="195"/>
      <c r="I67" s="195"/>
      <c r="J67" s="195"/>
      <c r="K67" s="197"/>
      <c r="L67" s="459"/>
      <c r="M67" s="198"/>
      <c r="N67" s="196"/>
      <c r="O67" s="196"/>
      <c r="P67" s="196"/>
      <c r="Q67" s="196"/>
      <c r="R67" s="197"/>
      <c r="S67" s="195"/>
      <c r="T67" s="195"/>
      <c r="U67" s="195"/>
      <c r="V67" s="195"/>
      <c r="W67" s="198"/>
      <c r="Y67" s="153">
        <f t="shared" si="1"/>
        <v>0</v>
      </c>
      <c r="Z67" s="149">
        <f t="shared" si="2"/>
        <v>0</v>
      </c>
      <c r="AA67" s="149">
        <f t="shared" si="3"/>
        <v>0</v>
      </c>
      <c r="AB67" s="850">
        <f t="shared" si="4"/>
        <v>0</v>
      </c>
      <c r="AD67" s="153">
        <f t="shared" si="5"/>
        <v>0</v>
      </c>
      <c r="AE67" s="149">
        <f t="shared" si="6"/>
        <v>0</v>
      </c>
      <c r="AF67" s="149">
        <f t="shared" si="7"/>
        <v>0</v>
      </c>
      <c r="AG67" s="154">
        <f t="shared" si="8"/>
        <v>0</v>
      </c>
    </row>
    <row r="68" spans="1:33" x14ac:dyDescent="0.25">
      <c r="A68" s="141" t="str">
        <f>IF(ISBLANK('B1'!A68),"",'B1'!A68)</f>
        <v/>
      </c>
      <c r="B68" s="897" t="str">
        <f>IF(ISBLANK('B1'!B68),"",'B1'!B68)</f>
        <v/>
      </c>
      <c r="C68" s="894" t="str">
        <f>IF(ISBLANK('B1'!C68),"",'B1'!C68)</f>
        <v/>
      </c>
      <c r="D68" s="248" t="str">
        <f>IF(ISBLANK('B1'!Q68),"",'B1'!Q68)</f>
        <v/>
      </c>
      <c r="E68" s="194"/>
      <c r="F68" s="195"/>
      <c r="G68" s="195"/>
      <c r="H68" s="195"/>
      <c r="I68" s="195"/>
      <c r="J68" s="195"/>
      <c r="K68" s="197"/>
      <c r="L68" s="459"/>
      <c r="M68" s="198"/>
      <c r="N68" s="196"/>
      <c r="O68" s="196"/>
      <c r="P68" s="196"/>
      <c r="Q68" s="196"/>
      <c r="R68" s="197"/>
      <c r="S68" s="195"/>
      <c r="T68" s="195"/>
      <c r="U68" s="195"/>
      <c r="V68" s="195"/>
      <c r="W68" s="198"/>
      <c r="Y68" s="153">
        <f t="shared" si="1"/>
        <v>0</v>
      </c>
      <c r="Z68" s="149">
        <f t="shared" si="2"/>
        <v>0</v>
      </c>
      <c r="AA68" s="149">
        <f t="shared" si="3"/>
        <v>0</v>
      </c>
      <c r="AB68" s="850">
        <f t="shared" si="4"/>
        <v>0</v>
      </c>
      <c r="AD68" s="153">
        <f t="shared" si="5"/>
        <v>0</v>
      </c>
      <c r="AE68" s="149">
        <f t="shared" si="6"/>
        <v>0</v>
      </c>
      <c r="AF68" s="149">
        <f t="shared" si="7"/>
        <v>0</v>
      </c>
      <c r="AG68" s="154">
        <f t="shared" si="8"/>
        <v>0</v>
      </c>
    </row>
    <row r="69" spans="1:33" x14ac:dyDescent="0.25">
      <c r="A69" s="141" t="str">
        <f>IF(ISBLANK('B1'!A69),"",'B1'!A69)</f>
        <v/>
      </c>
      <c r="B69" s="897" t="str">
        <f>IF(ISBLANK('B1'!B69),"",'B1'!B69)</f>
        <v/>
      </c>
      <c r="C69" s="894" t="str">
        <f>IF(ISBLANK('B1'!C69),"",'B1'!C69)</f>
        <v/>
      </c>
      <c r="D69" s="248" t="str">
        <f>IF(ISBLANK('B1'!Q69),"",'B1'!Q69)</f>
        <v/>
      </c>
      <c r="E69" s="194"/>
      <c r="F69" s="195"/>
      <c r="G69" s="195"/>
      <c r="H69" s="195"/>
      <c r="I69" s="195"/>
      <c r="J69" s="195"/>
      <c r="K69" s="197"/>
      <c r="L69" s="459"/>
      <c r="M69" s="198"/>
      <c r="N69" s="196"/>
      <c r="O69" s="196"/>
      <c r="P69" s="196"/>
      <c r="Q69" s="196"/>
      <c r="R69" s="197"/>
      <c r="S69" s="195"/>
      <c r="T69" s="195"/>
      <c r="U69" s="195"/>
      <c r="V69" s="195"/>
      <c r="W69" s="198"/>
      <c r="Y69" s="153">
        <f t="shared" si="1"/>
        <v>0</v>
      </c>
      <c r="Z69" s="149">
        <f t="shared" si="2"/>
        <v>0</v>
      </c>
      <c r="AA69" s="149">
        <f t="shared" si="3"/>
        <v>0</v>
      </c>
      <c r="AB69" s="850">
        <f t="shared" si="4"/>
        <v>0</v>
      </c>
      <c r="AD69" s="153">
        <f t="shared" si="5"/>
        <v>0</v>
      </c>
      <c r="AE69" s="149">
        <f t="shared" si="6"/>
        <v>0</v>
      </c>
      <c r="AF69" s="149">
        <f t="shared" si="7"/>
        <v>0</v>
      </c>
      <c r="AG69" s="154">
        <f t="shared" si="8"/>
        <v>0</v>
      </c>
    </row>
    <row r="70" spans="1:33" x14ac:dyDescent="0.25">
      <c r="A70" s="141" t="str">
        <f>IF(ISBLANK('B1'!A70),"",'B1'!A70)</f>
        <v/>
      </c>
      <c r="B70" s="897" t="str">
        <f>IF(ISBLANK('B1'!B70),"",'B1'!B70)</f>
        <v/>
      </c>
      <c r="C70" s="894" t="str">
        <f>IF(ISBLANK('B1'!C70),"",'B1'!C70)</f>
        <v/>
      </c>
      <c r="D70" s="248" t="str">
        <f>IF(ISBLANK('B1'!Q70),"",'B1'!Q70)</f>
        <v/>
      </c>
      <c r="E70" s="194"/>
      <c r="F70" s="195"/>
      <c r="G70" s="195"/>
      <c r="H70" s="195"/>
      <c r="I70" s="195"/>
      <c r="J70" s="195"/>
      <c r="K70" s="197"/>
      <c r="L70" s="459"/>
      <c r="M70" s="198"/>
      <c r="N70" s="196"/>
      <c r="O70" s="196"/>
      <c r="P70" s="196"/>
      <c r="Q70" s="196"/>
      <c r="R70" s="197"/>
      <c r="S70" s="195"/>
      <c r="T70" s="195"/>
      <c r="U70" s="195"/>
      <c r="V70" s="195"/>
      <c r="W70" s="198"/>
      <c r="Y70" s="153">
        <f t="shared" si="1"/>
        <v>0</v>
      </c>
      <c r="Z70" s="149">
        <f t="shared" si="2"/>
        <v>0</v>
      </c>
      <c r="AA70" s="149">
        <f t="shared" si="3"/>
        <v>0</v>
      </c>
      <c r="AB70" s="850">
        <f t="shared" si="4"/>
        <v>0</v>
      </c>
      <c r="AD70" s="153">
        <f t="shared" si="5"/>
        <v>0</v>
      </c>
      <c r="AE70" s="149">
        <f t="shared" si="6"/>
        <v>0</v>
      </c>
      <c r="AF70" s="149">
        <f t="shared" si="7"/>
        <v>0</v>
      </c>
      <c r="AG70" s="154">
        <f t="shared" si="8"/>
        <v>0</v>
      </c>
    </row>
    <row r="71" spans="1:33" x14ac:dyDescent="0.25">
      <c r="A71" s="141" t="str">
        <f>IF(ISBLANK('B1'!A71),"",'B1'!A71)</f>
        <v/>
      </c>
      <c r="B71" s="897" t="str">
        <f>IF(ISBLANK('B1'!B71),"",'B1'!B71)</f>
        <v/>
      </c>
      <c r="C71" s="894" t="str">
        <f>IF(ISBLANK('B1'!C71),"",'B1'!C71)</f>
        <v/>
      </c>
      <c r="D71" s="248" t="str">
        <f>IF(ISBLANK('B1'!Q71),"",'B1'!Q71)</f>
        <v/>
      </c>
      <c r="E71" s="194"/>
      <c r="F71" s="195"/>
      <c r="G71" s="195"/>
      <c r="H71" s="195"/>
      <c r="I71" s="195"/>
      <c r="J71" s="195"/>
      <c r="K71" s="197"/>
      <c r="L71" s="459"/>
      <c r="M71" s="198"/>
      <c r="N71" s="196"/>
      <c r="O71" s="196"/>
      <c r="P71" s="196"/>
      <c r="Q71" s="196"/>
      <c r="R71" s="197"/>
      <c r="S71" s="195"/>
      <c r="T71" s="195"/>
      <c r="U71" s="195"/>
      <c r="V71" s="195"/>
      <c r="W71" s="198"/>
      <c r="Y71" s="153">
        <f t="shared" si="1"/>
        <v>0</v>
      </c>
      <c r="Z71" s="149">
        <f t="shared" si="2"/>
        <v>0</v>
      </c>
      <c r="AA71" s="149">
        <f t="shared" si="3"/>
        <v>0</v>
      </c>
      <c r="AB71" s="850">
        <f t="shared" si="4"/>
        <v>0</v>
      </c>
      <c r="AD71" s="153">
        <f t="shared" si="5"/>
        <v>0</v>
      </c>
      <c r="AE71" s="149">
        <f t="shared" si="6"/>
        <v>0</v>
      </c>
      <c r="AF71" s="149">
        <f t="shared" si="7"/>
        <v>0</v>
      </c>
      <c r="AG71" s="154">
        <f t="shared" si="8"/>
        <v>0</v>
      </c>
    </row>
    <row r="72" spans="1:33" x14ac:dyDescent="0.25">
      <c r="A72" s="141" t="str">
        <f>IF(ISBLANK('B1'!A72),"",'B1'!A72)</f>
        <v/>
      </c>
      <c r="B72" s="897" t="str">
        <f>IF(ISBLANK('B1'!B72),"",'B1'!B72)</f>
        <v/>
      </c>
      <c r="C72" s="894" t="str">
        <f>IF(ISBLANK('B1'!C72),"",'B1'!C72)</f>
        <v/>
      </c>
      <c r="D72" s="248" t="str">
        <f>IF(ISBLANK('B1'!Q72),"",'B1'!Q72)</f>
        <v/>
      </c>
      <c r="E72" s="194"/>
      <c r="F72" s="195"/>
      <c r="G72" s="195"/>
      <c r="H72" s="195"/>
      <c r="I72" s="195"/>
      <c r="J72" s="195"/>
      <c r="K72" s="197"/>
      <c r="L72" s="459"/>
      <c r="M72" s="198"/>
      <c r="N72" s="196"/>
      <c r="O72" s="196"/>
      <c r="P72" s="196"/>
      <c r="Q72" s="196"/>
      <c r="R72" s="197"/>
      <c r="S72" s="195"/>
      <c r="T72" s="195"/>
      <c r="U72" s="195"/>
      <c r="V72" s="195"/>
      <c r="W72" s="198"/>
      <c r="Y72" s="153">
        <f t="shared" si="1"/>
        <v>0</v>
      </c>
      <c r="Z72" s="149">
        <f t="shared" si="2"/>
        <v>0</v>
      </c>
      <c r="AA72" s="149">
        <f t="shared" si="3"/>
        <v>0</v>
      </c>
      <c r="AB72" s="850">
        <f t="shared" si="4"/>
        <v>0</v>
      </c>
      <c r="AD72" s="153">
        <f t="shared" si="5"/>
        <v>0</v>
      </c>
      <c r="AE72" s="149">
        <f t="shared" si="6"/>
        <v>0</v>
      </c>
      <c r="AF72" s="149">
        <f t="shared" si="7"/>
        <v>0</v>
      </c>
      <c r="AG72" s="154">
        <f t="shared" si="8"/>
        <v>0</v>
      </c>
    </row>
    <row r="73" spans="1:33" x14ac:dyDescent="0.25">
      <c r="A73" s="141" t="str">
        <f>IF(ISBLANK('B1'!A73),"",'B1'!A73)</f>
        <v/>
      </c>
      <c r="B73" s="897" t="str">
        <f>IF(ISBLANK('B1'!B73),"",'B1'!B73)</f>
        <v/>
      </c>
      <c r="C73" s="894" t="str">
        <f>IF(ISBLANK('B1'!C73),"",'B1'!C73)</f>
        <v/>
      </c>
      <c r="D73" s="248" t="str">
        <f>IF(ISBLANK('B1'!Q73),"",'B1'!Q73)</f>
        <v/>
      </c>
      <c r="E73" s="194"/>
      <c r="F73" s="195"/>
      <c r="G73" s="195"/>
      <c r="H73" s="195"/>
      <c r="I73" s="195"/>
      <c r="J73" s="195"/>
      <c r="K73" s="197"/>
      <c r="L73" s="459"/>
      <c r="M73" s="198"/>
      <c r="N73" s="196"/>
      <c r="O73" s="196"/>
      <c r="P73" s="196"/>
      <c r="Q73" s="196"/>
      <c r="R73" s="197"/>
      <c r="S73" s="195"/>
      <c r="T73" s="195"/>
      <c r="U73" s="195"/>
      <c r="V73" s="195"/>
      <c r="W73" s="198"/>
      <c r="Y73" s="153">
        <f t="shared" si="1"/>
        <v>0</v>
      </c>
      <c r="Z73" s="149">
        <f t="shared" si="2"/>
        <v>0</v>
      </c>
      <c r="AA73" s="149">
        <f t="shared" si="3"/>
        <v>0</v>
      </c>
      <c r="AB73" s="850">
        <f t="shared" si="4"/>
        <v>0</v>
      </c>
      <c r="AD73" s="153">
        <f t="shared" si="5"/>
        <v>0</v>
      </c>
      <c r="AE73" s="149">
        <f t="shared" si="6"/>
        <v>0</v>
      </c>
      <c r="AF73" s="149">
        <f t="shared" si="7"/>
        <v>0</v>
      </c>
      <c r="AG73" s="154">
        <f t="shared" si="8"/>
        <v>0</v>
      </c>
    </row>
    <row r="74" spans="1:33" x14ac:dyDescent="0.25">
      <c r="A74" s="141" t="str">
        <f>IF(ISBLANK('B1'!A74),"",'B1'!A74)</f>
        <v/>
      </c>
      <c r="B74" s="897" t="str">
        <f>IF(ISBLANK('B1'!B74),"",'B1'!B74)</f>
        <v/>
      </c>
      <c r="C74" s="894" t="str">
        <f>IF(ISBLANK('B1'!C74),"",'B1'!C74)</f>
        <v/>
      </c>
      <c r="D74" s="248" t="str">
        <f>IF(ISBLANK('B1'!Q74),"",'B1'!Q74)</f>
        <v/>
      </c>
      <c r="E74" s="194"/>
      <c r="F74" s="195"/>
      <c r="G74" s="195"/>
      <c r="H74" s="195"/>
      <c r="I74" s="195"/>
      <c r="J74" s="195"/>
      <c r="K74" s="197"/>
      <c r="L74" s="459"/>
      <c r="M74" s="198"/>
      <c r="N74" s="196"/>
      <c r="O74" s="196"/>
      <c r="P74" s="196"/>
      <c r="Q74" s="196"/>
      <c r="R74" s="197"/>
      <c r="S74" s="195"/>
      <c r="T74" s="195"/>
      <c r="U74" s="195"/>
      <c r="V74" s="195"/>
      <c r="W74" s="198"/>
      <c r="Y74" s="153">
        <f t="shared" si="1"/>
        <v>0</v>
      </c>
      <c r="Z74" s="149">
        <f t="shared" si="2"/>
        <v>0</v>
      </c>
      <c r="AA74" s="149">
        <f t="shared" si="3"/>
        <v>0</v>
      </c>
      <c r="AB74" s="850">
        <f t="shared" si="4"/>
        <v>0</v>
      </c>
      <c r="AD74" s="153">
        <f t="shared" si="5"/>
        <v>0</v>
      </c>
      <c r="AE74" s="149">
        <f t="shared" si="6"/>
        <v>0</v>
      </c>
      <c r="AF74" s="149">
        <f t="shared" si="7"/>
        <v>0</v>
      </c>
      <c r="AG74" s="154">
        <f t="shared" si="8"/>
        <v>0</v>
      </c>
    </row>
    <row r="75" spans="1:33" x14ac:dyDescent="0.25">
      <c r="A75" s="141" t="str">
        <f>IF(ISBLANK('B1'!A75),"",'B1'!A75)</f>
        <v/>
      </c>
      <c r="B75" s="897" t="str">
        <f>IF(ISBLANK('B1'!B75),"",'B1'!B75)</f>
        <v/>
      </c>
      <c r="C75" s="894" t="str">
        <f>IF(ISBLANK('B1'!C75),"",'B1'!C75)</f>
        <v/>
      </c>
      <c r="D75" s="248" t="str">
        <f>IF(ISBLANK('B1'!Q75),"",'B1'!Q75)</f>
        <v/>
      </c>
      <c r="E75" s="194"/>
      <c r="F75" s="195"/>
      <c r="G75" s="195"/>
      <c r="H75" s="195"/>
      <c r="I75" s="195"/>
      <c r="J75" s="195"/>
      <c r="K75" s="197"/>
      <c r="L75" s="459"/>
      <c r="M75" s="198"/>
      <c r="N75" s="196"/>
      <c r="O75" s="196"/>
      <c r="P75" s="196"/>
      <c r="Q75" s="196"/>
      <c r="R75" s="197"/>
      <c r="S75" s="195"/>
      <c r="T75" s="195"/>
      <c r="U75" s="195"/>
      <c r="V75" s="195"/>
      <c r="W75" s="198"/>
      <c r="Y75" s="153">
        <f t="shared" si="1"/>
        <v>0</v>
      </c>
      <c r="Z75" s="149">
        <f t="shared" si="2"/>
        <v>0</v>
      </c>
      <c r="AA75" s="149">
        <f t="shared" si="3"/>
        <v>0</v>
      </c>
      <c r="AB75" s="850">
        <f t="shared" si="4"/>
        <v>0</v>
      </c>
      <c r="AD75" s="153">
        <f t="shared" si="5"/>
        <v>0</v>
      </c>
      <c r="AE75" s="149">
        <f t="shared" si="6"/>
        <v>0</v>
      </c>
      <c r="AF75" s="149">
        <f t="shared" si="7"/>
        <v>0</v>
      </c>
      <c r="AG75" s="154">
        <f t="shared" si="8"/>
        <v>0</v>
      </c>
    </row>
    <row r="76" spans="1:33" x14ac:dyDescent="0.25">
      <c r="A76" s="141" t="str">
        <f>IF(ISBLANK('B1'!A76),"",'B1'!A76)</f>
        <v/>
      </c>
      <c r="B76" s="897" t="str">
        <f>IF(ISBLANK('B1'!B76),"",'B1'!B76)</f>
        <v/>
      </c>
      <c r="C76" s="894" t="str">
        <f>IF(ISBLANK('B1'!C76),"",'B1'!C76)</f>
        <v/>
      </c>
      <c r="D76" s="248" t="str">
        <f>IF(ISBLANK('B1'!Q76),"",'B1'!Q76)</f>
        <v/>
      </c>
      <c r="E76" s="194"/>
      <c r="F76" s="195"/>
      <c r="G76" s="195"/>
      <c r="H76" s="195"/>
      <c r="I76" s="195"/>
      <c r="J76" s="195"/>
      <c r="K76" s="197"/>
      <c r="L76" s="459"/>
      <c r="M76" s="198"/>
      <c r="N76" s="196"/>
      <c r="O76" s="196"/>
      <c r="P76" s="196"/>
      <c r="Q76" s="196"/>
      <c r="R76" s="197"/>
      <c r="S76" s="195"/>
      <c r="T76" s="195"/>
      <c r="U76" s="195"/>
      <c r="V76" s="195"/>
      <c r="W76" s="198"/>
      <c r="Y76" s="153">
        <f t="shared" si="1"/>
        <v>0</v>
      </c>
      <c r="Z76" s="149">
        <f t="shared" si="2"/>
        <v>0</v>
      </c>
      <c r="AA76" s="149">
        <f t="shared" si="3"/>
        <v>0</v>
      </c>
      <c r="AB76" s="850">
        <f t="shared" si="4"/>
        <v>0</v>
      </c>
      <c r="AD76" s="153">
        <f t="shared" si="5"/>
        <v>0</v>
      </c>
      <c r="AE76" s="149">
        <f t="shared" si="6"/>
        <v>0</v>
      </c>
      <c r="AF76" s="149">
        <f t="shared" si="7"/>
        <v>0</v>
      </c>
      <c r="AG76" s="154">
        <f t="shared" si="8"/>
        <v>0</v>
      </c>
    </row>
    <row r="77" spans="1:33" x14ac:dyDescent="0.25">
      <c r="A77" s="141" t="str">
        <f>IF(ISBLANK('B1'!A77),"",'B1'!A77)</f>
        <v/>
      </c>
      <c r="B77" s="897" t="str">
        <f>IF(ISBLANK('B1'!B77),"",'B1'!B77)</f>
        <v/>
      </c>
      <c r="C77" s="894" t="str">
        <f>IF(ISBLANK('B1'!C77),"",'B1'!C77)</f>
        <v/>
      </c>
      <c r="D77" s="248" t="str">
        <f>IF(ISBLANK('B1'!Q77),"",'B1'!Q77)</f>
        <v/>
      </c>
      <c r="E77" s="194"/>
      <c r="F77" s="195"/>
      <c r="G77" s="195"/>
      <c r="H77" s="195"/>
      <c r="I77" s="195"/>
      <c r="J77" s="195"/>
      <c r="K77" s="197"/>
      <c r="L77" s="459"/>
      <c r="M77" s="198"/>
      <c r="N77" s="196"/>
      <c r="O77" s="196"/>
      <c r="P77" s="196"/>
      <c r="Q77" s="196"/>
      <c r="R77" s="197"/>
      <c r="S77" s="195"/>
      <c r="T77" s="195"/>
      <c r="U77" s="195"/>
      <c r="V77" s="195"/>
      <c r="W77" s="198"/>
      <c r="Y77" s="153">
        <f t="shared" si="1"/>
        <v>0</v>
      </c>
      <c r="Z77" s="149">
        <f t="shared" si="2"/>
        <v>0</v>
      </c>
      <c r="AA77" s="149">
        <f t="shared" si="3"/>
        <v>0</v>
      </c>
      <c r="AB77" s="850">
        <f t="shared" si="4"/>
        <v>0</v>
      </c>
      <c r="AD77" s="153">
        <f t="shared" si="5"/>
        <v>0</v>
      </c>
      <c r="AE77" s="149">
        <f t="shared" si="6"/>
        <v>0</v>
      </c>
      <c r="AF77" s="149">
        <f t="shared" si="7"/>
        <v>0</v>
      </c>
      <c r="AG77" s="154">
        <f t="shared" si="8"/>
        <v>0</v>
      </c>
    </row>
    <row r="78" spans="1:33" x14ac:dyDescent="0.25">
      <c r="A78" s="141" t="str">
        <f>IF(ISBLANK('B1'!A78),"",'B1'!A78)</f>
        <v/>
      </c>
      <c r="B78" s="897" t="str">
        <f>IF(ISBLANK('B1'!B78),"",'B1'!B78)</f>
        <v/>
      </c>
      <c r="C78" s="894" t="str">
        <f>IF(ISBLANK('B1'!C78),"",'B1'!C78)</f>
        <v/>
      </c>
      <c r="D78" s="248" t="str">
        <f>IF(ISBLANK('B1'!Q78),"",'B1'!Q78)</f>
        <v/>
      </c>
      <c r="E78" s="194"/>
      <c r="F78" s="195"/>
      <c r="G78" s="195"/>
      <c r="H78" s="195"/>
      <c r="I78" s="195"/>
      <c r="J78" s="195"/>
      <c r="K78" s="197"/>
      <c r="L78" s="459"/>
      <c r="M78" s="198"/>
      <c r="N78" s="196"/>
      <c r="O78" s="196"/>
      <c r="P78" s="196"/>
      <c r="Q78" s="196"/>
      <c r="R78" s="197"/>
      <c r="S78" s="195"/>
      <c r="T78" s="195"/>
      <c r="U78" s="195"/>
      <c r="V78" s="195"/>
      <c r="W78" s="198"/>
      <c r="Y78" s="153">
        <f t="shared" si="1"/>
        <v>0</v>
      </c>
      <c r="Z78" s="149">
        <f t="shared" si="2"/>
        <v>0</v>
      </c>
      <c r="AA78" s="149">
        <f t="shared" si="3"/>
        <v>0</v>
      </c>
      <c r="AB78" s="850">
        <f t="shared" si="4"/>
        <v>0</v>
      </c>
      <c r="AD78" s="153">
        <f t="shared" si="5"/>
        <v>0</v>
      </c>
      <c r="AE78" s="149">
        <f t="shared" si="6"/>
        <v>0</v>
      </c>
      <c r="AF78" s="149">
        <f t="shared" si="7"/>
        <v>0</v>
      </c>
      <c r="AG78" s="154">
        <f t="shared" si="8"/>
        <v>0</v>
      </c>
    </row>
    <row r="79" spans="1:33" x14ac:dyDescent="0.25">
      <c r="A79" s="141" t="str">
        <f>IF(ISBLANK('B1'!A79),"",'B1'!A79)</f>
        <v/>
      </c>
      <c r="B79" s="897" t="str">
        <f>IF(ISBLANK('B1'!B79),"",'B1'!B79)</f>
        <v/>
      </c>
      <c r="C79" s="894" t="str">
        <f>IF(ISBLANK('B1'!C79),"",'B1'!C79)</f>
        <v/>
      </c>
      <c r="D79" s="248" t="str">
        <f>IF(ISBLANK('B1'!Q79),"",'B1'!Q79)</f>
        <v/>
      </c>
      <c r="E79" s="194"/>
      <c r="F79" s="195"/>
      <c r="G79" s="195"/>
      <c r="H79" s="195"/>
      <c r="I79" s="195"/>
      <c r="J79" s="195"/>
      <c r="K79" s="197"/>
      <c r="L79" s="459"/>
      <c r="M79" s="198"/>
      <c r="N79" s="196"/>
      <c r="O79" s="196"/>
      <c r="P79" s="196"/>
      <c r="Q79" s="196"/>
      <c r="R79" s="197"/>
      <c r="S79" s="195"/>
      <c r="T79" s="195"/>
      <c r="U79" s="195"/>
      <c r="V79" s="195"/>
      <c r="W79" s="198"/>
      <c r="Y79" s="153">
        <f t="shared" si="1"/>
        <v>0</v>
      </c>
      <c r="Z79" s="149">
        <f t="shared" si="2"/>
        <v>0</v>
      </c>
      <c r="AA79" s="149">
        <f t="shared" si="3"/>
        <v>0</v>
      </c>
      <c r="AB79" s="850">
        <f t="shared" si="4"/>
        <v>0</v>
      </c>
      <c r="AD79" s="153">
        <f t="shared" si="5"/>
        <v>0</v>
      </c>
      <c r="AE79" s="149">
        <f t="shared" si="6"/>
        <v>0</v>
      </c>
      <c r="AF79" s="149">
        <f t="shared" si="7"/>
        <v>0</v>
      </c>
      <c r="AG79" s="154">
        <f t="shared" si="8"/>
        <v>0</v>
      </c>
    </row>
    <row r="80" spans="1:33" x14ac:dyDescent="0.25">
      <c r="A80" s="141" t="str">
        <f>IF(ISBLANK('B1'!A80),"",'B1'!A80)</f>
        <v/>
      </c>
      <c r="B80" s="897" t="str">
        <f>IF(ISBLANK('B1'!B80),"",'B1'!B80)</f>
        <v/>
      </c>
      <c r="C80" s="894" t="str">
        <f>IF(ISBLANK('B1'!C80),"",'B1'!C80)</f>
        <v/>
      </c>
      <c r="D80" s="248" t="str">
        <f>IF(ISBLANK('B1'!Q80),"",'B1'!Q80)</f>
        <v/>
      </c>
      <c r="E80" s="194"/>
      <c r="F80" s="195"/>
      <c r="G80" s="195"/>
      <c r="H80" s="195"/>
      <c r="I80" s="195"/>
      <c r="J80" s="195"/>
      <c r="K80" s="197"/>
      <c r="L80" s="459"/>
      <c r="M80" s="198"/>
      <c r="N80" s="196"/>
      <c r="O80" s="196"/>
      <c r="P80" s="196"/>
      <c r="Q80" s="196"/>
      <c r="R80" s="197"/>
      <c r="S80" s="195"/>
      <c r="T80" s="195"/>
      <c r="U80" s="195"/>
      <c r="V80" s="195"/>
      <c r="W80" s="198"/>
      <c r="Y80" s="153">
        <f t="shared" si="1"/>
        <v>0</v>
      </c>
      <c r="Z80" s="149">
        <f t="shared" si="2"/>
        <v>0</v>
      </c>
      <c r="AA80" s="149">
        <f t="shared" si="3"/>
        <v>0</v>
      </c>
      <c r="AB80" s="850">
        <f t="shared" si="4"/>
        <v>0</v>
      </c>
      <c r="AD80" s="153">
        <f t="shared" si="5"/>
        <v>0</v>
      </c>
      <c r="AE80" s="149">
        <f t="shared" si="6"/>
        <v>0</v>
      </c>
      <c r="AF80" s="149">
        <f t="shared" si="7"/>
        <v>0</v>
      </c>
      <c r="AG80" s="154">
        <f t="shared" si="8"/>
        <v>0</v>
      </c>
    </row>
    <row r="81" spans="1:33" x14ac:dyDescent="0.25">
      <c r="A81" s="141" t="str">
        <f>IF(ISBLANK('B1'!A81),"",'B1'!A81)</f>
        <v/>
      </c>
      <c r="B81" s="897" t="str">
        <f>IF(ISBLANK('B1'!B81),"",'B1'!B81)</f>
        <v/>
      </c>
      <c r="C81" s="894" t="str">
        <f>IF(ISBLANK('B1'!C81),"",'B1'!C81)</f>
        <v/>
      </c>
      <c r="D81" s="248" t="str">
        <f>IF(ISBLANK('B1'!Q81),"",'B1'!Q81)</f>
        <v/>
      </c>
      <c r="E81" s="194"/>
      <c r="F81" s="195"/>
      <c r="G81" s="195"/>
      <c r="H81" s="195"/>
      <c r="I81" s="195"/>
      <c r="J81" s="195"/>
      <c r="K81" s="197"/>
      <c r="L81" s="459"/>
      <c r="M81" s="198"/>
      <c r="N81" s="196"/>
      <c r="O81" s="196"/>
      <c r="P81" s="196"/>
      <c r="Q81" s="196"/>
      <c r="R81" s="197"/>
      <c r="S81" s="195"/>
      <c r="T81" s="195"/>
      <c r="U81" s="195"/>
      <c r="V81" s="195"/>
      <c r="W81" s="198"/>
      <c r="Y81" s="153">
        <f t="shared" si="1"/>
        <v>0</v>
      </c>
      <c r="Z81" s="149">
        <f t="shared" si="2"/>
        <v>0</v>
      </c>
      <c r="AA81" s="149">
        <f t="shared" si="3"/>
        <v>0</v>
      </c>
      <c r="AB81" s="850">
        <f t="shared" si="4"/>
        <v>0</v>
      </c>
      <c r="AD81" s="153">
        <f t="shared" si="5"/>
        <v>0</v>
      </c>
      <c r="AE81" s="149">
        <f t="shared" si="6"/>
        <v>0</v>
      </c>
      <c r="AF81" s="149">
        <f t="shared" si="7"/>
        <v>0</v>
      </c>
      <c r="AG81" s="154">
        <f t="shared" si="8"/>
        <v>0</v>
      </c>
    </row>
    <row r="82" spans="1:33" x14ac:dyDescent="0.25">
      <c r="A82" s="141" t="str">
        <f>IF(ISBLANK('B1'!A82),"",'B1'!A82)</f>
        <v/>
      </c>
      <c r="B82" s="897" t="str">
        <f>IF(ISBLANK('B1'!B82),"",'B1'!B82)</f>
        <v/>
      </c>
      <c r="C82" s="894" t="str">
        <f>IF(ISBLANK('B1'!C82),"",'B1'!C82)</f>
        <v/>
      </c>
      <c r="D82" s="248" t="str">
        <f>IF(ISBLANK('B1'!Q82),"",'B1'!Q82)</f>
        <v/>
      </c>
      <c r="E82" s="194"/>
      <c r="F82" s="195"/>
      <c r="G82" s="195"/>
      <c r="H82" s="195"/>
      <c r="I82" s="195"/>
      <c r="J82" s="195"/>
      <c r="K82" s="197"/>
      <c r="L82" s="459"/>
      <c r="M82" s="198"/>
      <c r="N82" s="196"/>
      <c r="O82" s="196"/>
      <c r="P82" s="196"/>
      <c r="Q82" s="196"/>
      <c r="R82" s="197"/>
      <c r="S82" s="195"/>
      <c r="T82" s="195"/>
      <c r="U82" s="195"/>
      <c r="V82" s="195"/>
      <c r="W82" s="198"/>
      <c r="Y82" s="153">
        <f t="shared" ref="Y82:Y145" si="9">SUM(E82:J82)</f>
        <v>0</v>
      </c>
      <c r="Z82" s="149">
        <f t="shared" ref="Z82:Z145" si="10">SUM(K82:M82)</f>
        <v>0</v>
      </c>
      <c r="AA82" s="149">
        <f t="shared" ref="AA82:AA145" si="11">SUM(N82:Q82)</f>
        <v>0</v>
      </c>
      <c r="AB82" s="850">
        <f t="shared" ref="AB82:AB145" si="12">SUM(R82:W82)</f>
        <v>0</v>
      </c>
      <c r="AD82" s="153">
        <f t="shared" ref="AD82:AD145" si="13">IF(D82="",Y82,D82-Y82)</f>
        <v>0</v>
      </c>
      <c r="AE82" s="149">
        <f t="shared" ref="AE82:AE145" si="14">IF(D82="",Z82,D82-Z82)</f>
        <v>0</v>
      </c>
      <c r="AF82" s="149">
        <f t="shared" ref="AF82:AF145" si="15">IF(D82="",AA82,D82-AA82)</f>
        <v>0</v>
      </c>
      <c r="AG82" s="154">
        <f t="shared" ref="AG82:AG145" si="16">IF(D82="",AB82,D82-AB82)</f>
        <v>0</v>
      </c>
    </row>
    <row r="83" spans="1:33" x14ac:dyDescent="0.25">
      <c r="A83" s="141" t="str">
        <f>IF(ISBLANK('B1'!A83),"",'B1'!A83)</f>
        <v/>
      </c>
      <c r="B83" s="897" t="str">
        <f>IF(ISBLANK('B1'!B83),"",'B1'!B83)</f>
        <v/>
      </c>
      <c r="C83" s="894" t="str">
        <f>IF(ISBLANK('B1'!C83),"",'B1'!C83)</f>
        <v/>
      </c>
      <c r="D83" s="248" t="str">
        <f>IF(ISBLANK('B1'!Q83),"",'B1'!Q83)</f>
        <v/>
      </c>
      <c r="E83" s="194"/>
      <c r="F83" s="195"/>
      <c r="G83" s="195"/>
      <c r="H83" s="195"/>
      <c r="I83" s="195"/>
      <c r="J83" s="195"/>
      <c r="K83" s="197"/>
      <c r="L83" s="459"/>
      <c r="M83" s="198"/>
      <c r="N83" s="196"/>
      <c r="O83" s="196"/>
      <c r="P83" s="196"/>
      <c r="Q83" s="196"/>
      <c r="R83" s="197"/>
      <c r="S83" s="195"/>
      <c r="T83" s="195"/>
      <c r="U83" s="195"/>
      <c r="V83" s="195"/>
      <c r="W83" s="198"/>
      <c r="Y83" s="153">
        <f t="shared" si="9"/>
        <v>0</v>
      </c>
      <c r="Z83" s="149">
        <f t="shared" si="10"/>
        <v>0</v>
      </c>
      <c r="AA83" s="149">
        <f t="shared" si="11"/>
        <v>0</v>
      </c>
      <c r="AB83" s="850">
        <f t="shared" si="12"/>
        <v>0</v>
      </c>
      <c r="AD83" s="153">
        <f t="shared" si="13"/>
        <v>0</v>
      </c>
      <c r="AE83" s="149">
        <f t="shared" si="14"/>
        <v>0</v>
      </c>
      <c r="AF83" s="149">
        <f t="shared" si="15"/>
        <v>0</v>
      </c>
      <c r="AG83" s="154">
        <f t="shared" si="16"/>
        <v>0</v>
      </c>
    </row>
    <row r="84" spans="1:33" x14ac:dyDescent="0.25">
      <c r="A84" s="141" t="str">
        <f>IF(ISBLANK('B1'!A84),"",'B1'!A84)</f>
        <v/>
      </c>
      <c r="B84" s="897" t="str">
        <f>IF(ISBLANK('B1'!B84),"",'B1'!B84)</f>
        <v/>
      </c>
      <c r="C84" s="894" t="str">
        <f>IF(ISBLANK('B1'!C84),"",'B1'!C84)</f>
        <v/>
      </c>
      <c r="D84" s="248" t="str">
        <f>IF(ISBLANK('B1'!Q84),"",'B1'!Q84)</f>
        <v/>
      </c>
      <c r="E84" s="194"/>
      <c r="F84" s="195"/>
      <c r="G84" s="195"/>
      <c r="H84" s="195"/>
      <c r="I84" s="195"/>
      <c r="J84" s="195"/>
      <c r="K84" s="197"/>
      <c r="L84" s="459"/>
      <c r="M84" s="198"/>
      <c r="N84" s="196"/>
      <c r="O84" s="196"/>
      <c r="P84" s="196"/>
      <c r="Q84" s="196"/>
      <c r="R84" s="197"/>
      <c r="S84" s="195"/>
      <c r="T84" s="195"/>
      <c r="U84" s="195"/>
      <c r="V84" s="195"/>
      <c r="W84" s="198"/>
      <c r="Y84" s="153">
        <f t="shared" si="9"/>
        <v>0</v>
      </c>
      <c r="Z84" s="149">
        <f t="shared" si="10"/>
        <v>0</v>
      </c>
      <c r="AA84" s="149">
        <f t="shared" si="11"/>
        <v>0</v>
      </c>
      <c r="AB84" s="850">
        <f t="shared" si="12"/>
        <v>0</v>
      </c>
      <c r="AD84" s="153">
        <f t="shared" si="13"/>
        <v>0</v>
      </c>
      <c r="AE84" s="149">
        <f t="shared" si="14"/>
        <v>0</v>
      </c>
      <c r="AF84" s="149">
        <f t="shared" si="15"/>
        <v>0</v>
      </c>
      <c r="AG84" s="154">
        <f t="shared" si="16"/>
        <v>0</v>
      </c>
    </row>
    <row r="85" spans="1:33" x14ac:dyDescent="0.25">
      <c r="A85" s="141" t="str">
        <f>IF(ISBLANK('B1'!A85),"",'B1'!A85)</f>
        <v/>
      </c>
      <c r="B85" s="897" t="str">
        <f>IF(ISBLANK('B1'!B85),"",'B1'!B85)</f>
        <v/>
      </c>
      <c r="C85" s="894" t="str">
        <f>IF(ISBLANK('B1'!C85),"",'B1'!C85)</f>
        <v/>
      </c>
      <c r="D85" s="248" t="str">
        <f>IF(ISBLANK('B1'!Q85),"",'B1'!Q85)</f>
        <v/>
      </c>
      <c r="E85" s="194"/>
      <c r="F85" s="195"/>
      <c r="G85" s="195"/>
      <c r="H85" s="195"/>
      <c r="I85" s="195"/>
      <c r="J85" s="195"/>
      <c r="K85" s="197"/>
      <c r="L85" s="459"/>
      <c r="M85" s="198"/>
      <c r="N85" s="196"/>
      <c r="O85" s="196"/>
      <c r="P85" s="196"/>
      <c r="Q85" s="196"/>
      <c r="R85" s="197"/>
      <c r="S85" s="195"/>
      <c r="T85" s="195"/>
      <c r="U85" s="195"/>
      <c r="V85" s="195"/>
      <c r="W85" s="198"/>
      <c r="Y85" s="153">
        <f t="shared" si="9"/>
        <v>0</v>
      </c>
      <c r="Z85" s="149">
        <f t="shared" si="10"/>
        <v>0</v>
      </c>
      <c r="AA85" s="149">
        <f t="shared" si="11"/>
        <v>0</v>
      </c>
      <c r="AB85" s="850">
        <f t="shared" si="12"/>
        <v>0</v>
      </c>
      <c r="AD85" s="153">
        <f t="shared" si="13"/>
        <v>0</v>
      </c>
      <c r="AE85" s="149">
        <f t="shared" si="14"/>
        <v>0</v>
      </c>
      <c r="AF85" s="149">
        <f t="shared" si="15"/>
        <v>0</v>
      </c>
      <c r="AG85" s="154">
        <f t="shared" si="16"/>
        <v>0</v>
      </c>
    </row>
    <row r="86" spans="1:33" x14ac:dyDescent="0.25">
      <c r="A86" s="141" t="str">
        <f>IF(ISBLANK('B1'!A86),"",'B1'!A86)</f>
        <v/>
      </c>
      <c r="B86" s="897" t="str">
        <f>IF(ISBLANK('B1'!B86),"",'B1'!B86)</f>
        <v/>
      </c>
      <c r="C86" s="894" t="str">
        <f>IF(ISBLANK('B1'!C86),"",'B1'!C86)</f>
        <v/>
      </c>
      <c r="D86" s="248" t="str">
        <f>IF(ISBLANK('B1'!Q86),"",'B1'!Q86)</f>
        <v/>
      </c>
      <c r="E86" s="194"/>
      <c r="F86" s="195"/>
      <c r="G86" s="195"/>
      <c r="H86" s="195"/>
      <c r="I86" s="195"/>
      <c r="J86" s="195"/>
      <c r="K86" s="197"/>
      <c r="L86" s="459"/>
      <c r="M86" s="198"/>
      <c r="N86" s="196"/>
      <c r="O86" s="196"/>
      <c r="P86" s="196"/>
      <c r="Q86" s="196"/>
      <c r="R86" s="197"/>
      <c r="S86" s="195"/>
      <c r="T86" s="195"/>
      <c r="U86" s="195"/>
      <c r="V86" s="195"/>
      <c r="W86" s="198"/>
      <c r="Y86" s="153">
        <f t="shared" si="9"/>
        <v>0</v>
      </c>
      <c r="Z86" s="149">
        <f t="shared" si="10"/>
        <v>0</v>
      </c>
      <c r="AA86" s="149">
        <f t="shared" si="11"/>
        <v>0</v>
      </c>
      <c r="AB86" s="850">
        <f t="shared" si="12"/>
        <v>0</v>
      </c>
      <c r="AD86" s="153">
        <f t="shared" si="13"/>
        <v>0</v>
      </c>
      <c r="AE86" s="149">
        <f t="shared" si="14"/>
        <v>0</v>
      </c>
      <c r="AF86" s="149">
        <f t="shared" si="15"/>
        <v>0</v>
      </c>
      <c r="AG86" s="154">
        <f t="shared" si="16"/>
        <v>0</v>
      </c>
    </row>
    <row r="87" spans="1:33" x14ac:dyDescent="0.25">
      <c r="A87" s="141" t="str">
        <f>IF(ISBLANK('B1'!A87),"",'B1'!A87)</f>
        <v/>
      </c>
      <c r="B87" s="897" t="str">
        <f>IF(ISBLANK('B1'!B87),"",'B1'!B87)</f>
        <v/>
      </c>
      <c r="C87" s="894" t="str">
        <f>IF(ISBLANK('B1'!C87),"",'B1'!C87)</f>
        <v/>
      </c>
      <c r="D87" s="248" t="str">
        <f>IF(ISBLANK('B1'!Q87),"",'B1'!Q87)</f>
        <v/>
      </c>
      <c r="E87" s="194"/>
      <c r="F87" s="195"/>
      <c r="G87" s="195"/>
      <c r="H87" s="195"/>
      <c r="I87" s="195"/>
      <c r="J87" s="195"/>
      <c r="K87" s="197"/>
      <c r="L87" s="459"/>
      <c r="M87" s="198"/>
      <c r="N87" s="196"/>
      <c r="O87" s="196"/>
      <c r="P87" s="196"/>
      <c r="Q87" s="196"/>
      <c r="R87" s="197"/>
      <c r="S87" s="195"/>
      <c r="T87" s="195"/>
      <c r="U87" s="195"/>
      <c r="V87" s="195"/>
      <c r="W87" s="198"/>
      <c r="Y87" s="153">
        <f t="shared" si="9"/>
        <v>0</v>
      </c>
      <c r="Z87" s="149">
        <f t="shared" si="10"/>
        <v>0</v>
      </c>
      <c r="AA87" s="149">
        <f t="shared" si="11"/>
        <v>0</v>
      </c>
      <c r="AB87" s="850">
        <f t="shared" si="12"/>
        <v>0</v>
      </c>
      <c r="AD87" s="153">
        <f t="shared" si="13"/>
        <v>0</v>
      </c>
      <c r="AE87" s="149">
        <f t="shared" si="14"/>
        <v>0</v>
      </c>
      <c r="AF87" s="149">
        <f t="shared" si="15"/>
        <v>0</v>
      </c>
      <c r="AG87" s="154">
        <f t="shared" si="16"/>
        <v>0</v>
      </c>
    </row>
    <row r="88" spans="1:33" x14ac:dyDescent="0.25">
      <c r="A88" s="141" t="str">
        <f>IF(ISBLANK('B1'!A88),"",'B1'!A88)</f>
        <v/>
      </c>
      <c r="B88" s="897" t="str">
        <f>IF(ISBLANK('B1'!B88),"",'B1'!B88)</f>
        <v/>
      </c>
      <c r="C88" s="894" t="str">
        <f>IF(ISBLANK('B1'!C88),"",'B1'!C88)</f>
        <v/>
      </c>
      <c r="D88" s="248" t="str">
        <f>IF(ISBLANK('B1'!Q88),"",'B1'!Q88)</f>
        <v/>
      </c>
      <c r="E88" s="194"/>
      <c r="F88" s="195"/>
      <c r="G88" s="195"/>
      <c r="H88" s="195"/>
      <c r="I88" s="195"/>
      <c r="J88" s="195"/>
      <c r="K88" s="197"/>
      <c r="L88" s="459"/>
      <c r="M88" s="198"/>
      <c r="N88" s="196"/>
      <c r="O88" s="196"/>
      <c r="P88" s="196"/>
      <c r="Q88" s="196"/>
      <c r="R88" s="197"/>
      <c r="S88" s="195"/>
      <c r="T88" s="195"/>
      <c r="U88" s="195"/>
      <c r="V88" s="195"/>
      <c r="W88" s="198"/>
      <c r="Y88" s="153">
        <f t="shared" si="9"/>
        <v>0</v>
      </c>
      <c r="Z88" s="149">
        <f t="shared" si="10"/>
        <v>0</v>
      </c>
      <c r="AA88" s="149">
        <f t="shared" si="11"/>
        <v>0</v>
      </c>
      <c r="AB88" s="850">
        <f t="shared" si="12"/>
        <v>0</v>
      </c>
      <c r="AD88" s="153">
        <f t="shared" si="13"/>
        <v>0</v>
      </c>
      <c r="AE88" s="149">
        <f t="shared" si="14"/>
        <v>0</v>
      </c>
      <c r="AF88" s="149">
        <f t="shared" si="15"/>
        <v>0</v>
      </c>
      <c r="AG88" s="154">
        <f t="shared" si="16"/>
        <v>0</v>
      </c>
    </row>
    <row r="89" spans="1:33" x14ac:dyDescent="0.25">
      <c r="A89" s="141" t="str">
        <f>IF(ISBLANK('B1'!A89),"",'B1'!A89)</f>
        <v/>
      </c>
      <c r="B89" s="897" t="str">
        <f>IF(ISBLANK('B1'!B89),"",'B1'!B89)</f>
        <v/>
      </c>
      <c r="C89" s="894" t="str">
        <f>IF(ISBLANK('B1'!C89),"",'B1'!C89)</f>
        <v/>
      </c>
      <c r="D89" s="248" t="str">
        <f>IF(ISBLANK('B1'!Q89),"",'B1'!Q89)</f>
        <v/>
      </c>
      <c r="E89" s="194"/>
      <c r="F89" s="195"/>
      <c r="G89" s="195"/>
      <c r="H89" s="195"/>
      <c r="I89" s="195"/>
      <c r="J89" s="195"/>
      <c r="K89" s="197"/>
      <c r="L89" s="459"/>
      <c r="M89" s="198"/>
      <c r="N89" s="196"/>
      <c r="O89" s="196"/>
      <c r="P89" s="196"/>
      <c r="Q89" s="196"/>
      <c r="R89" s="197"/>
      <c r="S89" s="195"/>
      <c r="T89" s="195"/>
      <c r="U89" s="195"/>
      <c r="V89" s="195"/>
      <c r="W89" s="198"/>
      <c r="Y89" s="153">
        <f t="shared" si="9"/>
        <v>0</v>
      </c>
      <c r="Z89" s="149">
        <f t="shared" si="10"/>
        <v>0</v>
      </c>
      <c r="AA89" s="149">
        <f t="shared" si="11"/>
        <v>0</v>
      </c>
      <c r="AB89" s="850">
        <f t="shared" si="12"/>
        <v>0</v>
      </c>
      <c r="AD89" s="153">
        <f t="shared" si="13"/>
        <v>0</v>
      </c>
      <c r="AE89" s="149">
        <f t="shared" si="14"/>
        <v>0</v>
      </c>
      <c r="AF89" s="149">
        <f t="shared" si="15"/>
        <v>0</v>
      </c>
      <c r="AG89" s="154">
        <f t="shared" si="16"/>
        <v>0</v>
      </c>
    </row>
    <row r="90" spans="1:33" x14ac:dyDescent="0.25">
      <c r="A90" s="141" t="str">
        <f>IF(ISBLANK('B1'!A90),"",'B1'!A90)</f>
        <v/>
      </c>
      <c r="B90" s="897" t="str">
        <f>IF(ISBLANK('B1'!B90),"",'B1'!B90)</f>
        <v/>
      </c>
      <c r="C90" s="894" t="str">
        <f>IF(ISBLANK('B1'!C90),"",'B1'!C90)</f>
        <v/>
      </c>
      <c r="D90" s="248" t="str">
        <f>IF(ISBLANK('B1'!Q90),"",'B1'!Q90)</f>
        <v/>
      </c>
      <c r="E90" s="194"/>
      <c r="F90" s="195"/>
      <c r="G90" s="195"/>
      <c r="H90" s="195"/>
      <c r="I90" s="195"/>
      <c r="J90" s="195"/>
      <c r="K90" s="197"/>
      <c r="L90" s="459"/>
      <c r="M90" s="198"/>
      <c r="N90" s="196"/>
      <c r="O90" s="196"/>
      <c r="P90" s="196"/>
      <c r="Q90" s="196"/>
      <c r="R90" s="197"/>
      <c r="S90" s="195"/>
      <c r="T90" s="195"/>
      <c r="U90" s="195"/>
      <c r="V90" s="195"/>
      <c r="W90" s="198"/>
      <c r="Y90" s="153">
        <f t="shared" si="9"/>
        <v>0</v>
      </c>
      <c r="Z90" s="149">
        <f t="shared" si="10"/>
        <v>0</v>
      </c>
      <c r="AA90" s="149">
        <f t="shared" si="11"/>
        <v>0</v>
      </c>
      <c r="AB90" s="850">
        <f t="shared" si="12"/>
        <v>0</v>
      </c>
      <c r="AD90" s="153">
        <f t="shared" si="13"/>
        <v>0</v>
      </c>
      <c r="AE90" s="149">
        <f t="shared" si="14"/>
        <v>0</v>
      </c>
      <c r="AF90" s="149">
        <f t="shared" si="15"/>
        <v>0</v>
      </c>
      <c r="AG90" s="154">
        <f t="shared" si="16"/>
        <v>0</v>
      </c>
    </row>
    <row r="91" spans="1:33" x14ac:dyDescent="0.25">
      <c r="A91" s="141" t="str">
        <f>IF(ISBLANK('B1'!A91),"",'B1'!A91)</f>
        <v/>
      </c>
      <c r="B91" s="897" t="str">
        <f>IF(ISBLANK('B1'!B91),"",'B1'!B91)</f>
        <v/>
      </c>
      <c r="C91" s="894" t="str">
        <f>IF(ISBLANK('B1'!C91),"",'B1'!C91)</f>
        <v/>
      </c>
      <c r="D91" s="248" t="str">
        <f>IF(ISBLANK('B1'!Q91),"",'B1'!Q91)</f>
        <v/>
      </c>
      <c r="E91" s="194"/>
      <c r="F91" s="195"/>
      <c r="G91" s="195"/>
      <c r="H91" s="195"/>
      <c r="I91" s="195"/>
      <c r="J91" s="195"/>
      <c r="K91" s="197"/>
      <c r="L91" s="459"/>
      <c r="M91" s="198"/>
      <c r="N91" s="196"/>
      <c r="O91" s="196"/>
      <c r="P91" s="196"/>
      <c r="Q91" s="196"/>
      <c r="R91" s="197"/>
      <c r="S91" s="195"/>
      <c r="T91" s="195"/>
      <c r="U91" s="195"/>
      <c r="V91" s="195"/>
      <c r="W91" s="198"/>
      <c r="Y91" s="153">
        <f t="shared" si="9"/>
        <v>0</v>
      </c>
      <c r="Z91" s="149">
        <f t="shared" si="10"/>
        <v>0</v>
      </c>
      <c r="AA91" s="149">
        <f t="shared" si="11"/>
        <v>0</v>
      </c>
      <c r="AB91" s="850">
        <f t="shared" si="12"/>
        <v>0</v>
      </c>
      <c r="AD91" s="153">
        <f t="shared" si="13"/>
        <v>0</v>
      </c>
      <c r="AE91" s="149">
        <f t="shared" si="14"/>
        <v>0</v>
      </c>
      <c r="AF91" s="149">
        <f t="shared" si="15"/>
        <v>0</v>
      </c>
      <c r="AG91" s="154">
        <f t="shared" si="16"/>
        <v>0</v>
      </c>
    </row>
    <row r="92" spans="1:33" x14ac:dyDescent="0.25">
      <c r="A92" s="141" t="str">
        <f>IF(ISBLANK('B1'!A92),"",'B1'!A92)</f>
        <v/>
      </c>
      <c r="B92" s="897" t="str">
        <f>IF(ISBLANK('B1'!B92),"",'B1'!B92)</f>
        <v/>
      </c>
      <c r="C92" s="894" t="str">
        <f>IF(ISBLANK('B1'!C92),"",'B1'!C92)</f>
        <v/>
      </c>
      <c r="D92" s="248" t="str">
        <f>IF(ISBLANK('B1'!Q92),"",'B1'!Q92)</f>
        <v/>
      </c>
      <c r="E92" s="194"/>
      <c r="F92" s="195"/>
      <c r="G92" s="195"/>
      <c r="H92" s="195"/>
      <c r="I92" s="195"/>
      <c r="J92" s="195"/>
      <c r="K92" s="197"/>
      <c r="L92" s="459"/>
      <c r="M92" s="198"/>
      <c r="N92" s="196"/>
      <c r="O92" s="196"/>
      <c r="P92" s="196"/>
      <c r="Q92" s="196"/>
      <c r="R92" s="197"/>
      <c r="S92" s="195"/>
      <c r="T92" s="195"/>
      <c r="U92" s="195"/>
      <c r="V92" s="195"/>
      <c r="W92" s="198"/>
      <c r="Y92" s="153">
        <f t="shared" si="9"/>
        <v>0</v>
      </c>
      <c r="Z92" s="149">
        <f t="shared" si="10"/>
        <v>0</v>
      </c>
      <c r="AA92" s="149">
        <f t="shared" si="11"/>
        <v>0</v>
      </c>
      <c r="AB92" s="850">
        <f t="shared" si="12"/>
        <v>0</v>
      </c>
      <c r="AD92" s="153">
        <f t="shared" si="13"/>
        <v>0</v>
      </c>
      <c r="AE92" s="149">
        <f t="shared" si="14"/>
        <v>0</v>
      </c>
      <c r="AF92" s="149">
        <f t="shared" si="15"/>
        <v>0</v>
      </c>
      <c r="AG92" s="154">
        <f t="shared" si="16"/>
        <v>0</v>
      </c>
    </row>
    <row r="93" spans="1:33" x14ac:dyDescent="0.25">
      <c r="A93" s="141" t="str">
        <f>IF(ISBLANK('B1'!A93),"",'B1'!A93)</f>
        <v/>
      </c>
      <c r="B93" s="897" t="str">
        <f>IF(ISBLANK('B1'!B93),"",'B1'!B93)</f>
        <v/>
      </c>
      <c r="C93" s="894" t="str">
        <f>IF(ISBLANK('B1'!C93),"",'B1'!C93)</f>
        <v/>
      </c>
      <c r="D93" s="248" t="str">
        <f>IF(ISBLANK('B1'!Q93),"",'B1'!Q93)</f>
        <v/>
      </c>
      <c r="E93" s="194"/>
      <c r="F93" s="195"/>
      <c r="G93" s="195"/>
      <c r="H93" s="195"/>
      <c r="I93" s="195"/>
      <c r="J93" s="195"/>
      <c r="K93" s="197"/>
      <c r="L93" s="459"/>
      <c r="M93" s="198"/>
      <c r="N93" s="196"/>
      <c r="O93" s="196"/>
      <c r="P93" s="196"/>
      <c r="Q93" s="196"/>
      <c r="R93" s="197"/>
      <c r="S93" s="195"/>
      <c r="T93" s="195"/>
      <c r="U93" s="195"/>
      <c r="V93" s="195"/>
      <c r="W93" s="198"/>
      <c r="Y93" s="153">
        <f t="shared" si="9"/>
        <v>0</v>
      </c>
      <c r="Z93" s="149">
        <f t="shared" si="10"/>
        <v>0</v>
      </c>
      <c r="AA93" s="149">
        <f t="shared" si="11"/>
        <v>0</v>
      </c>
      <c r="AB93" s="850">
        <f t="shared" si="12"/>
        <v>0</v>
      </c>
      <c r="AD93" s="153">
        <f t="shared" si="13"/>
        <v>0</v>
      </c>
      <c r="AE93" s="149">
        <f t="shared" si="14"/>
        <v>0</v>
      </c>
      <c r="AF93" s="149">
        <f t="shared" si="15"/>
        <v>0</v>
      </c>
      <c r="AG93" s="154">
        <f t="shared" si="16"/>
        <v>0</v>
      </c>
    </row>
    <row r="94" spans="1:33" x14ac:dyDescent="0.25">
      <c r="A94" s="141" t="str">
        <f>IF(ISBLANK('B1'!A94),"",'B1'!A94)</f>
        <v/>
      </c>
      <c r="B94" s="897" t="str">
        <f>IF(ISBLANK('B1'!B94),"",'B1'!B94)</f>
        <v/>
      </c>
      <c r="C94" s="894" t="str">
        <f>IF(ISBLANK('B1'!C94),"",'B1'!C94)</f>
        <v/>
      </c>
      <c r="D94" s="248" t="str">
        <f>IF(ISBLANK('B1'!Q94),"",'B1'!Q94)</f>
        <v/>
      </c>
      <c r="E94" s="194"/>
      <c r="F94" s="195"/>
      <c r="G94" s="195"/>
      <c r="H94" s="195"/>
      <c r="I94" s="195"/>
      <c r="J94" s="195"/>
      <c r="K94" s="197"/>
      <c r="L94" s="459"/>
      <c r="M94" s="198"/>
      <c r="N94" s="196"/>
      <c r="O94" s="196"/>
      <c r="P94" s="196"/>
      <c r="Q94" s="196"/>
      <c r="R94" s="197"/>
      <c r="S94" s="195"/>
      <c r="T94" s="195"/>
      <c r="U94" s="195"/>
      <c r="V94" s="195"/>
      <c r="W94" s="198"/>
      <c r="Y94" s="153">
        <f t="shared" si="9"/>
        <v>0</v>
      </c>
      <c r="Z94" s="149">
        <f t="shared" si="10"/>
        <v>0</v>
      </c>
      <c r="AA94" s="149">
        <f t="shared" si="11"/>
        <v>0</v>
      </c>
      <c r="AB94" s="850">
        <f t="shared" si="12"/>
        <v>0</v>
      </c>
      <c r="AD94" s="153">
        <f t="shared" si="13"/>
        <v>0</v>
      </c>
      <c r="AE94" s="149">
        <f t="shared" si="14"/>
        <v>0</v>
      </c>
      <c r="AF94" s="149">
        <f t="shared" si="15"/>
        <v>0</v>
      </c>
      <c r="AG94" s="154">
        <f t="shared" si="16"/>
        <v>0</v>
      </c>
    </row>
    <row r="95" spans="1:33" x14ac:dyDescent="0.25">
      <c r="A95" s="141" t="str">
        <f>IF(ISBLANK('B1'!A95),"",'B1'!A95)</f>
        <v/>
      </c>
      <c r="B95" s="897" t="str">
        <f>IF(ISBLANK('B1'!B95),"",'B1'!B95)</f>
        <v/>
      </c>
      <c r="C95" s="894" t="str">
        <f>IF(ISBLANK('B1'!C95),"",'B1'!C95)</f>
        <v/>
      </c>
      <c r="D95" s="248" t="str">
        <f>IF(ISBLANK('B1'!Q95),"",'B1'!Q95)</f>
        <v/>
      </c>
      <c r="E95" s="194"/>
      <c r="F95" s="195"/>
      <c r="G95" s="195"/>
      <c r="H95" s="195"/>
      <c r="I95" s="195"/>
      <c r="J95" s="195"/>
      <c r="K95" s="197"/>
      <c r="L95" s="459"/>
      <c r="M95" s="198"/>
      <c r="N95" s="196"/>
      <c r="O95" s="196"/>
      <c r="P95" s="196"/>
      <c r="Q95" s="196"/>
      <c r="R95" s="197"/>
      <c r="S95" s="195"/>
      <c r="T95" s="195"/>
      <c r="U95" s="195"/>
      <c r="V95" s="195"/>
      <c r="W95" s="198"/>
      <c r="Y95" s="153">
        <f t="shared" si="9"/>
        <v>0</v>
      </c>
      <c r="Z95" s="149">
        <f t="shared" si="10"/>
        <v>0</v>
      </c>
      <c r="AA95" s="149">
        <f t="shared" si="11"/>
        <v>0</v>
      </c>
      <c r="AB95" s="850">
        <f t="shared" si="12"/>
        <v>0</v>
      </c>
      <c r="AD95" s="153">
        <f t="shared" si="13"/>
        <v>0</v>
      </c>
      <c r="AE95" s="149">
        <f t="shared" si="14"/>
        <v>0</v>
      </c>
      <c r="AF95" s="149">
        <f t="shared" si="15"/>
        <v>0</v>
      </c>
      <c r="AG95" s="154">
        <f t="shared" si="16"/>
        <v>0</v>
      </c>
    </row>
    <row r="96" spans="1:33" x14ac:dyDescent="0.25">
      <c r="A96" s="141" t="str">
        <f>IF(ISBLANK('B1'!A96),"",'B1'!A96)</f>
        <v/>
      </c>
      <c r="B96" s="897" t="str">
        <f>IF(ISBLANK('B1'!B96),"",'B1'!B96)</f>
        <v/>
      </c>
      <c r="C96" s="894" t="str">
        <f>IF(ISBLANK('B1'!C96),"",'B1'!C96)</f>
        <v/>
      </c>
      <c r="D96" s="248" t="str">
        <f>IF(ISBLANK('B1'!Q96),"",'B1'!Q96)</f>
        <v/>
      </c>
      <c r="E96" s="194"/>
      <c r="F96" s="195"/>
      <c r="G96" s="195"/>
      <c r="H96" s="195"/>
      <c r="I96" s="195"/>
      <c r="J96" s="195"/>
      <c r="K96" s="197"/>
      <c r="L96" s="459"/>
      <c r="M96" s="198"/>
      <c r="N96" s="196"/>
      <c r="O96" s="196"/>
      <c r="P96" s="196"/>
      <c r="Q96" s="196"/>
      <c r="R96" s="197"/>
      <c r="S96" s="195"/>
      <c r="T96" s="195"/>
      <c r="U96" s="195"/>
      <c r="V96" s="195"/>
      <c r="W96" s="198"/>
      <c r="Y96" s="153">
        <f t="shared" si="9"/>
        <v>0</v>
      </c>
      <c r="Z96" s="149">
        <f t="shared" si="10"/>
        <v>0</v>
      </c>
      <c r="AA96" s="149">
        <f t="shared" si="11"/>
        <v>0</v>
      </c>
      <c r="AB96" s="850">
        <f t="shared" si="12"/>
        <v>0</v>
      </c>
      <c r="AD96" s="153">
        <f t="shared" si="13"/>
        <v>0</v>
      </c>
      <c r="AE96" s="149">
        <f t="shared" si="14"/>
        <v>0</v>
      </c>
      <c r="AF96" s="149">
        <f t="shared" si="15"/>
        <v>0</v>
      </c>
      <c r="AG96" s="154">
        <f t="shared" si="16"/>
        <v>0</v>
      </c>
    </row>
    <row r="97" spans="1:33" x14ac:dyDescent="0.25">
      <c r="A97" s="141" t="str">
        <f>IF(ISBLANK('B1'!A97),"",'B1'!A97)</f>
        <v/>
      </c>
      <c r="B97" s="897" t="str">
        <f>IF(ISBLANK('B1'!B97),"",'B1'!B97)</f>
        <v/>
      </c>
      <c r="C97" s="894" t="str">
        <f>IF(ISBLANK('B1'!C97),"",'B1'!C97)</f>
        <v/>
      </c>
      <c r="D97" s="248" t="str">
        <f>IF(ISBLANK('B1'!Q97),"",'B1'!Q97)</f>
        <v/>
      </c>
      <c r="E97" s="194"/>
      <c r="F97" s="195"/>
      <c r="G97" s="195"/>
      <c r="H97" s="195"/>
      <c r="I97" s="195"/>
      <c r="J97" s="195"/>
      <c r="K97" s="197"/>
      <c r="L97" s="459"/>
      <c r="M97" s="198"/>
      <c r="N97" s="196"/>
      <c r="O97" s="196"/>
      <c r="P97" s="196"/>
      <c r="Q97" s="196"/>
      <c r="R97" s="197"/>
      <c r="S97" s="195"/>
      <c r="T97" s="195"/>
      <c r="U97" s="195"/>
      <c r="V97" s="195"/>
      <c r="W97" s="198"/>
      <c r="Y97" s="153">
        <f t="shared" si="9"/>
        <v>0</v>
      </c>
      <c r="Z97" s="149">
        <f t="shared" si="10"/>
        <v>0</v>
      </c>
      <c r="AA97" s="149">
        <f t="shared" si="11"/>
        <v>0</v>
      </c>
      <c r="AB97" s="850">
        <f t="shared" si="12"/>
        <v>0</v>
      </c>
      <c r="AD97" s="153">
        <f t="shared" si="13"/>
        <v>0</v>
      </c>
      <c r="AE97" s="149">
        <f t="shared" si="14"/>
        <v>0</v>
      </c>
      <c r="AF97" s="149">
        <f t="shared" si="15"/>
        <v>0</v>
      </c>
      <c r="AG97" s="154">
        <f t="shared" si="16"/>
        <v>0</v>
      </c>
    </row>
    <row r="98" spans="1:33" x14ac:dyDescent="0.25">
      <c r="A98" s="141" t="str">
        <f>IF(ISBLANK('B1'!A98),"",'B1'!A98)</f>
        <v/>
      </c>
      <c r="B98" s="897" t="str">
        <f>IF(ISBLANK('B1'!B98),"",'B1'!B98)</f>
        <v/>
      </c>
      <c r="C98" s="894" t="str">
        <f>IF(ISBLANK('B1'!C98),"",'B1'!C98)</f>
        <v/>
      </c>
      <c r="D98" s="248" t="str">
        <f>IF(ISBLANK('B1'!Q98),"",'B1'!Q98)</f>
        <v/>
      </c>
      <c r="E98" s="194"/>
      <c r="F98" s="195"/>
      <c r="G98" s="195"/>
      <c r="H98" s="195"/>
      <c r="I98" s="195"/>
      <c r="J98" s="195"/>
      <c r="K98" s="197"/>
      <c r="L98" s="459"/>
      <c r="M98" s="198"/>
      <c r="N98" s="196"/>
      <c r="O98" s="196"/>
      <c r="P98" s="196"/>
      <c r="Q98" s="196"/>
      <c r="R98" s="197"/>
      <c r="S98" s="195"/>
      <c r="T98" s="195"/>
      <c r="U98" s="195"/>
      <c r="V98" s="195"/>
      <c r="W98" s="198"/>
      <c r="Y98" s="153">
        <f t="shared" si="9"/>
        <v>0</v>
      </c>
      <c r="Z98" s="149">
        <f t="shared" si="10"/>
        <v>0</v>
      </c>
      <c r="AA98" s="149">
        <f t="shared" si="11"/>
        <v>0</v>
      </c>
      <c r="AB98" s="850">
        <f t="shared" si="12"/>
        <v>0</v>
      </c>
      <c r="AD98" s="153">
        <f t="shared" si="13"/>
        <v>0</v>
      </c>
      <c r="AE98" s="149">
        <f t="shared" si="14"/>
        <v>0</v>
      </c>
      <c r="AF98" s="149">
        <f t="shared" si="15"/>
        <v>0</v>
      </c>
      <c r="AG98" s="154">
        <f t="shared" si="16"/>
        <v>0</v>
      </c>
    </row>
    <row r="99" spans="1:33" x14ac:dyDescent="0.25">
      <c r="A99" s="141" t="str">
        <f>IF(ISBLANK('B1'!A99),"",'B1'!A99)</f>
        <v/>
      </c>
      <c r="B99" s="897" t="str">
        <f>IF(ISBLANK('B1'!B99),"",'B1'!B99)</f>
        <v/>
      </c>
      <c r="C99" s="894" t="str">
        <f>IF(ISBLANK('B1'!C99),"",'B1'!C99)</f>
        <v/>
      </c>
      <c r="D99" s="248" t="str">
        <f>IF(ISBLANK('B1'!Q99),"",'B1'!Q99)</f>
        <v/>
      </c>
      <c r="E99" s="194"/>
      <c r="F99" s="195"/>
      <c r="G99" s="195"/>
      <c r="H99" s="195"/>
      <c r="I99" s="195"/>
      <c r="J99" s="195"/>
      <c r="K99" s="197"/>
      <c r="L99" s="459"/>
      <c r="M99" s="198"/>
      <c r="N99" s="196"/>
      <c r="O99" s="196"/>
      <c r="P99" s="196"/>
      <c r="Q99" s="196"/>
      <c r="R99" s="197"/>
      <c r="S99" s="195"/>
      <c r="T99" s="195"/>
      <c r="U99" s="195"/>
      <c r="V99" s="195"/>
      <c r="W99" s="198"/>
      <c r="Y99" s="153">
        <f t="shared" si="9"/>
        <v>0</v>
      </c>
      <c r="Z99" s="149">
        <f t="shared" si="10"/>
        <v>0</v>
      </c>
      <c r="AA99" s="149">
        <f t="shared" si="11"/>
        <v>0</v>
      </c>
      <c r="AB99" s="850">
        <f t="shared" si="12"/>
        <v>0</v>
      </c>
      <c r="AD99" s="153">
        <f t="shared" si="13"/>
        <v>0</v>
      </c>
      <c r="AE99" s="149">
        <f t="shared" si="14"/>
        <v>0</v>
      </c>
      <c r="AF99" s="149">
        <f t="shared" si="15"/>
        <v>0</v>
      </c>
      <c r="AG99" s="154">
        <f t="shared" si="16"/>
        <v>0</v>
      </c>
    </row>
    <row r="100" spans="1:33" x14ac:dyDescent="0.25">
      <c r="A100" s="141" t="str">
        <f>IF(ISBLANK('B1'!A100),"",'B1'!A100)</f>
        <v/>
      </c>
      <c r="B100" s="897" t="str">
        <f>IF(ISBLANK('B1'!B100),"",'B1'!B100)</f>
        <v/>
      </c>
      <c r="C100" s="894" t="str">
        <f>IF(ISBLANK('B1'!C100),"",'B1'!C100)</f>
        <v/>
      </c>
      <c r="D100" s="248" t="str">
        <f>IF(ISBLANK('B1'!Q100),"",'B1'!Q100)</f>
        <v/>
      </c>
      <c r="E100" s="194"/>
      <c r="F100" s="195"/>
      <c r="G100" s="195"/>
      <c r="H100" s="195"/>
      <c r="I100" s="195"/>
      <c r="J100" s="195"/>
      <c r="K100" s="197"/>
      <c r="L100" s="459"/>
      <c r="M100" s="198"/>
      <c r="N100" s="196"/>
      <c r="O100" s="196"/>
      <c r="P100" s="196"/>
      <c r="Q100" s="196"/>
      <c r="R100" s="197"/>
      <c r="S100" s="195"/>
      <c r="T100" s="195"/>
      <c r="U100" s="195"/>
      <c r="V100" s="195"/>
      <c r="W100" s="198"/>
      <c r="Y100" s="153">
        <f t="shared" si="9"/>
        <v>0</v>
      </c>
      <c r="Z100" s="149">
        <f t="shared" si="10"/>
        <v>0</v>
      </c>
      <c r="AA100" s="149">
        <f t="shared" si="11"/>
        <v>0</v>
      </c>
      <c r="AB100" s="850">
        <f t="shared" si="12"/>
        <v>0</v>
      </c>
      <c r="AD100" s="153">
        <f t="shared" si="13"/>
        <v>0</v>
      </c>
      <c r="AE100" s="149">
        <f t="shared" si="14"/>
        <v>0</v>
      </c>
      <c r="AF100" s="149">
        <f t="shared" si="15"/>
        <v>0</v>
      </c>
      <c r="AG100" s="154">
        <f t="shared" si="16"/>
        <v>0</v>
      </c>
    </row>
    <row r="101" spans="1:33" x14ac:dyDescent="0.25">
      <c r="A101" s="141" t="str">
        <f>IF(ISBLANK('B1'!A101),"",'B1'!A101)</f>
        <v/>
      </c>
      <c r="B101" s="897" t="str">
        <f>IF(ISBLANK('B1'!B101),"",'B1'!B101)</f>
        <v/>
      </c>
      <c r="C101" s="894" t="str">
        <f>IF(ISBLANK('B1'!C101),"",'B1'!C101)</f>
        <v/>
      </c>
      <c r="D101" s="248" t="str">
        <f>IF(ISBLANK('B1'!Q101),"",'B1'!Q101)</f>
        <v/>
      </c>
      <c r="E101" s="194"/>
      <c r="F101" s="195"/>
      <c r="G101" s="195"/>
      <c r="H101" s="195"/>
      <c r="I101" s="195"/>
      <c r="J101" s="195"/>
      <c r="K101" s="197"/>
      <c r="L101" s="459"/>
      <c r="M101" s="198"/>
      <c r="N101" s="196"/>
      <c r="O101" s="196"/>
      <c r="P101" s="196"/>
      <c r="Q101" s="196"/>
      <c r="R101" s="197"/>
      <c r="S101" s="195"/>
      <c r="T101" s="195"/>
      <c r="U101" s="195"/>
      <c r="V101" s="195"/>
      <c r="W101" s="198"/>
      <c r="Y101" s="153">
        <f t="shared" si="9"/>
        <v>0</v>
      </c>
      <c r="Z101" s="149">
        <f t="shared" si="10"/>
        <v>0</v>
      </c>
      <c r="AA101" s="149">
        <f t="shared" si="11"/>
        <v>0</v>
      </c>
      <c r="AB101" s="850">
        <f t="shared" si="12"/>
        <v>0</v>
      </c>
      <c r="AD101" s="153">
        <f t="shared" si="13"/>
        <v>0</v>
      </c>
      <c r="AE101" s="149">
        <f t="shared" si="14"/>
        <v>0</v>
      </c>
      <c r="AF101" s="149">
        <f t="shared" si="15"/>
        <v>0</v>
      </c>
      <c r="AG101" s="154">
        <f t="shared" si="16"/>
        <v>0</v>
      </c>
    </row>
    <row r="102" spans="1:33" x14ac:dyDescent="0.25">
      <c r="A102" s="141" t="str">
        <f>IF(ISBLANK('B1'!A102),"",'B1'!A102)</f>
        <v/>
      </c>
      <c r="B102" s="897" t="str">
        <f>IF(ISBLANK('B1'!B102),"",'B1'!B102)</f>
        <v/>
      </c>
      <c r="C102" s="894" t="str">
        <f>IF(ISBLANK('B1'!C102),"",'B1'!C102)</f>
        <v/>
      </c>
      <c r="D102" s="248" t="str">
        <f>IF(ISBLANK('B1'!Q102),"",'B1'!Q102)</f>
        <v/>
      </c>
      <c r="E102" s="194"/>
      <c r="F102" s="195"/>
      <c r="G102" s="195"/>
      <c r="H102" s="195"/>
      <c r="I102" s="195"/>
      <c r="J102" s="195"/>
      <c r="K102" s="197"/>
      <c r="L102" s="459"/>
      <c r="M102" s="198"/>
      <c r="N102" s="196"/>
      <c r="O102" s="196"/>
      <c r="P102" s="196"/>
      <c r="Q102" s="196"/>
      <c r="R102" s="197"/>
      <c r="S102" s="195"/>
      <c r="T102" s="195"/>
      <c r="U102" s="195"/>
      <c r="V102" s="195"/>
      <c r="W102" s="198"/>
      <c r="Y102" s="153">
        <f t="shared" si="9"/>
        <v>0</v>
      </c>
      <c r="Z102" s="149">
        <f t="shared" si="10"/>
        <v>0</v>
      </c>
      <c r="AA102" s="149">
        <f t="shared" si="11"/>
        <v>0</v>
      </c>
      <c r="AB102" s="850">
        <f t="shared" si="12"/>
        <v>0</v>
      </c>
      <c r="AD102" s="153">
        <f t="shared" si="13"/>
        <v>0</v>
      </c>
      <c r="AE102" s="149">
        <f t="shared" si="14"/>
        <v>0</v>
      </c>
      <c r="AF102" s="149">
        <f t="shared" si="15"/>
        <v>0</v>
      </c>
      <c r="AG102" s="154">
        <f t="shared" si="16"/>
        <v>0</v>
      </c>
    </row>
    <row r="103" spans="1:33" x14ac:dyDescent="0.25">
      <c r="A103" s="141" t="str">
        <f>IF(ISBLANK('B1'!A103),"",'B1'!A103)</f>
        <v/>
      </c>
      <c r="B103" s="897" t="str">
        <f>IF(ISBLANK('B1'!B103),"",'B1'!B103)</f>
        <v/>
      </c>
      <c r="C103" s="894" t="str">
        <f>IF(ISBLANK('B1'!C103),"",'B1'!C103)</f>
        <v/>
      </c>
      <c r="D103" s="248" t="str">
        <f>IF(ISBLANK('B1'!Q103),"",'B1'!Q103)</f>
        <v/>
      </c>
      <c r="E103" s="194"/>
      <c r="F103" s="195"/>
      <c r="G103" s="195"/>
      <c r="H103" s="195"/>
      <c r="I103" s="195"/>
      <c r="J103" s="195"/>
      <c r="K103" s="197"/>
      <c r="L103" s="459"/>
      <c r="M103" s="198"/>
      <c r="N103" s="196"/>
      <c r="O103" s="196"/>
      <c r="P103" s="196"/>
      <c r="Q103" s="196"/>
      <c r="R103" s="197"/>
      <c r="S103" s="195"/>
      <c r="T103" s="195"/>
      <c r="U103" s="195"/>
      <c r="V103" s="195"/>
      <c r="W103" s="198"/>
      <c r="Y103" s="153">
        <f t="shared" si="9"/>
        <v>0</v>
      </c>
      <c r="Z103" s="149">
        <f t="shared" si="10"/>
        <v>0</v>
      </c>
      <c r="AA103" s="149">
        <f t="shared" si="11"/>
        <v>0</v>
      </c>
      <c r="AB103" s="850">
        <f t="shared" si="12"/>
        <v>0</v>
      </c>
      <c r="AD103" s="153">
        <f t="shared" si="13"/>
        <v>0</v>
      </c>
      <c r="AE103" s="149">
        <f t="shared" si="14"/>
        <v>0</v>
      </c>
      <c r="AF103" s="149">
        <f t="shared" si="15"/>
        <v>0</v>
      </c>
      <c r="AG103" s="154">
        <f t="shared" si="16"/>
        <v>0</v>
      </c>
    </row>
    <row r="104" spans="1:33" x14ac:dyDescent="0.25">
      <c r="A104" s="141" t="str">
        <f>IF(ISBLANK('B1'!A104),"",'B1'!A104)</f>
        <v/>
      </c>
      <c r="B104" s="897" t="str">
        <f>IF(ISBLANK('B1'!B104),"",'B1'!B104)</f>
        <v/>
      </c>
      <c r="C104" s="894" t="str">
        <f>IF(ISBLANK('B1'!C104),"",'B1'!C104)</f>
        <v/>
      </c>
      <c r="D104" s="248" t="str">
        <f>IF(ISBLANK('B1'!Q104),"",'B1'!Q104)</f>
        <v/>
      </c>
      <c r="E104" s="194"/>
      <c r="F104" s="195"/>
      <c r="G104" s="195"/>
      <c r="H104" s="195"/>
      <c r="I104" s="195"/>
      <c r="J104" s="195"/>
      <c r="K104" s="197"/>
      <c r="L104" s="459"/>
      <c r="M104" s="198"/>
      <c r="N104" s="196"/>
      <c r="O104" s="196"/>
      <c r="P104" s="196"/>
      <c r="Q104" s="196"/>
      <c r="R104" s="197"/>
      <c r="S104" s="195"/>
      <c r="T104" s="195"/>
      <c r="U104" s="195"/>
      <c r="V104" s="195"/>
      <c r="W104" s="198"/>
      <c r="Y104" s="153">
        <f t="shared" si="9"/>
        <v>0</v>
      </c>
      <c r="Z104" s="149">
        <f t="shared" si="10"/>
        <v>0</v>
      </c>
      <c r="AA104" s="149">
        <f t="shared" si="11"/>
        <v>0</v>
      </c>
      <c r="AB104" s="850">
        <f t="shared" si="12"/>
        <v>0</v>
      </c>
      <c r="AD104" s="153">
        <f t="shared" si="13"/>
        <v>0</v>
      </c>
      <c r="AE104" s="149">
        <f t="shared" si="14"/>
        <v>0</v>
      </c>
      <c r="AF104" s="149">
        <f t="shared" si="15"/>
        <v>0</v>
      </c>
      <c r="AG104" s="154">
        <f t="shared" si="16"/>
        <v>0</v>
      </c>
    </row>
    <row r="105" spans="1:33" x14ac:dyDescent="0.25">
      <c r="A105" s="141" t="str">
        <f>IF(ISBLANK('B1'!A105),"",'B1'!A105)</f>
        <v/>
      </c>
      <c r="B105" s="897" t="str">
        <f>IF(ISBLANK('B1'!B105),"",'B1'!B105)</f>
        <v/>
      </c>
      <c r="C105" s="894" t="str">
        <f>IF(ISBLANK('B1'!C105),"",'B1'!C105)</f>
        <v/>
      </c>
      <c r="D105" s="248" t="str">
        <f>IF(ISBLANK('B1'!Q105),"",'B1'!Q105)</f>
        <v/>
      </c>
      <c r="E105" s="194"/>
      <c r="F105" s="195"/>
      <c r="G105" s="195"/>
      <c r="H105" s="195"/>
      <c r="I105" s="195"/>
      <c r="J105" s="195"/>
      <c r="K105" s="197"/>
      <c r="L105" s="459"/>
      <c r="M105" s="198"/>
      <c r="N105" s="196"/>
      <c r="O105" s="196"/>
      <c r="P105" s="196"/>
      <c r="Q105" s="196"/>
      <c r="R105" s="197"/>
      <c r="S105" s="195"/>
      <c r="T105" s="195"/>
      <c r="U105" s="195"/>
      <c r="V105" s="195"/>
      <c r="W105" s="198"/>
      <c r="Y105" s="153">
        <f t="shared" si="9"/>
        <v>0</v>
      </c>
      <c r="Z105" s="149">
        <f t="shared" si="10"/>
        <v>0</v>
      </c>
      <c r="AA105" s="149">
        <f t="shared" si="11"/>
        <v>0</v>
      </c>
      <c r="AB105" s="850">
        <f t="shared" si="12"/>
        <v>0</v>
      </c>
      <c r="AD105" s="153">
        <f t="shared" si="13"/>
        <v>0</v>
      </c>
      <c r="AE105" s="149">
        <f t="shared" si="14"/>
        <v>0</v>
      </c>
      <c r="AF105" s="149">
        <f t="shared" si="15"/>
        <v>0</v>
      </c>
      <c r="AG105" s="154">
        <f t="shared" si="16"/>
        <v>0</v>
      </c>
    </row>
    <row r="106" spans="1:33" x14ac:dyDescent="0.25">
      <c r="A106" s="141" t="str">
        <f>IF(ISBLANK('B1'!A106),"",'B1'!A106)</f>
        <v/>
      </c>
      <c r="B106" s="897" t="str">
        <f>IF(ISBLANK('B1'!B106),"",'B1'!B106)</f>
        <v/>
      </c>
      <c r="C106" s="894" t="str">
        <f>IF(ISBLANK('B1'!C106),"",'B1'!C106)</f>
        <v/>
      </c>
      <c r="D106" s="248" t="str">
        <f>IF(ISBLANK('B1'!Q106),"",'B1'!Q106)</f>
        <v/>
      </c>
      <c r="E106" s="194"/>
      <c r="F106" s="195"/>
      <c r="G106" s="195"/>
      <c r="H106" s="195"/>
      <c r="I106" s="195"/>
      <c r="J106" s="195"/>
      <c r="K106" s="197"/>
      <c r="L106" s="459"/>
      <c r="M106" s="198"/>
      <c r="N106" s="196"/>
      <c r="O106" s="196"/>
      <c r="P106" s="196"/>
      <c r="Q106" s="196"/>
      <c r="R106" s="197"/>
      <c r="S106" s="195"/>
      <c r="T106" s="195"/>
      <c r="U106" s="195"/>
      <c r="V106" s="195"/>
      <c r="W106" s="198"/>
      <c r="Y106" s="153">
        <f t="shared" si="9"/>
        <v>0</v>
      </c>
      <c r="Z106" s="149">
        <f t="shared" si="10"/>
        <v>0</v>
      </c>
      <c r="AA106" s="149">
        <f t="shared" si="11"/>
        <v>0</v>
      </c>
      <c r="AB106" s="850">
        <f t="shared" si="12"/>
        <v>0</v>
      </c>
      <c r="AD106" s="153">
        <f t="shared" si="13"/>
        <v>0</v>
      </c>
      <c r="AE106" s="149">
        <f t="shared" si="14"/>
        <v>0</v>
      </c>
      <c r="AF106" s="149">
        <f t="shared" si="15"/>
        <v>0</v>
      </c>
      <c r="AG106" s="154">
        <f t="shared" si="16"/>
        <v>0</v>
      </c>
    </row>
    <row r="107" spans="1:33" x14ac:dyDescent="0.25">
      <c r="A107" s="141" t="str">
        <f>IF(ISBLANK('B1'!A107),"",'B1'!A107)</f>
        <v/>
      </c>
      <c r="B107" s="897" t="str">
        <f>IF(ISBLANK('B1'!B107),"",'B1'!B107)</f>
        <v/>
      </c>
      <c r="C107" s="894" t="str">
        <f>IF(ISBLANK('B1'!C107),"",'B1'!C107)</f>
        <v/>
      </c>
      <c r="D107" s="248" t="str">
        <f>IF(ISBLANK('B1'!Q107),"",'B1'!Q107)</f>
        <v/>
      </c>
      <c r="E107" s="194"/>
      <c r="F107" s="195"/>
      <c r="G107" s="195"/>
      <c r="H107" s="195"/>
      <c r="I107" s="195"/>
      <c r="J107" s="195"/>
      <c r="K107" s="197"/>
      <c r="L107" s="459"/>
      <c r="M107" s="198"/>
      <c r="N107" s="196"/>
      <c r="O107" s="196"/>
      <c r="P107" s="196"/>
      <c r="Q107" s="196"/>
      <c r="R107" s="197"/>
      <c r="S107" s="195"/>
      <c r="T107" s="195"/>
      <c r="U107" s="195"/>
      <c r="V107" s="195"/>
      <c r="W107" s="198"/>
      <c r="Y107" s="153">
        <f t="shared" si="9"/>
        <v>0</v>
      </c>
      <c r="Z107" s="149">
        <f t="shared" si="10"/>
        <v>0</v>
      </c>
      <c r="AA107" s="149">
        <f t="shared" si="11"/>
        <v>0</v>
      </c>
      <c r="AB107" s="850">
        <f t="shared" si="12"/>
        <v>0</v>
      </c>
      <c r="AD107" s="153">
        <f t="shared" si="13"/>
        <v>0</v>
      </c>
      <c r="AE107" s="149">
        <f t="shared" si="14"/>
        <v>0</v>
      </c>
      <c r="AF107" s="149">
        <f t="shared" si="15"/>
        <v>0</v>
      </c>
      <c r="AG107" s="154">
        <f t="shared" si="16"/>
        <v>0</v>
      </c>
    </row>
    <row r="108" spans="1:33" x14ac:dyDescent="0.25">
      <c r="A108" s="141" t="str">
        <f>IF(ISBLANK('B1'!A108),"",'B1'!A108)</f>
        <v/>
      </c>
      <c r="B108" s="897" t="str">
        <f>IF(ISBLANK('B1'!B108),"",'B1'!B108)</f>
        <v/>
      </c>
      <c r="C108" s="894" t="str">
        <f>IF(ISBLANK('B1'!C108),"",'B1'!C108)</f>
        <v/>
      </c>
      <c r="D108" s="248" t="str">
        <f>IF(ISBLANK('B1'!Q108),"",'B1'!Q108)</f>
        <v/>
      </c>
      <c r="E108" s="194"/>
      <c r="F108" s="195"/>
      <c r="G108" s="195"/>
      <c r="H108" s="195"/>
      <c r="I108" s="195"/>
      <c r="J108" s="195"/>
      <c r="K108" s="197"/>
      <c r="L108" s="459"/>
      <c r="M108" s="198"/>
      <c r="N108" s="196"/>
      <c r="O108" s="196"/>
      <c r="P108" s="196"/>
      <c r="Q108" s="196"/>
      <c r="R108" s="197"/>
      <c r="S108" s="195"/>
      <c r="T108" s="195"/>
      <c r="U108" s="195"/>
      <c r="V108" s="195"/>
      <c r="W108" s="198"/>
      <c r="Y108" s="153">
        <f t="shared" si="9"/>
        <v>0</v>
      </c>
      <c r="Z108" s="149">
        <f t="shared" si="10"/>
        <v>0</v>
      </c>
      <c r="AA108" s="149">
        <f t="shared" si="11"/>
        <v>0</v>
      </c>
      <c r="AB108" s="850">
        <f t="shared" si="12"/>
        <v>0</v>
      </c>
      <c r="AD108" s="153">
        <f t="shared" si="13"/>
        <v>0</v>
      </c>
      <c r="AE108" s="149">
        <f t="shared" si="14"/>
        <v>0</v>
      </c>
      <c r="AF108" s="149">
        <f t="shared" si="15"/>
        <v>0</v>
      </c>
      <c r="AG108" s="154">
        <f t="shared" si="16"/>
        <v>0</v>
      </c>
    </row>
    <row r="109" spans="1:33" x14ac:dyDescent="0.25">
      <c r="A109" s="141" t="str">
        <f>IF(ISBLANK('B1'!A109),"",'B1'!A109)</f>
        <v/>
      </c>
      <c r="B109" s="897" t="str">
        <f>IF(ISBLANK('B1'!B109),"",'B1'!B109)</f>
        <v/>
      </c>
      <c r="C109" s="894" t="str">
        <f>IF(ISBLANK('B1'!C109),"",'B1'!C109)</f>
        <v/>
      </c>
      <c r="D109" s="248" t="str">
        <f>IF(ISBLANK('B1'!Q109),"",'B1'!Q109)</f>
        <v/>
      </c>
      <c r="E109" s="194"/>
      <c r="F109" s="195"/>
      <c r="G109" s="195"/>
      <c r="H109" s="195"/>
      <c r="I109" s="195"/>
      <c r="J109" s="195"/>
      <c r="K109" s="197"/>
      <c r="L109" s="459"/>
      <c r="M109" s="198"/>
      <c r="N109" s="196"/>
      <c r="O109" s="196"/>
      <c r="P109" s="196"/>
      <c r="Q109" s="196"/>
      <c r="R109" s="197"/>
      <c r="S109" s="195"/>
      <c r="T109" s="195"/>
      <c r="U109" s="195"/>
      <c r="V109" s="195"/>
      <c r="W109" s="198"/>
      <c r="Y109" s="153">
        <f t="shared" si="9"/>
        <v>0</v>
      </c>
      <c r="Z109" s="149">
        <f t="shared" si="10"/>
        <v>0</v>
      </c>
      <c r="AA109" s="149">
        <f t="shared" si="11"/>
        <v>0</v>
      </c>
      <c r="AB109" s="850">
        <f t="shared" si="12"/>
        <v>0</v>
      </c>
      <c r="AD109" s="153">
        <f t="shared" si="13"/>
        <v>0</v>
      </c>
      <c r="AE109" s="149">
        <f t="shared" si="14"/>
        <v>0</v>
      </c>
      <c r="AF109" s="149">
        <f t="shared" si="15"/>
        <v>0</v>
      </c>
      <c r="AG109" s="154">
        <f t="shared" si="16"/>
        <v>0</v>
      </c>
    </row>
    <row r="110" spans="1:33" x14ac:dyDescent="0.25">
      <c r="A110" s="141" t="str">
        <f>IF(ISBLANK('B1'!A110),"",'B1'!A110)</f>
        <v/>
      </c>
      <c r="B110" s="897" t="str">
        <f>IF(ISBLANK('B1'!B110),"",'B1'!B110)</f>
        <v/>
      </c>
      <c r="C110" s="894" t="str">
        <f>IF(ISBLANK('B1'!C110),"",'B1'!C110)</f>
        <v/>
      </c>
      <c r="D110" s="248" t="str">
        <f>IF(ISBLANK('B1'!Q110),"",'B1'!Q110)</f>
        <v/>
      </c>
      <c r="E110" s="194"/>
      <c r="F110" s="195"/>
      <c r="G110" s="195"/>
      <c r="H110" s="195"/>
      <c r="I110" s="195"/>
      <c r="J110" s="195"/>
      <c r="K110" s="197"/>
      <c r="L110" s="459"/>
      <c r="M110" s="198"/>
      <c r="N110" s="196"/>
      <c r="O110" s="196"/>
      <c r="P110" s="196"/>
      <c r="Q110" s="196"/>
      <c r="R110" s="197"/>
      <c r="S110" s="195"/>
      <c r="T110" s="195"/>
      <c r="U110" s="195"/>
      <c r="V110" s="195"/>
      <c r="W110" s="198"/>
      <c r="Y110" s="153">
        <f t="shared" si="9"/>
        <v>0</v>
      </c>
      <c r="Z110" s="149">
        <f t="shared" si="10"/>
        <v>0</v>
      </c>
      <c r="AA110" s="149">
        <f t="shared" si="11"/>
        <v>0</v>
      </c>
      <c r="AB110" s="850">
        <f t="shared" si="12"/>
        <v>0</v>
      </c>
      <c r="AD110" s="153">
        <f t="shared" si="13"/>
        <v>0</v>
      </c>
      <c r="AE110" s="149">
        <f t="shared" si="14"/>
        <v>0</v>
      </c>
      <c r="AF110" s="149">
        <f t="shared" si="15"/>
        <v>0</v>
      </c>
      <c r="AG110" s="154">
        <f t="shared" si="16"/>
        <v>0</v>
      </c>
    </row>
    <row r="111" spans="1:33" x14ac:dyDescent="0.25">
      <c r="A111" s="141" t="str">
        <f>IF(ISBLANK('B1'!A111),"",'B1'!A111)</f>
        <v/>
      </c>
      <c r="B111" s="897" t="str">
        <f>IF(ISBLANK('B1'!B111),"",'B1'!B111)</f>
        <v/>
      </c>
      <c r="C111" s="894" t="str">
        <f>IF(ISBLANK('B1'!C111),"",'B1'!C111)</f>
        <v/>
      </c>
      <c r="D111" s="248" t="str">
        <f>IF(ISBLANK('B1'!Q111),"",'B1'!Q111)</f>
        <v/>
      </c>
      <c r="E111" s="194"/>
      <c r="F111" s="195"/>
      <c r="G111" s="195"/>
      <c r="H111" s="195"/>
      <c r="I111" s="195"/>
      <c r="J111" s="195"/>
      <c r="K111" s="197"/>
      <c r="L111" s="459"/>
      <c r="M111" s="198"/>
      <c r="N111" s="196"/>
      <c r="O111" s="196"/>
      <c r="P111" s="196"/>
      <c r="Q111" s="196"/>
      <c r="R111" s="197"/>
      <c r="S111" s="195"/>
      <c r="T111" s="195"/>
      <c r="U111" s="195"/>
      <c r="V111" s="195"/>
      <c r="W111" s="198"/>
      <c r="Y111" s="153">
        <f t="shared" si="9"/>
        <v>0</v>
      </c>
      <c r="Z111" s="149">
        <f t="shared" si="10"/>
        <v>0</v>
      </c>
      <c r="AA111" s="149">
        <f t="shared" si="11"/>
        <v>0</v>
      </c>
      <c r="AB111" s="850">
        <f t="shared" si="12"/>
        <v>0</v>
      </c>
      <c r="AD111" s="153">
        <f t="shared" si="13"/>
        <v>0</v>
      </c>
      <c r="AE111" s="149">
        <f t="shared" si="14"/>
        <v>0</v>
      </c>
      <c r="AF111" s="149">
        <f t="shared" si="15"/>
        <v>0</v>
      </c>
      <c r="AG111" s="154">
        <f t="shared" si="16"/>
        <v>0</v>
      </c>
    </row>
    <row r="112" spans="1:33" x14ac:dyDescent="0.25">
      <c r="A112" s="141" t="str">
        <f>IF(ISBLANK('B1'!A112),"",'B1'!A112)</f>
        <v/>
      </c>
      <c r="B112" s="897" t="str">
        <f>IF(ISBLANK('B1'!B112),"",'B1'!B112)</f>
        <v/>
      </c>
      <c r="C112" s="894" t="str">
        <f>IF(ISBLANK('B1'!C112),"",'B1'!C112)</f>
        <v/>
      </c>
      <c r="D112" s="248" t="str">
        <f>IF(ISBLANK('B1'!Q112),"",'B1'!Q112)</f>
        <v/>
      </c>
      <c r="E112" s="194"/>
      <c r="F112" s="195"/>
      <c r="G112" s="195"/>
      <c r="H112" s="195"/>
      <c r="I112" s="195"/>
      <c r="J112" s="195"/>
      <c r="K112" s="197"/>
      <c r="L112" s="459"/>
      <c r="M112" s="198"/>
      <c r="N112" s="196"/>
      <c r="O112" s="196"/>
      <c r="P112" s="196"/>
      <c r="Q112" s="196"/>
      <c r="R112" s="197"/>
      <c r="S112" s="195"/>
      <c r="T112" s="195"/>
      <c r="U112" s="195"/>
      <c r="V112" s="195"/>
      <c r="W112" s="198"/>
      <c r="Y112" s="153">
        <f t="shared" si="9"/>
        <v>0</v>
      </c>
      <c r="Z112" s="149">
        <f t="shared" si="10"/>
        <v>0</v>
      </c>
      <c r="AA112" s="149">
        <f t="shared" si="11"/>
        <v>0</v>
      </c>
      <c r="AB112" s="850">
        <f t="shared" si="12"/>
        <v>0</v>
      </c>
      <c r="AD112" s="153">
        <f t="shared" si="13"/>
        <v>0</v>
      </c>
      <c r="AE112" s="149">
        <f t="shared" si="14"/>
        <v>0</v>
      </c>
      <c r="AF112" s="149">
        <f t="shared" si="15"/>
        <v>0</v>
      </c>
      <c r="AG112" s="154">
        <f t="shared" si="16"/>
        <v>0</v>
      </c>
    </row>
    <row r="113" spans="1:33" x14ac:dyDescent="0.25">
      <c r="A113" s="141" t="str">
        <f>IF(ISBLANK('B1'!A113),"",'B1'!A113)</f>
        <v/>
      </c>
      <c r="B113" s="897" t="str">
        <f>IF(ISBLANK('B1'!B113),"",'B1'!B113)</f>
        <v/>
      </c>
      <c r="C113" s="894" t="str">
        <f>IF(ISBLANK('B1'!C113),"",'B1'!C113)</f>
        <v/>
      </c>
      <c r="D113" s="248" t="str">
        <f>IF(ISBLANK('B1'!Q113),"",'B1'!Q113)</f>
        <v/>
      </c>
      <c r="E113" s="194"/>
      <c r="F113" s="195"/>
      <c r="G113" s="195"/>
      <c r="H113" s="195"/>
      <c r="I113" s="195"/>
      <c r="J113" s="195"/>
      <c r="K113" s="197"/>
      <c r="L113" s="459"/>
      <c r="M113" s="198"/>
      <c r="N113" s="196"/>
      <c r="O113" s="196"/>
      <c r="P113" s="196"/>
      <c r="Q113" s="196"/>
      <c r="R113" s="197"/>
      <c r="S113" s="195"/>
      <c r="T113" s="195"/>
      <c r="U113" s="195"/>
      <c r="V113" s="195"/>
      <c r="W113" s="198"/>
      <c r="Y113" s="153">
        <f t="shared" si="9"/>
        <v>0</v>
      </c>
      <c r="Z113" s="149">
        <f t="shared" si="10"/>
        <v>0</v>
      </c>
      <c r="AA113" s="149">
        <f t="shared" si="11"/>
        <v>0</v>
      </c>
      <c r="AB113" s="850">
        <f t="shared" si="12"/>
        <v>0</v>
      </c>
      <c r="AD113" s="153">
        <f t="shared" si="13"/>
        <v>0</v>
      </c>
      <c r="AE113" s="149">
        <f t="shared" si="14"/>
        <v>0</v>
      </c>
      <c r="AF113" s="149">
        <f t="shared" si="15"/>
        <v>0</v>
      </c>
      <c r="AG113" s="154">
        <f t="shared" si="16"/>
        <v>0</v>
      </c>
    </row>
    <row r="114" spans="1:33" x14ac:dyDescent="0.25">
      <c r="A114" s="141" t="str">
        <f>IF(ISBLANK('B1'!A114),"",'B1'!A114)</f>
        <v/>
      </c>
      <c r="B114" s="897" t="str">
        <f>IF(ISBLANK('B1'!B114),"",'B1'!B114)</f>
        <v/>
      </c>
      <c r="C114" s="894" t="str">
        <f>IF(ISBLANK('B1'!C114),"",'B1'!C114)</f>
        <v/>
      </c>
      <c r="D114" s="248" t="str">
        <f>IF(ISBLANK('B1'!Q114),"",'B1'!Q114)</f>
        <v/>
      </c>
      <c r="E114" s="194"/>
      <c r="F114" s="195"/>
      <c r="G114" s="195"/>
      <c r="H114" s="195"/>
      <c r="I114" s="195"/>
      <c r="J114" s="195"/>
      <c r="K114" s="197"/>
      <c r="L114" s="459"/>
      <c r="M114" s="198"/>
      <c r="N114" s="196"/>
      <c r="O114" s="196"/>
      <c r="P114" s="196"/>
      <c r="Q114" s="196"/>
      <c r="R114" s="197"/>
      <c r="S114" s="195"/>
      <c r="T114" s="195"/>
      <c r="U114" s="195"/>
      <c r="V114" s="195"/>
      <c r="W114" s="198"/>
      <c r="Y114" s="153">
        <f t="shared" si="9"/>
        <v>0</v>
      </c>
      <c r="Z114" s="149">
        <f t="shared" si="10"/>
        <v>0</v>
      </c>
      <c r="AA114" s="149">
        <f t="shared" si="11"/>
        <v>0</v>
      </c>
      <c r="AB114" s="850">
        <f t="shared" si="12"/>
        <v>0</v>
      </c>
      <c r="AD114" s="153">
        <f t="shared" si="13"/>
        <v>0</v>
      </c>
      <c r="AE114" s="149">
        <f t="shared" si="14"/>
        <v>0</v>
      </c>
      <c r="AF114" s="149">
        <f t="shared" si="15"/>
        <v>0</v>
      </c>
      <c r="AG114" s="154">
        <f t="shared" si="16"/>
        <v>0</v>
      </c>
    </row>
    <row r="115" spans="1:33" x14ac:dyDescent="0.25">
      <c r="A115" s="141" t="str">
        <f>IF(ISBLANK('B1'!A115),"",'B1'!A115)</f>
        <v/>
      </c>
      <c r="B115" s="897" t="str">
        <f>IF(ISBLANK('B1'!B115),"",'B1'!B115)</f>
        <v/>
      </c>
      <c r="C115" s="894" t="str">
        <f>IF(ISBLANK('B1'!C115),"",'B1'!C115)</f>
        <v/>
      </c>
      <c r="D115" s="248" t="str">
        <f>IF(ISBLANK('B1'!Q115),"",'B1'!Q115)</f>
        <v/>
      </c>
      <c r="E115" s="194"/>
      <c r="F115" s="195"/>
      <c r="G115" s="195"/>
      <c r="H115" s="195"/>
      <c r="I115" s="195"/>
      <c r="J115" s="195"/>
      <c r="K115" s="197"/>
      <c r="L115" s="459"/>
      <c r="M115" s="198"/>
      <c r="N115" s="196"/>
      <c r="O115" s="196"/>
      <c r="P115" s="196"/>
      <c r="Q115" s="196"/>
      <c r="R115" s="197"/>
      <c r="S115" s="195"/>
      <c r="T115" s="195"/>
      <c r="U115" s="195"/>
      <c r="V115" s="195"/>
      <c r="W115" s="198"/>
      <c r="Y115" s="153">
        <f t="shared" si="9"/>
        <v>0</v>
      </c>
      <c r="Z115" s="149">
        <f t="shared" si="10"/>
        <v>0</v>
      </c>
      <c r="AA115" s="149">
        <f t="shared" si="11"/>
        <v>0</v>
      </c>
      <c r="AB115" s="850">
        <f t="shared" si="12"/>
        <v>0</v>
      </c>
      <c r="AD115" s="153">
        <f t="shared" si="13"/>
        <v>0</v>
      </c>
      <c r="AE115" s="149">
        <f t="shared" si="14"/>
        <v>0</v>
      </c>
      <c r="AF115" s="149">
        <f t="shared" si="15"/>
        <v>0</v>
      </c>
      <c r="AG115" s="154">
        <f t="shared" si="16"/>
        <v>0</v>
      </c>
    </row>
    <row r="116" spans="1:33" x14ac:dyDescent="0.25">
      <c r="A116" s="141" t="str">
        <f>IF(ISBLANK('B1'!A116),"",'B1'!A116)</f>
        <v/>
      </c>
      <c r="B116" s="897" t="str">
        <f>IF(ISBLANK('B1'!B116),"",'B1'!B116)</f>
        <v/>
      </c>
      <c r="C116" s="894" t="str">
        <f>IF(ISBLANK('B1'!C116),"",'B1'!C116)</f>
        <v/>
      </c>
      <c r="D116" s="248" t="str">
        <f>IF(ISBLANK('B1'!Q116),"",'B1'!Q116)</f>
        <v/>
      </c>
      <c r="E116" s="194"/>
      <c r="F116" s="195"/>
      <c r="G116" s="195"/>
      <c r="H116" s="195"/>
      <c r="I116" s="195"/>
      <c r="J116" s="195"/>
      <c r="K116" s="197"/>
      <c r="L116" s="459"/>
      <c r="M116" s="198"/>
      <c r="N116" s="196"/>
      <c r="O116" s="196"/>
      <c r="P116" s="196"/>
      <c r="Q116" s="196"/>
      <c r="R116" s="197"/>
      <c r="S116" s="195"/>
      <c r="T116" s="195"/>
      <c r="U116" s="195"/>
      <c r="V116" s="195"/>
      <c r="W116" s="198"/>
      <c r="Y116" s="153">
        <f t="shared" si="9"/>
        <v>0</v>
      </c>
      <c r="Z116" s="149">
        <f t="shared" si="10"/>
        <v>0</v>
      </c>
      <c r="AA116" s="149">
        <f t="shared" si="11"/>
        <v>0</v>
      </c>
      <c r="AB116" s="850">
        <f t="shared" si="12"/>
        <v>0</v>
      </c>
      <c r="AD116" s="153">
        <f t="shared" si="13"/>
        <v>0</v>
      </c>
      <c r="AE116" s="149">
        <f t="shared" si="14"/>
        <v>0</v>
      </c>
      <c r="AF116" s="149">
        <f t="shared" si="15"/>
        <v>0</v>
      </c>
      <c r="AG116" s="154">
        <f t="shared" si="16"/>
        <v>0</v>
      </c>
    </row>
    <row r="117" spans="1:33" x14ac:dyDescent="0.25">
      <c r="A117" s="141" t="str">
        <f>IF(ISBLANK('B1'!A117),"",'B1'!A117)</f>
        <v/>
      </c>
      <c r="B117" s="897" t="str">
        <f>IF(ISBLANK('B1'!B117),"",'B1'!B117)</f>
        <v/>
      </c>
      <c r="C117" s="894" t="str">
        <f>IF(ISBLANK('B1'!C117),"",'B1'!C117)</f>
        <v/>
      </c>
      <c r="D117" s="248" t="str">
        <f>IF(ISBLANK('B1'!Q117),"",'B1'!Q117)</f>
        <v/>
      </c>
      <c r="E117" s="194"/>
      <c r="F117" s="195"/>
      <c r="G117" s="195"/>
      <c r="H117" s="195"/>
      <c r="I117" s="195"/>
      <c r="J117" s="195"/>
      <c r="K117" s="197"/>
      <c r="L117" s="459"/>
      <c r="M117" s="198"/>
      <c r="N117" s="196"/>
      <c r="O117" s="196"/>
      <c r="P117" s="196"/>
      <c r="Q117" s="196"/>
      <c r="R117" s="197"/>
      <c r="S117" s="195"/>
      <c r="T117" s="195"/>
      <c r="U117" s="195"/>
      <c r="V117" s="195"/>
      <c r="W117" s="198"/>
      <c r="Y117" s="153">
        <f t="shared" si="9"/>
        <v>0</v>
      </c>
      <c r="Z117" s="149">
        <f t="shared" si="10"/>
        <v>0</v>
      </c>
      <c r="AA117" s="149">
        <f t="shared" si="11"/>
        <v>0</v>
      </c>
      <c r="AB117" s="850">
        <f t="shared" si="12"/>
        <v>0</v>
      </c>
      <c r="AD117" s="153">
        <f t="shared" si="13"/>
        <v>0</v>
      </c>
      <c r="AE117" s="149">
        <f t="shared" si="14"/>
        <v>0</v>
      </c>
      <c r="AF117" s="149">
        <f t="shared" si="15"/>
        <v>0</v>
      </c>
      <c r="AG117" s="154">
        <f t="shared" si="16"/>
        <v>0</v>
      </c>
    </row>
    <row r="118" spans="1:33" x14ac:dyDescent="0.25">
      <c r="A118" s="141" t="str">
        <f>IF(ISBLANK('B1'!A118),"",'B1'!A118)</f>
        <v/>
      </c>
      <c r="B118" s="897" t="str">
        <f>IF(ISBLANK('B1'!B118),"",'B1'!B118)</f>
        <v/>
      </c>
      <c r="C118" s="894" t="str">
        <f>IF(ISBLANK('B1'!C118),"",'B1'!C118)</f>
        <v/>
      </c>
      <c r="D118" s="248" t="str">
        <f>IF(ISBLANK('B1'!Q118),"",'B1'!Q118)</f>
        <v/>
      </c>
      <c r="E118" s="194"/>
      <c r="F118" s="195"/>
      <c r="G118" s="195"/>
      <c r="H118" s="195"/>
      <c r="I118" s="195"/>
      <c r="J118" s="195"/>
      <c r="K118" s="197"/>
      <c r="L118" s="459"/>
      <c r="M118" s="198"/>
      <c r="N118" s="196"/>
      <c r="O118" s="196"/>
      <c r="P118" s="196"/>
      <c r="Q118" s="196"/>
      <c r="R118" s="197"/>
      <c r="S118" s="195"/>
      <c r="T118" s="195"/>
      <c r="U118" s="195"/>
      <c r="V118" s="195"/>
      <c r="W118" s="198"/>
      <c r="Y118" s="153">
        <f t="shared" si="9"/>
        <v>0</v>
      </c>
      <c r="Z118" s="149">
        <f t="shared" si="10"/>
        <v>0</v>
      </c>
      <c r="AA118" s="149">
        <f t="shared" si="11"/>
        <v>0</v>
      </c>
      <c r="AB118" s="850">
        <f t="shared" si="12"/>
        <v>0</v>
      </c>
      <c r="AD118" s="153">
        <f t="shared" si="13"/>
        <v>0</v>
      </c>
      <c r="AE118" s="149">
        <f t="shared" si="14"/>
        <v>0</v>
      </c>
      <c r="AF118" s="149">
        <f t="shared" si="15"/>
        <v>0</v>
      </c>
      <c r="AG118" s="154">
        <f t="shared" si="16"/>
        <v>0</v>
      </c>
    </row>
    <row r="119" spans="1:33" x14ac:dyDescent="0.25">
      <c r="A119" s="141" t="str">
        <f>IF(ISBLANK('B1'!A119),"",'B1'!A119)</f>
        <v/>
      </c>
      <c r="B119" s="897" t="str">
        <f>IF(ISBLANK('B1'!B119),"",'B1'!B119)</f>
        <v/>
      </c>
      <c r="C119" s="894" t="str">
        <f>IF(ISBLANK('B1'!C119),"",'B1'!C119)</f>
        <v/>
      </c>
      <c r="D119" s="248" t="str">
        <f>IF(ISBLANK('B1'!Q119),"",'B1'!Q119)</f>
        <v/>
      </c>
      <c r="E119" s="194"/>
      <c r="F119" s="195"/>
      <c r="G119" s="195"/>
      <c r="H119" s="195"/>
      <c r="I119" s="195"/>
      <c r="J119" s="195"/>
      <c r="K119" s="197"/>
      <c r="L119" s="459"/>
      <c r="M119" s="198"/>
      <c r="N119" s="196"/>
      <c r="O119" s="196"/>
      <c r="P119" s="196"/>
      <c r="Q119" s="196"/>
      <c r="R119" s="197"/>
      <c r="S119" s="195"/>
      <c r="T119" s="195"/>
      <c r="U119" s="195"/>
      <c r="V119" s="195"/>
      <c r="W119" s="198"/>
      <c r="Y119" s="153">
        <f t="shared" si="9"/>
        <v>0</v>
      </c>
      <c r="Z119" s="149">
        <f t="shared" si="10"/>
        <v>0</v>
      </c>
      <c r="AA119" s="149">
        <f t="shared" si="11"/>
        <v>0</v>
      </c>
      <c r="AB119" s="850">
        <f t="shared" si="12"/>
        <v>0</v>
      </c>
      <c r="AD119" s="153">
        <f t="shared" si="13"/>
        <v>0</v>
      </c>
      <c r="AE119" s="149">
        <f t="shared" si="14"/>
        <v>0</v>
      </c>
      <c r="AF119" s="149">
        <f t="shared" si="15"/>
        <v>0</v>
      </c>
      <c r="AG119" s="154">
        <f t="shared" si="16"/>
        <v>0</v>
      </c>
    </row>
    <row r="120" spans="1:33" x14ac:dyDescent="0.25">
      <c r="A120" s="141" t="str">
        <f>IF(ISBLANK('B1'!A120),"",'B1'!A120)</f>
        <v/>
      </c>
      <c r="B120" s="897" t="str">
        <f>IF(ISBLANK('B1'!B120),"",'B1'!B120)</f>
        <v/>
      </c>
      <c r="C120" s="894" t="str">
        <f>IF(ISBLANK('B1'!C120),"",'B1'!C120)</f>
        <v/>
      </c>
      <c r="D120" s="248" t="str">
        <f>IF(ISBLANK('B1'!Q120),"",'B1'!Q120)</f>
        <v/>
      </c>
      <c r="E120" s="194"/>
      <c r="F120" s="195"/>
      <c r="G120" s="195"/>
      <c r="H120" s="195"/>
      <c r="I120" s="195"/>
      <c r="J120" s="195"/>
      <c r="K120" s="197"/>
      <c r="L120" s="459"/>
      <c r="M120" s="198"/>
      <c r="N120" s="196"/>
      <c r="O120" s="196"/>
      <c r="P120" s="196"/>
      <c r="Q120" s="196"/>
      <c r="R120" s="197"/>
      <c r="S120" s="195"/>
      <c r="T120" s="195"/>
      <c r="U120" s="195"/>
      <c r="V120" s="195"/>
      <c r="W120" s="198"/>
      <c r="Y120" s="153">
        <f t="shared" si="9"/>
        <v>0</v>
      </c>
      <c r="Z120" s="149">
        <f t="shared" si="10"/>
        <v>0</v>
      </c>
      <c r="AA120" s="149">
        <f t="shared" si="11"/>
        <v>0</v>
      </c>
      <c r="AB120" s="850">
        <f t="shared" si="12"/>
        <v>0</v>
      </c>
      <c r="AD120" s="153">
        <f t="shared" si="13"/>
        <v>0</v>
      </c>
      <c r="AE120" s="149">
        <f t="shared" si="14"/>
        <v>0</v>
      </c>
      <c r="AF120" s="149">
        <f t="shared" si="15"/>
        <v>0</v>
      </c>
      <c r="AG120" s="154">
        <f t="shared" si="16"/>
        <v>0</v>
      </c>
    </row>
    <row r="121" spans="1:33" x14ac:dyDescent="0.25">
      <c r="A121" s="141" t="str">
        <f>IF(ISBLANK('B1'!A121),"",'B1'!A121)</f>
        <v/>
      </c>
      <c r="B121" s="897" t="str">
        <f>IF(ISBLANK('B1'!B121),"",'B1'!B121)</f>
        <v/>
      </c>
      <c r="C121" s="894" t="str">
        <f>IF(ISBLANK('B1'!C121),"",'B1'!C121)</f>
        <v/>
      </c>
      <c r="D121" s="248" t="str">
        <f>IF(ISBLANK('B1'!Q121),"",'B1'!Q121)</f>
        <v/>
      </c>
      <c r="E121" s="194"/>
      <c r="F121" s="195"/>
      <c r="G121" s="195"/>
      <c r="H121" s="195"/>
      <c r="I121" s="195"/>
      <c r="J121" s="195"/>
      <c r="K121" s="197"/>
      <c r="L121" s="459"/>
      <c r="M121" s="198"/>
      <c r="N121" s="196"/>
      <c r="O121" s="196"/>
      <c r="P121" s="196"/>
      <c r="Q121" s="196"/>
      <c r="R121" s="197"/>
      <c r="S121" s="195"/>
      <c r="T121" s="195"/>
      <c r="U121" s="195"/>
      <c r="V121" s="195"/>
      <c r="W121" s="198"/>
      <c r="Y121" s="153">
        <f t="shared" si="9"/>
        <v>0</v>
      </c>
      <c r="Z121" s="149">
        <f t="shared" si="10"/>
        <v>0</v>
      </c>
      <c r="AA121" s="149">
        <f t="shared" si="11"/>
        <v>0</v>
      </c>
      <c r="AB121" s="850">
        <f t="shared" si="12"/>
        <v>0</v>
      </c>
      <c r="AD121" s="153">
        <f t="shared" si="13"/>
        <v>0</v>
      </c>
      <c r="AE121" s="149">
        <f t="shared" si="14"/>
        <v>0</v>
      </c>
      <c r="AF121" s="149">
        <f t="shared" si="15"/>
        <v>0</v>
      </c>
      <c r="AG121" s="154">
        <f t="shared" si="16"/>
        <v>0</v>
      </c>
    </row>
    <row r="122" spans="1:33" x14ac:dyDescent="0.25">
      <c r="A122" s="141" t="str">
        <f>IF(ISBLANK('B1'!A122),"",'B1'!A122)</f>
        <v/>
      </c>
      <c r="B122" s="897" t="str">
        <f>IF(ISBLANK('B1'!B122),"",'B1'!B122)</f>
        <v/>
      </c>
      <c r="C122" s="894" t="str">
        <f>IF(ISBLANK('B1'!C122),"",'B1'!C122)</f>
        <v/>
      </c>
      <c r="D122" s="248" t="str">
        <f>IF(ISBLANK('B1'!Q122),"",'B1'!Q122)</f>
        <v/>
      </c>
      <c r="E122" s="194"/>
      <c r="F122" s="195"/>
      <c r="G122" s="195"/>
      <c r="H122" s="195"/>
      <c r="I122" s="195"/>
      <c r="J122" s="195"/>
      <c r="K122" s="197"/>
      <c r="L122" s="459"/>
      <c r="M122" s="198"/>
      <c r="N122" s="196"/>
      <c r="O122" s="196"/>
      <c r="P122" s="196"/>
      <c r="Q122" s="196"/>
      <c r="R122" s="197"/>
      <c r="S122" s="195"/>
      <c r="T122" s="195"/>
      <c r="U122" s="195"/>
      <c r="V122" s="195"/>
      <c r="W122" s="198"/>
      <c r="Y122" s="153">
        <f t="shared" si="9"/>
        <v>0</v>
      </c>
      <c r="Z122" s="149">
        <f t="shared" si="10"/>
        <v>0</v>
      </c>
      <c r="AA122" s="149">
        <f t="shared" si="11"/>
        <v>0</v>
      </c>
      <c r="AB122" s="850">
        <f t="shared" si="12"/>
        <v>0</v>
      </c>
      <c r="AD122" s="153">
        <f t="shared" si="13"/>
        <v>0</v>
      </c>
      <c r="AE122" s="149">
        <f t="shared" si="14"/>
        <v>0</v>
      </c>
      <c r="AF122" s="149">
        <f t="shared" si="15"/>
        <v>0</v>
      </c>
      <c r="AG122" s="154">
        <f t="shared" si="16"/>
        <v>0</v>
      </c>
    </row>
    <row r="123" spans="1:33" x14ac:dyDescent="0.25">
      <c r="A123" s="141" t="str">
        <f>IF(ISBLANK('B1'!A123),"",'B1'!A123)</f>
        <v/>
      </c>
      <c r="B123" s="897" t="str">
        <f>IF(ISBLANK('B1'!B123),"",'B1'!B123)</f>
        <v/>
      </c>
      <c r="C123" s="894" t="str">
        <f>IF(ISBLANK('B1'!C123),"",'B1'!C123)</f>
        <v/>
      </c>
      <c r="D123" s="248" t="str">
        <f>IF(ISBLANK('B1'!Q123),"",'B1'!Q123)</f>
        <v/>
      </c>
      <c r="E123" s="194"/>
      <c r="F123" s="195"/>
      <c r="G123" s="195"/>
      <c r="H123" s="195"/>
      <c r="I123" s="195"/>
      <c r="J123" s="195"/>
      <c r="K123" s="197"/>
      <c r="L123" s="459"/>
      <c r="M123" s="198"/>
      <c r="N123" s="196"/>
      <c r="O123" s="196"/>
      <c r="P123" s="196"/>
      <c r="Q123" s="196"/>
      <c r="R123" s="197"/>
      <c r="S123" s="195"/>
      <c r="T123" s="195"/>
      <c r="U123" s="195"/>
      <c r="V123" s="195"/>
      <c r="W123" s="198"/>
      <c r="Y123" s="153">
        <f t="shared" si="9"/>
        <v>0</v>
      </c>
      <c r="Z123" s="149">
        <f t="shared" si="10"/>
        <v>0</v>
      </c>
      <c r="AA123" s="149">
        <f t="shared" si="11"/>
        <v>0</v>
      </c>
      <c r="AB123" s="850">
        <f t="shared" si="12"/>
        <v>0</v>
      </c>
      <c r="AD123" s="153">
        <f t="shared" si="13"/>
        <v>0</v>
      </c>
      <c r="AE123" s="149">
        <f t="shared" si="14"/>
        <v>0</v>
      </c>
      <c r="AF123" s="149">
        <f t="shared" si="15"/>
        <v>0</v>
      </c>
      <c r="AG123" s="154">
        <f t="shared" si="16"/>
        <v>0</v>
      </c>
    </row>
    <row r="124" spans="1:33" x14ac:dyDescent="0.25">
      <c r="A124" s="141" t="str">
        <f>IF(ISBLANK('B1'!A124),"",'B1'!A124)</f>
        <v/>
      </c>
      <c r="B124" s="897" t="str">
        <f>IF(ISBLANK('B1'!B124),"",'B1'!B124)</f>
        <v/>
      </c>
      <c r="C124" s="894" t="str">
        <f>IF(ISBLANK('B1'!C124),"",'B1'!C124)</f>
        <v/>
      </c>
      <c r="D124" s="248" t="str">
        <f>IF(ISBLANK('B1'!Q124),"",'B1'!Q124)</f>
        <v/>
      </c>
      <c r="E124" s="194"/>
      <c r="F124" s="195"/>
      <c r="G124" s="195"/>
      <c r="H124" s="195"/>
      <c r="I124" s="195"/>
      <c r="J124" s="195"/>
      <c r="K124" s="197"/>
      <c r="L124" s="459"/>
      <c r="M124" s="198"/>
      <c r="N124" s="196"/>
      <c r="O124" s="196"/>
      <c r="P124" s="196"/>
      <c r="Q124" s="196"/>
      <c r="R124" s="197"/>
      <c r="S124" s="195"/>
      <c r="T124" s="195"/>
      <c r="U124" s="195"/>
      <c r="V124" s="195"/>
      <c r="W124" s="198"/>
      <c r="Y124" s="153">
        <f t="shared" si="9"/>
        <v>0</v>
      </c>
      <c r="Z124" s="149">
        <f t="shared" si="10"/>
        <v>0</v>
      </c>
      <c r="AA124" s="149">
        <f t="shared" si="11"/>
        <v>0</v>
      </c>
      <c r="AB124" s="850">
        <f t="shared" si="12"/>
        <v>0</v>
      </c>
      <c r="AD124" s="153">
        <f t="shared" si="13"/>
        <v>0</v>
      </c>
      <c r="AE124" s="149">
        <f t="shared" si="14"/>
        <v>0</v>
      </c>
      <c r="AF124" s="149">
        <f t="shared" si="15"/>
        <v>0</v>
      </c>
      <c r="AG124" s="154">
        <f t="shared" si="16"/>
        <v>0</v>
      </c>
    </row>
    <row r="125" spans="1:33" x14ac:dyDescent="0.25">
      <c r="A125" s="141" t="str">
        <f>IF(ISBLANK('B1'!A125),"",'B1'!A125)</f>
        <v/>
      </c>
      <c r="B125" s="897" t="str">
        <f>IF(ISBLANK('B1'!B125),"",'B1'!B125)</f>
        <v/>
      </c>
      <c r="C125" s="894" t="str">
        <f>IF(ISBLANK('B1'!C125),"",'B1'!C125)</f>
        <v/>
      </c>
      <c r="D125" s="248" t="str">
        <f>IF(ISBLANK('B1'!Q125),"",'B1'!Q125)</f>
        <v/>
      </c>
      <c r="E125" s="194"/>
      <c r="F125" s="195"/>
      <c r="G125" s="195"/>
      <c r="H125" s="195"/>
      <c r="I125" s="195"/>
      <c r="J125" s="195"/>
      <c r="K125" s="197"/>
      <c r="L125" s="459"/>
      <c r="M125" s="198"/>
      <c r="N125" s="196"/>
      <c r="O125" s="196"/>
      <c r="P125" s="196"/>
      <c r="Q125" s="196"/>
      <c r="R125" s="197"/>
      <c r="S125" s="195"/>
      <c r="T125" s="195"/>
      <c r="U125" s="195"/>
      <c r="V125" s="195"/>
      <c r="W125" s="198"/>
      <c r="Y125" s="153">
        <f t="shared" si="9"/>
        <v>0</v>
      </c>
      <c r="Z125" s="149">
        <f t="shared" si="10"/>
        <v>0</v>
      </c>
      <c r="AA125" s="149">
        <f t="shared" si="11"/>
        <v>0</v>
      </c>
      <c r="AB125" s="850">
        <f t="shared" si="12"/>
        <v>0</v>
      </c>
      <c r="AD125" s="153">
        <f t="shared" si="13"/>
        <v>0</v>
      </c>
      <c r="AE125" s="149">
        <f t="shared" si="14"/>
        <v>0</v>
      </c>
      <c r="AF125" s="149">
        <f t="shared" si="15"/>
        <v>0</v>
      </c>
      <c r="AG125" s="154">
        <f t="shared" si="16"/>
        <v>0</v>
      </c>
    </row>
    <row r="126" spans="1:33" x14ac:dyDescent="0.25">
      <c r="A126" s="141" t="str">
        <f>IF(ISBLANK('B1'!A126),"",'B1'!A126)</f>
        <v/>
      </c>
      <c r="B126" s="897" t="str">
        <f>IF(ISBLANK('B1'!B126),"",'B1'!B126)</f>
        <v/>
      </c>
      <c r="C126" s="894" t="str">
        <f>IF(ISBLANK('B1'!C126),"",'B1'!C126)</f>
        <v/>
      </c>
      <c r="D126" s="248" t="str">
        <f>IF(ISBLANK('B1'!Q126),"",'B1'!Q126)</f>
        <v/>
      </c>
      <c r="E126" s="194"/>
      <c r="F126" s="195"/>
      <c r="G126" s="195"/>
      <c r="H126" s="195"/>
      <c r="I126" s="195"/>
      <c r="J126" s="195"/>
      <c r="K126" s="197"/>
      <c r="L126" s="459"/>
      <c r="M126" s="198"/>
      <c r="N126" s="196"/>
      <c r="O126" s="196"/>
      <c r="P126" s="196"/>
      <c r="Q126" s="196"/>
      <c r="R126" s="197"/>
      <c r="S126" s="195"/>
      <c r="T126" s="195"/>
      <c r="U126" s="195"/>
      <c r="V126" s="195"/>
      <c r="W126" s="198"/>
      <c r="Y126" s="153">
        <f t="shared" si="9"/>
        <v>0</v>
      </c>
      <c r="Z126" s="149">
        <f t="shared" si="10"/>
        <v>0</v>
      </c>
      <c r="AA126" s="149">
        <f t="shared" si="11"/>
        <v>0</v>
      </c>
      <c r="AB126" s="850">
        <f t="shared" si="12"/>
        <v>0</v>
      </c>
      <c r="AD126" s="153">
        <f t="shared" si="13"/>
        <v>0</v>
      </c>
      <c r="AE126" s="149">
        <f t="shared" si="14"/>
        <v>0</v>
      </c>
      <c r="AF126" s="149">
        <f t="shared" si="15"/>
        <v>0</v>
      </c>
      <c r="AG126" s="154">
        <f t="shared" si="16"/>
        <v>0</v>
      </c>
    </row>
    <row r="127" spans="1:33" x14ac:dyDescent="0.25">
      <c r="A127" s="141" t="str">
        <f>IF(ISBLANK('B1'!A127),"",'B1'!A127)</f>
        <v/>
      </c>
      <c r="B127" s="897" t="str">
        <f>IF(ISBLANK('B1'!B127),"",'B1'!B127)</f>
        <v/>
      </c>
      <c r="C127" s="894" t="str">
        <f>IF(ISBLANK('B1'!C127),"",'B1'!C127)</f>
        <v/>
      </c>
      <c r="D127" s="248" t="str">
        <f>IF(ISBLANK('B1'!Q127),"",'B1'!Q127)</f>
        <v/>
      </c>
      <c r="E127" s="194"/>
      <c r="F127" s="195"/>
      <c r="G127" s="195"/>
      <c r="H127" s="195"/>
      <c r="I127" s="195"/>
      <c r="J127" s="195"/>
      <c r="K127" s="197"/>
      <c r="L127" s="459"/>
      <c r="M127" s="198"/>
      <c r="N127" s="196"/>
      <c r="O127" s="196"/>
      <c r="P127" s="196"/>
      <c r="Q127" s="196"/>
      <c r="R127" s="197"/>
      <c r="S127" s="195"/>
      <c r="T127" s="195"/>
      <c r="U127" s="195"/>
      <c r="V127" s="195"/>
      <c r="W127" s="198"/>
      <c r="Y127" s="153">
        <f t="shared" si="9"/>
        <v>0</v>
      </c>
      <c r="Z127" s="149">
        <f t="shared" si="10"/>
        <v>0</v>
      </c>
      <c r="AA127" s="149">
        <f t="shared" si="11"/>
        <v>0</v>
      </c>
      <c r="AB127" s="850">
        <f t="shared" si="12"/>
        <v>0</v>
      </c>
      <c r="AD127" s="153">
        <f t="shared" si="13"/>
        <v>0</v>
      </c>
      <c r="AE127" s="149">
        <f t="shared" si="14"/>
        <v>0</v>
      </c>
      <c r="AF127" s="149">
        <f t="shared" si="15"/>
        <v>0</v>
      </c>
      <c r="AG127" s="154">
        <f t="shared" si="16"/>
        <v>0</v>
      </c>
    </row>
    <row r="128" spans="1:33" x14ac:dyDescent="0.25">
      <c r="A128" s="141" t="str">
        <f>IF(ISBLANK('B1'!A128),"",'B1'!A128)</f>
        <v/>
      </c>
      <c r="B128" s="897" t="str">
        <f>IF(ISBLANK('B1'!B128),"",'B1'!B128)</f>
        <v/>
      </c>
      <c r="C128" s="894" t="str">
        <f>IF(ISBLANK('B1'!C128),"",'B1'!C128)</f>
        <v/>
      </c>
      <c r="D128" s="248" t="str">
        <f>IF(ISBLANK('B1'!Q128),"",'B1'!Q128)</f>
        <v/>
      </c>
      <c r="E128" s="194"/>
      <c r="F128" s="195"/>
      <c r="G128" s="195"/>
      <c r="H128" s="195"/>
      <c r="I128" s="195"/>
      <c r="J128" s="195"/>
      <c r="K128" s="197"/>
      <c r="L128" s="459"/>
      <c r="M128" s="198"/>
      <c r="N128" s="196"/>
      <c r="O128" s="196"/>
      <c r="P128" s="196"/>
      <c r="Q128" s="196"/>
      <c r="R128" s="197"/>
      <c r="S128" s="195"/>
      <c r="T128" s="195"/>
      <c r="U128" s="195"/>
      <c r="V128" s="195"/>
      <c r="W128" s="198"/>
      <c r="Y128" s="153">
        <f t="shared" si="9"/>
        <v>0</v>
      </c>
      <c r="Z128" s="149">
        <f t="shared" si="10"/>
        <v>0</v>
      </c>
      <c r="AA128" s="149">
        <f t="shared" si="11"/>
        <v>0</v>
      </c>
      <c r="AB128" s="850">
        <f t="shared" si="12"/>
        <v>0</v>
      </c>
      <c r="AD128" s="153">
        <f t="shared" si="13"/>
        <v>0</v>
      </c>
      <c r="AE128" s="149">
        <f t="shared" si="14"/>
        <v>0</v>
      </c>
      <c r="AF128" s="149">
        <f t="shared" si="15"/>
        <v>0</v>
      </c>
      <c r="AG128" s="154">
        <f t="shared" si="16"/>
        <v>0</v>
      </c>
    </row>
    <row r="129" spans="1:33" x14ac:dyDescent="0.25">
      <c r="A129" s="141" t="str">
        <f>IF(ISBLANK('B1'!A129),"",'B1'!A129)</f>
        <v/>
      </c>
      <c r="B129" s="897" t="str">
        <f>IF(ISBLANK('B1'!B129),"",'B1'!B129)</f>
        <v/>
      </c>
      <c r="C129" s="894" t="str">
        <f>IF(ISBLANK('B1'!C129),"",'B1'!C129)</f>
        <v/>
      </c>
      <c r="D129" s="248" t="str">
        <f>IF(ISBLANK('B1'!Q129),"",'B1'!Q129)</f>
        <v/>
      </c>
      <c r="E129" s="194"/>
      <c r="F129" s="195"/>
      <c r="G129" s="195"/>
      <c r="H129" s="195"/>
      <c r="I129" s="195"/>
      <c r="J129" s="195"/>
      <c r="K129" s="197"/>
      <c r="L129" s="459"/>
      <c r="M129" s="198"/>
      <c r="N129" s="196"/>
      <c r="O129" s="196"/>
      <c r="P129" s="196"/>
      <c r="Q129" s="196"/>
      <c r="R129" s="197"/>
      <c r="S129" s="195"/>
      <c r="T129" s="195"/>
      <c r="U129" s="195"/>
      <c r="V129" s="195"/>
      <c r="W129" s="198"/>
      <c r="Y129" s="153">
        <f t="shared" si="9"/>
        <v>0</v>
      </c>
      <c r="Z129" s="149">
        <f t="shared" si="10"/>
        <v>0</v>
      </c>
      <c r="AA129" s="149">
        <f t="shared" si="11"/>
        <v>0</v>
      </c>
      <c r="AB129" s="850">
        <f t="shared" si="12"/>
        <v>0</v>
      </c>
      <c r="AD129" s="153">
        <f t="shared" si="13"/>
        <v>0</v>
      </c>
      <c r="AE129" s="149">
        <f t="shared" si="14"/>
        <v>0</v>
      </c>
      <c r="AF129" s="149">
        <f t="shared" si="15"/>
        <v>0</v>
      </c>
      <c r="AG129" s="154">
        <f t="shared" si="16"/>
        <v>0</v>
      </c>
    </row>
    <row r="130" spans="1:33" x14ac:dyDescent="0.25">
      <c r="A130" s="141" t="str">
        <f>IF(ISBLANK('B1'!A130),"",'B1'!A130)</f>
        <v/>
      </c>
      <c r="B130" s="897" t="str">
        <f>IF(ISBLANK('B1'!B130),"",'B1'!B130)</f>
        <v/>
      </c>
      <c r="C130" s="894" t="str">
        <f>IF(ISBLANK('B1'!C130),"",'B1'!C130)</f>
        <v/>
      </c>
      <c r="D130" s="248" t="str">
        <f>IF(ISBLANK('B1'!Q130),"",'B1'!Q130)</f>
        <v/>
      </c>
      <c r="E130" s="194"/>
      <c r="F130" s="195"/>
      <c r="G130" s="195"/>
      <c r="H130" s="195"/>
      <c r="I130" s="195"/>
      <c r="J130" s="195"/>
      <c r="K130" s="197"/>
      <c r="L130" s="459"/>
      <c r="M130" s="198"/>
      <c r="N130" s="196"/>
      <c r="O130" s="196"/>
      <c r="P130" s="196"/>
      <c r="Q130" s="196"/>
      <c r="R130" s="197"/>
      <c r="S130" s="195"/>
      <c r="T130" s="195"/>
      <c r="U130" s="195"/>
      <c r="V130" s="195"/>
      <c r="W130" s="198"/>
      <c r="Y130" s="153">
        <f t="shared" si="9"/>
        <v>0</v>
      </c>
      <c r="Z130" s="149">
        <f t="shared" si="10"/>
        <v>0</v>
      </c>
      <c r="AA130" s="149">
        <f t="shared" si="11"/>
        <v>0</v>
      </c>
      <c r="AB130" s="850">
        <f t="shared" si="12"/>
        <v>0</v>
      </c>
      <c r="AD130" s="153">
        <f t="shared" si="13"/>
        <v>0</v>
      </c>
      <c r="AE130" s="149">
        <f t="shared" si="14"/>
        <v>0</v>
      </c>
      <c r="AF130" s="149">
        <f t="shared" si="15"/>
        <v>0</v>
      </c>
      <c r="AG130" s="154">
        <f t="shared" si="16"/>
        <v>0</v>
      </c>
    </row>
    <row r="131" spans="1:33" x14ac:dyDescent="0.25">
      <c r="A131" s="141" t="str">
        <f>IF(ISBLANK('B1'!A131),"",'B1'!A131)</f>
        <v/>
      </c>
      <c r="B131" s="897" t="str">
        <f>IF(ISBLANK('B1'!B131),"",'B1'!B131)</f>
        <v/>
      </c>
      <c r="C131" s="894" t="str">
        <f>IF(ISBLANK('B1'!C131),"",'B1'!C131)</f>
        <v/>
      </c>
      <c r="D131" s="248" t="str">
        <f>IF(ISBLANK('B1'!Q131),"",'B1'!Q131)</f>
        <v/>
      </c>
      <c r="E131" s="194"/>
      <c r="F131" s="195"/>
      <c r="G131" s="195"/>
      <c r="H131" s="195"/>
      <c r="I131" s="195"/>
      <c r="J131" s="195"/>
      <c r="K131" s="197"/>
      <c r="L131" s="459"/>
      <c r="M131" s="198"/>
      <c r="N131" s="196"/>
      <c r="O131" s="196"/>
      <c r="P131" s="196"/>
      <c r="Q131" s="196"/>
      <c r="R131" s="197"/>
      <c r="S131" s="195"/>
      <c r="T131" s="195"/>
      <c r="U131" s="195"/>
      <c r="V131" s="195"/>
      <c r="W131" s="198"/>
      <c r="Y131" s="153">
        <f t="shared" si="9"/>
        <v>0</v>
      </c>
      <c r="Z131" s="149">
        <f t="shared" si="10"/>
        <v>0</v>
      </c>
      <c r="AA131" s="149">
        <f t="shared" si="11"/>
        <v>0</v>
      </c>
      <c r="AB131" s="850">
        <f t="shared" si="12"/>
        <v>0</v>
      </c>
      <c r="AD131" s="153">
        <f t="shared" si="13"/>
        <v>0</v>
      </c>
      <c r="AE131" s="149">
        <f t="shared" si="14"/>
        <v>0</v>
      </c>
      <c r="AF131" s="149">
        <f t="shared" si="15"/>
        <v>0</v>
      </c>
      <c r="AG131" s="154">
        <f t="shared" si="16"/>
        <v>0</v>
      </c>
    </row>
    <row r="132" spans="1:33" x14ac:dyDescent="0.25">
      <c r="A132" s="141" t="str">
        <f>IF(ISBLANK('B1'!A132),"",'B1'!A132)</f>
        <v/>
      </c>
      <c r="B132" s="897" t="str">
        <f>IF(ISBLANK('B1'!B132),"",'B1'!B132)</f>
        <v/>
      </c>
      <c r="C132" s="894" t="str">
        <f>IF(ISBLANK('B1'!C132),"",'B1'!C132)</f>
        <v/>
      </c>
      <c r="D132" s="248" t="str">
        <f>IF(ISBLANK('B1'!Q132),"",'B1'!Q132)</f>
        <v/>
      </c>
      <c r="E132" s="194"/>
      <c r="F132" s="195"/>
      <c r="G132" s="195"/>
      <c r="H132" s="195"/>
      <c r="I132" s="195"/>
      <c r="J132" s="195"/>
      <c r="K132" s="197"/>
      <c r="L132" s="459"/>
      <c r="M132" s="198"/>
      <c r="N132" s="196"/>
      <c r="O132" s="196"/>
      <c r="P132" s="196"/>
      <c r="Q132" s="196"/>
      <c r="R132" s="197"/>
      <c r="S132" s="195"/>
      <c r="T132" s="195"/>
      <c r="U132" s="195"/>
      <c r="V132" s="195"/>
      <c r="W132" s="198"/>
      <c r="Y132" s="153">
        <f t="shared" si="9"/>
        <v>0</v>
      </c>
      <c r="Z132" s="149">
        <f t="shared" si="10"/>
        <v>0</v>
      </c>
      <c r="AA132" s="149">
        <f t="shared" si="11"/>
        <v>0</v>
      </c>
      <c r="AB132" s="850">
        <f t="shared" si="12"/>
        <v>0</v>
      </c>
      <c r="AD132" s="153">
        <f t="shared" si="13"/>
        <v>0</v>
      </c>
      <c r="AE132" s="149">
        <f t="shared" si="14"/>
        <v>0</v>
      </c>
      <c r="AF132" s="149">
        <f t="shared" si="15"/>
        <v>0</v>
      </c>
      <c r="AG132" s="154">
        <f t="shared" si="16"/>
        <v>0</v>
      </c>
    </row>
    <row r="133" spans="1:33" x14ac:dyDescent="0.25">
      <c r="A133" s="141" t="str">
        <f>IF(ISBLANK('B1'!A133),"",'B1'!A133)</f>
        <v/>
      </c>
      <c r="B133" s="897" t="str">
        <f>IF(ISBLANK('B1'!B133),"",'B1'!B133)</f>
        <v/>
      </c>
      <c r="C133" s="894" t="str">
        <f>IF(ISBLANK('B1'!C133),"",'B1'!C133)</f>
        <v/>
      </c>
      <c r="D133" s="248" t="str">
        <f>IF(ISBLANK('B1'!Q133),"",'B1'!Q133)</f>
        <v/>
      </c>
      <c r="E133" s="194"/>
      <c r="F133" s="195"/>
      <c r="G133" s="195"/>
      <c r="H133" s="195"/>
      <c r="I133" s="195"/>
      <c r="J133" s="195"/>
      <c r="K133" s="197"/>
      <c r="L133" s="459"/>
      <c r="M133" s="198"/>
      <c r="N133" s="196"/>
      <c r="O133" s="196"/>
      <c r="P133" s="196"/>
      <c r="Q133" s="196"/>
      <c r="R133" s="197"/>
      <c r="S133" s="195"/>
      <c r="T133" s="195"/>
      <c r="U133" s="195"/>
      <c r="V133" s="195"/>
      <c r="W133" s="198"/>
      <c r="Y133" s="153">
        <f t="shared" si="9"/>
        <v>0</v>
      </c>
      <c r="Z133" s="149">
        <f t="shared" si="10"/>
        <v>0</v>
      </c>
      <c r="AA133" s="149">
        <f t="shared" si="11"/>
        <v>0</v>
      </c>
      <c r="AB133" s="850">
        <f t="shared" si="12"/>
        <v>0</v>
      </c>
      <c r="AD133" s="153">
        <f t="shared" si="13"/>
        <v>0</v>
      </c>
      <c r="AE133" s="149">
        <f t="shared" si="14"/>
        <v>0</v>
      </c>
      <c r="AF133" s="149">
        <f t="shared" si="15"/>
        <v>0</v>
      </c>
      <c r="AG133" s="154">
        <f t="shared" si="16"/>
        <v>0</v>
      </c>
    </row>
    <row r="134" spans="1:33" x14ac:dyDescent="0.25">
      <c r="A134" s="141" t="str">
        <f>IF(ISBLANK('B1'!A134),"",'B1'!A134)</f>
        <v/>
      </c>
      <c r="B134" s="897" t="str">
        <f>IF(ISBLANK('B1'!B134),"",'B1'!B134)</f>
        <v/>
      </c>
      <c r="C134" s="894" t="str">
        <f>IF(ISBLANK('B1'!C134),"",'B1'!C134)</f>
        <v/>
      </c>
      <c r="D134" s="248" t="str">
        <f>IF(ISBLANK('B1'!Q134),"",'B1'!Q134)</f>
        <v/>
      </c>
      <c r="E134" s="194"/>
      <c r="F134" s="195"/>
      <c r="G134" s="195"/>
      <c r="H134" s="195"/>
      <c r="I134" s="195"/>
      <c r="J134" s="195"/>
      <c r="K134" s="197"/>
      <c r="L134" s="459"/>
      <c r="M134" s="198"/>
      <c r="N134" s="196"/>
      <c r="O134" s="196"/>
      <c r="P134" s="196"/>
      <c r="Q134" s="196"/>
      <c r="R134" s="197"/>
      <c r="S134" s="195"/>
      <c r="T134" s="195"/>
      <c r="U134" s="195"/>
      <c r="V134" s="195"/>
      <c r="W134" s="198"/>
      <c r="Y134" s="153">
        <f t="shared" si="9"/>
        <v>0</v>
      </c>
      <c r="Z134" s="149">
        <f t="shared" si="10"/>
        <v>0</v>
      </c>
      <c r="AA134" s="149">
        <f t="shared" si="11"/>
        <v>0</v>
      </c>
      <c r="AB134" s="850">
        <f t="shared" si="12"/>
        <v>0</v>
      </c>
      <c r="AD134" s="153">
        <f t="shared" si="13"/>
        <v>0</v>
      </c>
      <c r="AE134" s="149">
        <f t="shared" si="14"/>
        <v>0</v>
      </c>
      <c r="AF134" s="149">
        <f t="shared" si="15"/>
        <v>0</v>
      </c>
      <c r="AG134" s="154">
        <f t="shared" si="16"/>
        <v>0</v>
      </c>
    </row>
    <row r="135" spans="1:33" x14ac:dyDescent="0.25">
      <c r="A135" s="141" t="str">
        <f>IF(ISBLANK('B1'!A135),"",'B1'!A135)</f>
        <v/>
      </c>
      <c r="B135" s="897" t="str">
        <f>IF(ISBLANK('B1'!B135),"",'B1'!B135)</f>
        <v/>
      </c>
      <c r="C135" s="894" t="str">
        <f>IF(ISBLANK('B1'!C135),"",'B1'!C135)</f>
        <v/>
      </c>
      <c r="D135" s="248" t="str">
        <f>IF(ISBLANK('B1'!Q135),"",'B1'!Q135)</f>
        <v/>
      </c>
      <c r="E135" s="194"/>
      <c r="F135" s="195"/>
      <c r="G135" s="195"/>
      <c r="H135" s="195"/>
      <c r="I135" s="195"/>
      <c r="J135" s="195"/>
      <c r="K135" s="197"/>
      <c r="L135" s="459"/>
      <c r="M135" s="198"/>
      <c r="N135" s="196"/>
      <c r="O135" s="196"/>
      <c r="P135" s="196"/>
      <c r="Q135" s="196"/>
      <c r="R135" s="197"/>
      <c r="S135" s="195"/>
      <c r="T135" s="195"/>
      <c r="U135" s="195"/>
      <c r="V135" s="195"/>
      <c r="W135" s="198"/>
      <c r="Y135" s="153">
        <f t="shared" si="9"/>
        <v>0</v>
      </c>
      <c r="Z135" s="149">
        <f t="shared" si="10"/>
        <v>0</v>
      </c>
      <c r="AA135" s="149">
        <f t="shared" si="11"/>
        <v>0</v>
      </c>
      <c r="AB135" s="850">
        <f t="shared" si="12"/>
        <v>0</v>
      </c>
      <c r="AD135" s="153">
        <f t="shared" si="13"/>
        <v>0</v>
      </c>
      <c r="AE135" s="149">
        <f t="shared" si="14"/>
        <v>0</v>
      </c>
      <c r="AF135" s="149">
        <f t="shared" si="15"/>
        <v>0</v>
      </c>
      <c r="AG135" s="154">
        <f t="shared" si="16"/>
        <v>0</v>
      </c>
    </row>
    <row r="136" spans="1:33" x14ac:dyDescent="0.25">
      <c r="A136" s="141" t="str">
        <f>IF(ISBLANK('B1'!A136),"",'B1'!A136)</f>
        <v/>
      </c>
      <c r="B136" s="897" t="str">
        <f>IF(ISBLANK('B1'!B136),"",'B1'!B136)</f>
        <v/>
      </c>
      <c r="C136" s="894" t="str">
        <f>IF(ISBLANK('B1'!C136),"",'B1'!C136)</f>
        <v/>
      </c>
      <c r="D136" s="248" t="str">
        <f>IF(ISBLANK('B1'!Q136),"",'B1'!Q136)</f>
        <v/>
      </c>
      <c r="E136" s="194"/>
      <c r="F136" s="195"/>
      <c r="G136" s="195"/>
      <c r="H136" s="195"/>
      <c r="I136" s="195"/>
      <c r="J136" s="195"/>
      <c r="K136" s="197"/>
      <c r="L136" s="459"/>
      <c r="M136" s="198"/>
      <c r="N136" s="196"/>
      <c r="O136" s="196"/>
      <c r="P136" s="196"/>
      <c r="Q136" s="196"/>
      <c r="R136" s="197"/>
      <c r="S136" s="195"/>
      <c r="T136" s="195"/>
      <c r="U136" s="195"/>
      <c r="V136" s="195"/>
      <c r="W136" s="198"/>
      <c r="Y136" s="153">
        <f t="shared" si="9"/>
        <v>0</v>
      </c>
      <c r="Z136" s="149">
        <f t="shared" si="10"/>
        <v>0</v>
      </c>
      <c r="AA136" s="149">
        <f t="shared" si="11"/>
        <v>0</v>
      </c>
      <c r="AB136" s="850">
        <f t="shared" si="12"/>
        <v>0</v>
      </c>
      <c r="AD136" s="153">
        <f t="shared" si="13"/>
        <v>0</v>
      </c>
      <c r="AE136" s="149">
        <f t="shared" si="14"/>
        <v>0</v>
      </c>
      <c r="AF136" s="149">
        <f t="shared" si="15"/>
        <v>0</v>
      </c>
      <c r="AG136" s="154">
        <f t="shared" si="16"/>
        <v>0</v>
      </c>
    </row>
    <row r="137" spans="1:33" x14ac:dyDescent="0.25">
      <c r="A137" s="141" t="str">
        <f>IF(ISBLANK('B1'!A137),"",'B1'!A137)</f>
        <v/>
      </c>
      <c r="B137" s="897" t="str">
        <f>IF(ISBLANK('B1'!B137),"",'B1'!B137)</f>
        <v/>
      </c>
      <c r="C137" s="894" t="str">
        <f>IF(ISBLANK('B1'!C137),"",'B1'!C137)</f>
        <v/>
      </c>
      <c r="D137" s="248" t="str">
        <f>IF(ISBLANK('B1'!Q137),"",'B1'!Q137)</f>
        <v/>
      </c>
      <c r="E137" s="194"/>
      <c r="F137" s="195"/>
      <c r="G137" s="195"/>
      <c r="H137" s="195"/>
      <c r="I137" s="195"/>
      <c r="J137" s="195"/>
      <c r="K137" s="197"/>
      <c r="L137" s="459"/>
      <c r="M137" s="198"/>
      <c r="N137" s="196"/>
      <c r="O137" s="196"/>
      <c r="P137" s="196"/>
      <c r="Q137" s="196"/>
      <c r="R137" s="197"/>
      <c r="S137" s="195"/>
      <c r="T137" s="195"/>
      <c r="U137" s="195"/>
      <c r="V137" s="195"/>
      <c r="W137" s="198"/>
      <c r="Y137" s="153">
        <f t="shared" si="9"/>
        <v>0</v>
      </c>
      <c r="Z137" s="149">
        <f t="shared" si="10"/>
        <v>0</v>
      </c>
      <c r="AA137" s="149">
        <f t="shared" si="11"/>
        <v>0</v>
      </c>
      <c r="AB137" s="850">
        <f t="shared" si="12"/>
        <v>0</v>
      </c>
      <c r="AD137" s="153">
        <f t="shared" si="13"/>
        <v>0</v>
      </c>
      <c r="AE137" s="149">
        <f t="shared" si="14"/>
        <v>0</v>
      </c>
      <c r="AF137" s="149">
        <f t="shared" si="15"/>
        <v>0</v>
      </c>
      <c r="AG137" s="154">
        <f t="shared" si="16"/>
        <v>0</v>
      </c>
    </row>
    <row r="138" spans="1:33" x14ac:dyDescent="0.25">
      <c r="A138" s="141" t="str">
        <f>IF(ISBLANK('B1'!A138),"",'B1'!A138)</f>
        <v/>
      </c>
      <c r="B138" s="897" t="str">
        <f>IF(ISBLANK('B1'!B138),"",'B1'!B138)</f>
        <v/>
      </c>
      <c r="C138" s="894" t="str">
        <f>IF(ISBLANK('B1'!C138),"",'B1'!C138)</f>
        <v/>
      </c>
      <c r="D138" s="248" t="str">
        <f>IF(ISBLANK('B1'!Q138),"",'B1'!Q138)</f>
        <v/>
      </c>
      <c r="E138" s="194"/>
      <c r="F138" s="195"/>
      <c r="G138" s="195"/>
      <c r="H138" s="195"/>
      <c r="I138" s="195"/>
      <c r="J138" s="195"/>
      <c r="K138" s="197"/>
      <c r="L138" s="459"/>
      <c r="M138" s="198"/>
      <c r="N138" s="196"/>
      <c r="O138" s="196"/>
      <c r="P138" s="196"/>
      <c r="Q138" s="196"/>
      <c r="R138" s="197"/>
      <c r="S138" s="195"/>
      <c r="T138" s="195"/>
      <c r="U138" s="195"/>
      <c r="V138" s="195"/>
      <c r="W138" s="198"/>
      <c r="Y138" s="153">
        <f t="shared" si="9"/>
        <v>0</v>
      </c>
      <c r="Z138" s="149">
        <f t="shared" si="10"/>
        <v>0</v>
      </c>
      <c r="AA138" s="149">
        <f t="shared" si="11"/>
        <v>0</v>
      </c>
      <c r="AB138" s="850">
        <f t="shared" si="12"/>
        <v>0</v>
      </c>
      <c r="AD138" s="153">
        <f t="shared" si="13"/>
        <v>0</v>
      </c>
      <c r="AE138" s="149">
        <f t="shared" si="14"/>
        <v>0</v>
      </c>
      <c r="AF138" s="149">
        <f t="shared" si="15"/>
        <v>0</v>
      </c>
      <c r="AG138" s="154">
        <f t="shared" si="16"/>
        <v>0</v>
      </c>
    </row>
    <row r="139" spans="1:33" x14ac:dyDescent="0.25">
      <c r="A139" s="141" t="str">
        <f>IF(ISBLANK('B1'!A139),"",'B1'!A139)</f>
        <v/>
      </c>
      <c r="B139" s="897" t="str">
        <f>IF(ISBLANK('B1'!B139),"",'B1'!B139)</f>
        <v/>
      </c>
      <c r="C139" s="894" t="str">
        <f>IF(ISBLANK('B1'!C139),"",'B1'!C139)</f>
        <v/>
      </c>
      <c r="D139" s="248" t="str">
        <f>IF(ISBLANK('B1'!Q139),"",'B1'!Q139)</f>
        <v/>
      </c>
      <c r="E139" s="194"/>
      <c r="F139" s="195"/>
      <c r="G139" s="195"/>
      <c r="H139" s="195"/>
      <c r="I139" s="195"/>
      <c r="J139" s="195"/>
      <c r="K139" s="197"/>
      <c r="L139" s="459"/>
      <c r="M139" s="198"/>
      <c r="N139" s="196"/>
      <c r="O139" s="196"/>
      <c r="P139" s="196"/>
      <c r="Q139" s="196"/>
      <c r="R139" s="197"/>
      <c r="S139" s="195"/>
      <c r="T139" s="195"/>
      <c r="U139" s="195"/>
      <c r="V139" s="195"/>
      <c r="W139" s="198"/>
      <c r="Y139" s="153">
        <f t="shared" si="9"/>
        <v>0</v>
      </c>
      <c r="Z139" s="149">
        <f t="shared" si="10"/>
        <v>0</v>
      </c>
      <c r="AA139" s="149">
        <f t="shared" si="11"/>
        <v>0</v>
      </c>
      <c r="AB139" s="850">
        <f t="shared" si="12"/>
        <v>0</v>
      </c>
      <c r="AD139" s="153">
        <f t="shared" si="13"/>
        <v>0</v>
      </c>
      <c r="AE139" s="149">
        <f t="shared" si="14"/>
        <v>0</v>
      </c>
      <c r="AF139" s="149">
        <f t="shared" si="15"/>
        <v>0</v>
      </c>
      <c r="AG139" s="154">
        <f t="shared" si="16"/>
        <v>0</v>
      </c>
    </row>
    <row r="140" spans="1:33" x14ac:dyDescent="0.25">
      <c r="A140" s="141" t="str">
        <f>IF(ISBLANK('B1'!A140),"",'B1'!A140)</f>
        <v/>
      </c>
      <c r="B140" s="897" t="str">
        <f>IF(ISBLANK('B1'!B140),"",'B1'!B140)</f>
        <v/>
      </c>
      <c r="C140" s="894" t="str">
        <f>IF(ISBLANK('B1'!C140),"",'B1'!C140)</f>
        <v/>
      </c>
      <c r="D140" s="248" t="str">
        <f>IF(ISBLANK('B1'!Q140),"",'B1'!Q140)</f>
        <v/>
      </c>
      <c r="E140" s="194"/>
      <c r="F140" s="195"/>
      <c r="G140" s="195"/>
      <c r="H140" s="195"/>
      <c r="I140" s="195"/>
      <c r="J140" s="195"/>
      <c r="K140" s="197"/>
      <c r="L140" s="459"/>
      <c r="M140" s="198"/>
      <c r="N140" s="196"/>
      <c r="O140" s="196"/>
      <c r="P140" s="196"/>
      <c r="Q140" s="196"/>
      <c r="R140" s="197"/>
      <c r="S140" s="195"/>
      <c r="T140" s="195"/>
      <c r="U140" s="195"/>
      <c r="V140" s="195"/>
      <c r="W140" s="198"/>
      <c r="Y140" s="153">
        <f t="shared" si="9"/>
        <v>0</v>
      </c>
      <c r="Z140" s="149">
        <f t="shared" si="10"/>
        <v>0</v>
      </c>
      <c r="AA140" s="149">
        <f t="shared" si="11"/>
        <v>0</v>
      </c>
      <c r="AB140" s="850">
        <f t="shared" si="12"/>
        <v>0</v>
      </c>
      <c r="AD140" s="153">
        <f t="shared" si="13"/>
        <v>0</v>
      </c>
      <c r="AE140" s="149">
        <f t="shared" si="14"/>
        <v>0</v>
      </c>
      <c r="AF140" s="149">
        <f t="shared" si="15"/>
        <v>0</v>
      </c>
      <c r="AG140" s="154">
        <f t="shared" si="16"/>
        <v>0</v>
      </c>
    </row>
    <row r="141" spans="1:33" x14ac:dyDescent="0.25">
      <c r="A141" s="141" t="str">
        <f>IF(ISBLANK('B1'!A141),"",'B1'!A141)</f>
        <v/>
      </c>
      <c r="B141" s="897" t="str">
        <f>IF(ISBLANK('B1'!B141),"",'B1'!B141)</f>
        <v/>
      </c>
      <c r="C141" s="894" t="str">
        <f>IF(ISBLANK('B1'!C141),"",'B1'!C141)</f>
        <v/>
      </c>
      <c r="D141" s="248" t="str">
        <f>IF(ISBLANK('B1'!Q141),"",'B1'!Q141)</f>
        <v/>
      </c>
      <c r="E141" s="194"/>
      <c r="F141" s="195"/>
      <c r="G141" s="195"/>
      <c r="H141" s="195"/>
      <c r="I141" s="195"/>
      <c r="J141" s="195"/>
      <c r="K141" s="197"/>
      <c r="L141" s="459"/>
      <c r="M141" s="198"/>
      <c r="N141" s="196"/>
      <c r="O141" s="196"/>
      <c r="P141" s="196"/>
      <c r="Q141" s="196"/>
      <c r="R141" s="197"/>
      <c r="S141" s="195"/>
      <c r="T141" s="195"/>
      <c r="U141" s="195"/>
      <c r="V141" s="195"/>
      <c r="W141" s="198"/>
      <c r="Y141" s="153">
        <f t="shared" si="9"/>
        <v>0</v>
      </c>
      <c r="Z141" s="149">
        <f t="shared" si="10"/>
        <v>0</v>
      </c>
      <c r="AA141" s="149">
        <f t="shared" si="11"/>
        <v>0</v>
      </c>
      <c r="AB141" s="850">
        <f t="shared" si="12"/>
        <v>0</v>
      </c>
      <c r="AD141" s="153">
        <f t="shared" si="13"/>
        <v>0</v>
      </c>
      <c r="AE141" s="149">
        <f t="shared" si="14"/>
        <v>0</v>
      </c>
      <c r="AF141" s="149">
        <f t="shared" si="15"/>
        <v>0</v>
      </c>
      <c r="AG141" s="154">
        <f t="shared" si="16"/>
        <v>0</v>
      </c>
    </row>
    <row r="142" spans="1:33" x14ac:dyDescent="0.25">
      <c r="A142" s="141" t="str">
        <f>IF(ISBLANK('B1'!A142),"",'B1'!A142)</f>
        <v/>
      </c>
      <c r="B142" s="897" t="str">
        <f>IF(ISBLANK('B1'!B142),"",'B1'!B142)</f>
        <v/>
      </c>
      <c r="C142" s="894" t="str">
        <f>IF(ISBLANK('B1'!C142),"",'B1'!C142)</f>
        <v/>
      </c>
      <c r="D142" s="248" t="str">
        <f>IF(ISBLANK('B1'!Q142),"",'B1'!Q142)</f>
        <v/>
      </c>
      <c r="E142" s="194"/>
      <c r="F142" s="195"/>
      <c r="G142" s="195"/>
      <c r="H142" s="195"/>
      <c r="I142" s="195"/>
      <c r="J142" s="195"/>
      <c r="K142" s="197"/>
      <c r="L142" s="459"/>
      <c r="M142" s="198"/>
      <c r="N142" s="196"/>
      <c r="O142" s="196"/>
      <c r="P142" s="196"/>
      <c r="Q142" s="196"/>
      <c r="R142" s="197"/>
      <c r="S142" s="195"/>
      <c r="T142" s="195"/>
      <c r="U142" s="195"/>
      <c r="V142" s="195"/>
      <c r="W142" s="198"/>
      <c r="Y142" s="153">
        <f t="shared" si="9"/>
        <v>0</v>
      </c>
      <c r="Z142" s="149">
        <f t="shared" si="10"/>
        <v>0</v>
      </c>
      <c r="AA142" s="149">
        <f t="shared" si="11"/>
        <v>0</v>
      </c>
      <c r="AB142" s="850">
        <f t="shared" si="12"/>
        <v>0</v>
      </c>
      <c r="AD142" s="153">
        <f t="shared" si="13"/>
        <v>0</v>
      </c>
      <c r="AE142" s="149">
        <f t="shared" si="14"/>
        <v>0</v>
      </c>
      <c r="AF142" s="149">
        <f t="shared" si="15"/>
        <v>0</v>
      </c>
      <c r="AG142" s="154">
        <f t="shared" si="16"/>
        <v>0</v>
      </c>
    </row>
    <row r="143" spans="1:33" x14ac:dyDescent="0.25">
      <c r="A143" s="141" t="str">
        <f>IF(ISBLANK('B1'!A143),"",'B1'!A143)</f>
        <v/>
      </c>
      <c r="B143" s="897" t="str">
        <f>IF(ISBLANK('B1'!B143),"",'B1'!B143)</f>
        <v/>
      </c>
      <c r="C143" s="894" t="str">
        <f>IF(ISBLANK('B1'!C143),"",'B1'!C143)</f>
        <v/>
      </c>
      <c r="D143" s="248" t="str">
        <f>IF(ISBLANK('B1'!Q143),"",'B1'!Q143)</f>
        <v/>
      </c>
      <c r="E143" s="194"/>
      <c r="F143" s="195"/>
      <c r="G143" s="195"/>
      <c r="H143" s="195"/>
      <c r="I143" s="195"/>
      <c r="J143" s="195"/>
      <c r="K143" s="197"/>
      <c r="L143" s="459"/>
      <c r="M143" s="198"/>
      <c r="N143" s="196"/>
      <c r="O143" s="196"/>
      <c r="P143" s="196"/>
      <c r="Q143" s="196"/>
      <c r="R143" s="197"/>
      <c r="S143" s="195"/>
      <c r="T143" s="195"/>
      <c r="U143" s="195"/>
      <c r="V143" s="195"/>
      <c r="W143" s="198"/>
      <c r="Y143" s="153">
        <f t="shared" si="9"/>
        <v>0</v>
      </c>
      <c r="Z143" s="149">
        <f t="shared" si="10"/>
        <v>0</v>
      </c>
      <c r="AA143" s="149">
        <f t="shared" si="11"/>
        <v>0</v>
      </c>
      <c r="AB143" s="850">
        <f t="shared" si="12"/>
        <v>0</v>
      </c>
      <c r="AD143" s="153">
        <f t="shared" si="13"/>
        <v>0</v>
      </c>
      <c r="AE143" s="149">
        <f t="shared" si="14"/>
        <v>0</v>
      </c>
      <c r="AF143" s="149">
        <f t="shared" si="15"/>
        <v>0</v>
      </c>
      <c r="AG143" s="154">
        <f t="shared" si="16"/>
        <v>0</v>
      </c>
    </row>
    <row r="144" spans="1:33" x14ac:dyDescent="0.25">
      <c r="A144" s="141" t="str">
        <f>IF(ISBLANK('B1'!A144),"",'B1'!A144)</f>
        <v/>
      </c>
      <c r="B144" s="897" t="str">
        <f>IF(ISBLANK('B1'!B144),"",'B1'!B144)</f>
        <v/>
      </c>
      <c r="C144" s="894" t="str">
        <f>IF(ISBLANK('B1'!C144),"",'B1'!C144)</f>
        <v/>
      </c>
      <c r="D144" s="248" t="str">
        <f>IF(ISBLANK('B1'!Q144),"",'B1'!Q144)</f>
        <v/>
      </c>
      <c r="E144" s="194"/>
      <c r="F144" s="195"/>
      <c r="G144" s="195"/>
      <c r="H144" s="195"/>
      <c r="I144" s="195"/>
      <c r="J144" s="195"/>
      <c r="K144" s="197"/>
      <c r="L144" s="459"/>
      <c r="M144" s="198"/>
      <c r="N144" s="196"/>
      <c r="O144" s="196"/>
      <c r="P144" s="196"/>
      <c r="Q144" s="196"/>
      <c r="R144" s="197"/>
      <c r="S144" s="195"/>
      <c r="T144" s="195"/>
      <c r="U144" s="195"/>
      <c r="V144" s="195"/>
      <c r="W144" s="198"/>
      <c r="Y144" s="153">
        <f t="shared" si="9"/>
        <v>0</v>
      </c>
      <c r="Z144" s="149">
        <f t="shared" si="10"/>
        <v>0</v>
      </c>
      <c r="AA144" s="149">
        <f t="shared" si="11"/>
        <v>0</v>
      </c>
      <c r="AB144" s="850">
        <f t="shared" si="12"/>
        <v>0</v>
      </c>
      <c r="AD144" s="153">
        <f t="shared" si="13"/>
        <v>0</v>
      </c>
      <c r="AE144" s="149">
        <f t="shared" si="14"/>
        <v>0</v>
      </c>
      <c r="AF144" s="149">
        <f t="shared" si="15"/>
        <v>0</v>
      </c>
      <c r="AG144" s="154">
        <f t="shared" si="16"/>
        <v>0</v>
      </c>
    </row>
    <row r="145" spans="1:33" x14ac:dyDescent="0.25">
      <c r="A145" s="141" t="str">
        <f>IF(ISBLANK('B1'!A145),"",'B1'!A145)</f>
        <v/>
      </c>
      <c r="B145" s="897" t="str">
        <f>IF(ISBLANK('B1'!B145),"",'B1'!B145)</f>
        <v/>
      </c>
      <c r="C145" s="894" t="str">
        <f>IF(ISBLANK('B1'!C145),"",'B1'!C145)</f>
        <v/>
      </c>
      <c r="D145" s="248" t="str">
        <f>IF(ISBLANK('B1'!Q145),"",'B1'!Q145)</f>
        <v/>
      </c>
      <c r="E145" s="194"/>
      <c r="F145" s="195"/>
      <c r="G145" s="195"/>
      <c r="H145" s="195"/>
      <c r="I145" s="195"/>
      <c r="J145" s="195"/>
      <c r="K145" s="197"/>
      <c r="L145" s="459"/>
      <c r="M145" s="198"/>
      <c r="N145" s="196"/>
      <c r="O145" s="196"/>
      <c r="P145" s="196"/>
      <c r="Q145" s="196"/>
      <c r="R145" s="197"/>
      <c r="S145" s="195"/>
      <c r="T145" s="195"/>
      <c r="U145" s="195"/>
      <c r="V145" s="195"/>
      <c r="W145" s="198"/>
      <c r="Y145" s="153">
        <f t="shared" si="9"/>
        <v>0</v>
      </c>
      <c r="Z145" s="149">
        <f t="shared" si="10"/>
        <v>0</v>
      </c>
      <c r="AA145" s="149">
        <f t="shared" si="11"/>
        <v>0</v>
      </c>
      <c r="AB145" s="850">
        <f t="shared" si="12"/>
        <v>0</v>
      </c>
      <c r="AD145" s="153">
        <f t="shared" si="13"/>
        <v>0</v>
      </c>
      <c r="AE145" s="149">
        <f t="shared" si="14"/>
        <v>0</v>
      </c>
      <c r="AF145" s="149">
        <f t="shared" si="15"/>
        <v>0</v>
      </c>
      <c r="AG145" s="154">
        <f t="shared" si="16"/>
        <v>0</v>
      </c>
    </row>
    <row r="146" spans="1:33" x14ac:dyDescent="0.25">
      <c r="A146" s="141" t="str">
        <f>IF(ISBLANK('B1'!A146),"",'B1'!A146)</f>
        <v/>
      </c>
      <c r="B146" s="897" t="str">
        <f>IF(ISBLANK('B1'!B146),"",'B1'!B146)</f>
        <v/>
      </c>
      <c r="C146" s="894" t="str">
        <f>IF(ISBLANK('B1'!C146),"",'B1'!C146)</f>
        <v/>
      </c>
      <c r="D146" s="248" t="str">
        <f>IF(ISBLANK('B1'!Q146),"",'B1'!Q146)</f>
        <v/>
      </c>
      <c r="E146" s="194"/>
      <c r="F146" s="195"/>
      <c r="G146" s="195"/>
      <c r="H146" s="195"/>
      <c r="I146" s="195"/>
      <c r="J146" s="195"/>
      <c r="K146" s="197"/>
      <c r="L146" s="459"/>
      <c r="M146" s="198"/>
      <c r="N146" s="196"/>
      <c r="O146" s="196"/>
      <c r="P146" s="196"/>
      <c r="Q146" s="196"/>
      <c r="R146" s="197"/>
      <c r="S146" s="195"/>
      <c r="T146" s="195"/>
      <c r="U146" s="195"/>
      <c r="V146" s="195"/>
      <c r="W146" s="198"/>
      <c r="Y146" s="153">
        <f t="shared" ref="Y146:Y196" si="17">SUM(E146:J146)</f>
        <v>0</v>
      </c>
      <c r="Z146" s="149">
        <f t="shared" ref="Z146:Z196" si="18">SUM(K146:M146)</f>
        <v>0</v>
      </c>
      <c r="AA146" s="149">
        <f t="shared" ref="AA146:AA196" si="19">SUM(N146:Q146)</f>
        <v>0</v>
      </c>
      <c r="AB146" s="850">
        <f t="shared" ref="AB146:AB196" si="20">SUM(R146:W146)</f>
        <v>0</v>
      </c>
      <c r="AD146" s="153">
        <f t="shared" ref="AD146:AD196" si="21">IF(D146="",Y146,D146-Y146)</f>
        <v>0</v>
      </c>
      <c r="AE146" s="149">
        <f t="shared" ref="AE146:AE196" si="22">IF(D146="",Z146,D146-Z146)</f>
        <v>0</v>
      </c>
      <c r="AF146" s="149">
        <f t="shared" ref="AF146:AF196" si="23">IF(D146="",AA146,D146-AA146)</f>
        <v>0</v>
      </c>
      <c r="AG146" s="154">
        <f t="shared" ref="AG146:AG196" si="24">IF(D146="",AB146,D146-AB146)</f>
        <v>0</v>
      </c>
    </row>
    <row r="147" spans="1:33" x14ac:dyDescent="0.25">
      <c r="A147" s="141" t="str">
        <f>IF(ISBLANK('B1'!A147),"",'B1'!A147)</f>
        <v/>
      </c>
      <c r="B147" s="897" t="str">
        <f>IF(ISBLANK('B1'!B147),"",'B1'!B147)</f>
        <v/>
      </c>
      <c r="C147" s="894" t="str">
        <f>IF(ISBLANK('B1'!C147),"",'B1'!C147)</f>
        <v/>
      </c>
      <c r="D147" s="248" t="str">
        <f>IF(ISBLANK('B1'!Q147),"",'B1'!Q147)</f>
        <v/>
      </c>
      <c r="E147" s="194"/>
      <c r="F147" s="195"/>
      <c r="G147" s="195"/>
      <c r="H147" s="195"/>
      <c r="I147" s="195"/>
      <c r="J147" s="195"/>
      <c r="K147" s="197"/>
      <c r="L147" s="459"/>
      <c r="M147" s="198"/>
      <c r="N147" s="196"/>
      <c r="O147" s="196"/>
      <c r="P147" s="196"/>
      <c r="Q147" s="196"/>
      <c r="R147" s="197"/>
      <c r="S147" s="195"/>
      <c r="T147" s="195"/>
      <c r="U147" s="195"/>
      <c r="V147" s="195"/>
      <c r="W147" s="198"/>
      <c r="Y147" s="153">
        <f t="shared" si="17"/>
        <v>0</v>
      </c>
      <c r="Z147" s="149">
        <f t="shared" si="18"/>
        <v>0</v>
      </c>
      <c r="AA147" s="149">
        <f t="shared" si="19"/>
        <v>0</v>
      </c>
      <c r="AB147" s="850">
        <f t="shared" si="20"/>
        <v>0</v>
      </c>
      <c r="AD147" s="153">
        <f t="shared" si="21"/>
        <v>0</v>
      </c>
      <c r="AE147" s="149">
        <f t="shared" si="22"/>
        <v>0</v>
      </c>
      <c r="AF147" s="149">
        <f t="shared" si="23"/>
        <v>0</v>
      </c>
      <c r="AG147" s="154">
        <f t="shared" si="24"/>
        <v>0</v>
      </c>
    </row>
    <row r="148" spans="1:33" x14ac:dyDescent="0.25">
      <c r="A148" s="141" t="str">
        <f>IF(ISBLANK('B1'!A148),"",'B1'!A148)</f>
        <v/>
      </c>
      <c r="B148" s="897" t="str">
        <f>IF(ISBLANK('B1'!B148),"",'B1'!B148)</f>
        <v/>
      </c>
      <c r="C148" s="894" t="str">
        <f>IF(ISBLANK('B1'!C148),"",'B1'!C148)</f>
        <v/>
      </c>
      <c r="D148" s="248" t="str">
        <f>IF(ISBLANK('B1'!Q148),"",'B1'!Q148)</f>
        <v/>
      </c>
      <c r="E148" s="194"/>
      <c r="F148" s="195"/>
      <c r="G148" s="195"/>
      <c r="H148" s="195"/>
      <c r="I148" s="195"/>
      <c r="J148" s="195"/>
      <c r="K148" s="197"/>
      <c r="L148" s="459"/>
      <c r="M148" s="198"/>
      <c r="N148" s="196"/>
      <c r="O148" s="196"/>
      <c r="P148" s="196"/>
      <c r="Q148" s="196"/>
      <c r="R148" s="197"/>
      <c r="S148" s="195"/>
      <c r="T148" s="195"/>
      <c r="U148" s="195"/>
      <c r="V148" s="195"/>
      <c r="W148" s="198"/>
      <c r="Y148" s="153">
        <f t="shared" si="17"/>
        <v>0</v>
      </c>
      <c r="Z148" s="149">
        <f t="shared" si="18"/>
        <v>0</v>
      </c>
      <c r="AA148" s="149">
        <f t="shared" si="19"/>
        <v>0</v>
      </c>
      <c r="AB148" s="850">
        <f t="shared" si="20"/>
        <v>0</v>
      </c>
      <c r="AD148" s="153">
        <f t="shared" si="21"/>
        <v>0</v>
      </c>
      <c r="AE148" s="149">
        <f t="shared" si="22"/>
        <v>0</v>
      </c>
      <c r="AF148" s="149">
        <f t="shared" si="23"/>
        <v>0</v>
      </c>
      <c r="AG148" s="154">
        <f t="shared" si="24"/>
        <v>0</v>
      </c>
    </row>
    <row r="149" spans="1:33" x14ac:dyDescent="0.25">
      <c r="A149" s="141" t="str">
        <f>IF(ISBLANK('B1'!A149),"",'B1'!A149)</f>
        <v/>
      </c>
      <c r="B149" s="897" t="str">
        <f>IF(ISBLANK('B1'!B149),"",'B1'!B149)</f>
        <v/>
      </c>
      <c r="C149" s="894" t="str">
        <f>IF(ISBLANK('B1'!C149),"",'B1'!C149)</f>
        <v/>
      </c>
      <c r="D149" s="248" t="str">
        <f>IF(ISBLANK('B1'!Q149),"",'B1'!Q149)</f>
        <v/>
      </c>
      <c r="E149" s="194"/>
      <c r="F149" s="195"/>
      <c r="G149" s="195"/>
      <c r="H149" s="195"/>
      <c r="I149" s="195"/>
      <c r="J149" s="195"/>
      <c r="K149" s="197"/>
      <c r="L149" s="459"/>
      <c r="M149" s="198"/>
      <c r="N149" s="196"/>
      <c r="O149" s="196"/>
      <c r="P149" s="196"/>
      <c r="Q149" s="196"/>
      <c r="R149" s="197"/>
      <c r="S149" s="195"/>
      <c r="T149" s="195"/>
      <c r="U149" s="195"/>
      <c r="V149" s="195"/>
      <c r="W149" s="198"/>
      <c r="Y149" s="153">
        <f t="shared" si="17"/>
        <v>0</v>
      </c>
      <c r="Z149" s="149">
        <f t="shared" si="18"/>
        <v>0</v>
      </c>
      <c r="AA149" s="149">
        <f t="shared" si="19"/>
        <v>0</v>
      </c>
      <c r="AB149" s="850">
        <f t="shared" si="20"/>
        <v>0</v>
      </c>
      <c r="AD149" s="153">
        <f t="shared" si="21"/>
        <v>0</v>
      </c>
      <c r="AE149" s="149">
        <f t="shared" si="22"/>
        <v>0</v>
      </c>
      <c r="AF149" s="149">
        <f t="shared" si="23"/>
        <v>0</v>
      </c>
      <c r="AG149" s="154">
        <f t="shared" si="24"/>
        <v>0</v>
      </c>
    </row>
    <row r="150" spans="1:33" x14ac:dyDescent="0.25">
      <c r="A150" s="141" t="str">
        <f>IF(ISBLANK('B1'!A150),"",'B1'!A150)</f>
        <v/>
      </c>
      <c r="B150" s="897" t="str">
        <f>IF(ISBLANK('B1'!B150),"",'B1'!B150)</f>
        <v/>
      </c>
      <c r="C150" s="894" t="str">
        <f>IF(ISBLANK('B1'!C150),"",'B1'!C150)</f>
        <v/>
      </c>
      <c r="D150" s="248" t="str">
        <f>IF(ISBLANK('B1'!Q150),"",'B1'!Q150)</f>
        <v/>
      </c>
      <c r="E150" s="194"/>
      <c r="F150" s="195"/>
      <c r="G150" s="195"/>
      <c r="H150" s="195"/>
      <c r="I150" s="195"/>
      <c r="J150" s="195"/>
      <c r="K150" s="197"/>
      <c r="L150" s="459"/>
      <c r="M150" s="198"/>
      <c r="N150" s="196"/>
      <c r="O150" s="196"/>
      <c r="P150" s="196"/>
      <c r="Q150" s="196"/>
      <c r="R150" s="197"/>
      <c r="S150" s="195"/>
      <c r="T150" s="195"/>
      <c r="U150" s="195"/>
      <c r="V150" s="195"/>
      <c r="W150" s="198"/>
      <c r="Y150" s="153">
        <f t="shared" si="17"/>
        <v>0</v>
      </c>
      <c r="Z150" s="149">
        <f t="shared" si="18"/>
        <v>0</v>
      </c>
      <c r="AA150" s="149">
        <f t="shared" si="19"/>
        <v>0</v>
      </c>
      <c r="AB150" s="850">
        <f t="shared" si="20"/>
        <v>0</v>
      </c>
      <c r="AD150" s="153">
        <f t="shared" si="21"/>
        <v>0</v>
      </c>
      <c r="AE150" s="149">
        <f t="shared" si="22"/>
        <v>0</v>
      </c>
      <c r="AF150" s="149">
        <f t="shared" si="23"/>
        <v>0</v>
      </c>
      <c r="AG150" s="154">
        <f t="shared" si="24"/>
        <v>0</v>
      </c>
    </row>
    <row r="151" spans="1:33" x14ac:dyDescent="0.25">
      <c r="A151" s="141" t="str">
        <f>IF(ISBLANK('B1'!A151),"",'B1'!A151)</f>
        <v/>
      </c>
      <c r="B151" s="897" t="str">
        <f>IF(ISBLANK('B1'!B151),"",'B1'!B151)</f>
        <v/>
      </c>
      <c r="C151" s="894" t="str">
        <f>IF(ISBLANK('B1'!C151),"",'B1'!C151)</f>
        <v/>
      </c>
      <c r="D151" s="248" t="str">
        <f>IF(ISBLANK('B1'!Q151),"",'B1'!Q151)</f>
        <v/>
      </c>
      <c r="E151" s="194"/>
      <c r="F151" s="195"/>
      <c r="G151" s="195"/>
      <c r="H151" s="195"/>
      <c r="I151" s="195"/>
      <c r="J151" s="195"/>
      <c r="K151" s="197"/>
      <c r="L151" s="459"/>
      <c r="M151" s="198"/>
      <c r="N151" s="196"/>
      <c r="O151" s="196"/>
      <c r="P151" s="196"/>
      <c r="Q151" s="196"/>
      <c r="R151" s="197"/>
      <c r="S151" s="195"/>
      <c r="T151" s="195"/>
      <c r="U151" s="195"/>
      <c r="V151" s="195"/>
      <c r="W151" s="198"/>
      <c r="Y151" s="153">
        <f t="shared" si="17"/>
        <v>0</v>
      </c>
      <c r="Z151" s="149">
        <f t="shared" si="18"/>
        <v>0</v>
      </c>
      <c r="AA151" s="149">
        <f t="shared" si="19"/>
        <v>0</v>
      </c>
      <c r="AB151" s="850">
        <f t="shared" si="20"/>
        <v>0</v>
      </c>
      <c r="AD151" s="153">
        <f t="shared" si="21"/>
        <v>0</v>
      </c>
      <c r="AE151" s="149">
        <f t="shared" si="22"/>
        <v>0</v>
      </c>
      <c r="AF151" s="149">
        <f t="shared" si="23"/>
        <v>0</v>
      </c>
      <c r="AG151" s="154">
        <f t="shared" si="24"/>
        <v>0</v>
      </c>
    </row>
    <row r="152" spans="1:33" x14ac:dyDescent="0.25">
      <c r="A152" s="141" t="str">
        <f>IF(ISBLANK('B1'!A152),"",'B1'!A152)</f>
        <v/>
      </c>
      <c r="B152" s="897" t="str">
        <f>IF(ISBLANK('B1'!B152),"",'B1'!B152)</f>
        <v/>
      </c>
      <c r="C152" s="894" t="str">
        <f>IF(ISBLANK('B1'!C152),"",'B1'!C152)</f>
        <v/>
      </c>
      <c r="D152" s="248" t="str">
        <f>IF(ISBLANK('B1'!Q152),"",'B1'!Q152)</f>
        <v/>
      </c>
      <c r="E152" s="194"/>
      <c r="F152" s="195"/>
      <c r="G152" s="195"/>
      <c r="H152" s="195"/>
      <c r="I152" s="195"/>
      <c r="J152" s="195"/>
      <c r="K152" s="197"/>
      <c r="L152" s="459"/>
      <c r="M152" s="198"/>
      <c r="N152" s="196"/>
      <c r="O152" s="196"/>
      <c r="P152" s="196"/>
      <c r="Q152" s="196"/>
      <c r="R152" s="197"/>
      <c r="S152" s="195"/>
      <c r="T152" s="195"/>
      <c r="U152" s="195"/>
      <c r="V152" s="195"/>
      <c r="W152" s="198"/>
      <c r="Y152" s="153">
        <f t="shared" si="17"/>
        <v>0</v>
      </c>
      <c r="Z152" s="149">
        <f t="shared" si="18"/>
        <v>0</v>
      </c>
      <c r="AA152" s="149">
        <f t="shared" si="19"/>
        <v>0</v>
      </c>
      <c r="AB152" s="850">
        <f t="shared" si="20"/>
        <v>0</v>
      </c>
      <c r="AD152" s="153">
        <f t="shared" si="21"/>
        <v>0</v>
      </c>
      <c r="AE152" s="149">
        <f t="shared" si="22"/>
        <v>0</v>
      </c>
      <c r="AF152" s="149">
        <f t="shared" si="23"/>
        <v>0</v>
      </c>
      <c r="AG152" s="154">
        <f t="shared" si="24"/>
        <v>0</v>
      </c>
    </row>
    <row r="153" spans="1:33" x14ac:dyDescent="0.25">
      <c r="A153" s="141" t="str">
        <f>IF(ISBLANK('B1'!A153),"",'B1'!A153)</f>
        <v/>
      </c>
      <c r="B153" s="897" t="str">
        <f>IF(ISBLANK('B1'!B153),"",'B1'!B153)</f>
        <v/>
      </c>
      <c r="C153" s="894" t="str">
        <f>IF(ISBLANK('B1'!C153),"",'B1'!C153)</f>
        <v/>
      </c>
      <c r="D153" s="248" t="str">
        <f>IF(ISBLANK('B1'!Q153),"",'B1'!Q153)</f>
        <v/>
      </c>
      <c r="E153" s="194"/>
      <c r="F153" s="195"/>
      <c r="G153" s="195"/>
      <c r="H153" s="195"/>
      <c r="I153" s="195"/>
      <c r="J153" s="195"/>
      <c r="K153" s="197"/>
      <c r="L153" s="459"/>
      <c r="M153" s="198"/>
      <c r="N153" s="196"/>
      <c r="O153" s="196"/>
      <c r="P153" s="196"/>
      <c r="Q153" s="196"/>
      <c r="R153" s="197"/>
      <c r="S153" s="195"/>
      <c r="T153" s="195"/>
      <c r="U153" s="195"/>
      <c r="V153" s="195"/>
      <c r="W153" s="198"/>
      <c r="Y153" s="153">
        <f t="shared" si="17"/>
        <v>0</v>
      </c>
      <c r="Z153" s="149">
        <f t="shared" si="18"/>
        <v>0</v>
      </c>
      <c r="AA153" s="149">
        <f t="shared" si="19"/>
        <v>0</v>
      </c>
      <c r="AB153" s="850">
        <f t="shared" si="20"/>
        <v>0</v>
      </c>
      <c r="AD153" s="153">
        <f t="shared" si="21"/>
        <v>0</v>
      </c>
      <c r="AE153" s="149">
        <f t="shared" si="22"/>
        <v>0</v>
      </c>
      <c r="AF153" s="149">
        <f t="shared" si="23"/>
        <v>0</v>
      </c>
      <c r="AG153" s="154">
        <f t="shared" si="24"/>
        <v>0</v>
      </c>
    </row>
    <row r="154" spans="1:33" x14ac:dyDescent="0.25">
      <c r="A154" s="141" t="str">
        <f>IF(ISBLANK('B1'!A154),"",'B1'!A154)</f>
        <v/>
      </c>
      <c r="B154" s="897" t="str">
        <f>IF(ISBLANK('B1'!B154),"",'B1'!B154)</f>
        <v/>
      </c>
      <c r="C154" s="894" t="str">
        <f>IF(ISBLANK('B1'!C154),"",'B1'!C154)</f>
        <v/>
      </c>
      <c r="D154" s="248" t="str">
        <f>IF(ISBLANK('B1'!Q154),"",'B1'!Q154)</f>
        <v/>
      </c>
      <c r="E154" s="194"/>
      <c r="F154" s="195"/>
      <c r="G154" s="195"/>
      <c r="H154" s="195"/>
      <c r="I154" s="195"/>
      <c r="J154" s="195"/>
      <c r="K154" s="197"/>
      <c r="L154" s="459"/>
      <c r="M154" s="198"/>
      <c r="N154" s="196"/>
      <c r="O154" s="196"/>
      <c r="P154" s="196"/>
      <c r="Q154" s="196"/>
      <c r="R154" s="197"/>
      <c r="S154" s="195"/>
      <c r="T154" s="195"/>
      <c r="U154" s="195"/>
      <c r="V154" s="195"/>
      <c r="W154" s="198"/>
      <c r="Y154" s="153">
        <f t="shared" si="17"/>
        <v>0</v>
      </c>
      <c r="Z154" s="149">
        <f t="shared" si="18"/>
        <v>0</v>
      </c>
      <c r="AA154" s="149">
        <f t="shared" si="19"/>
        <v>0</v>
      </c>
      <c r="AB154" s="850">
        <f t="shared" si="20"/>
        <v>0</v>
      </c>
      <c r="AD154" s="153">
        <f t="shared" si="21"/>
        <v>0</v>
      </c>
      <c r="AE154" s="149">
        <f t="shared" si="22"/>
        <v>0</v>
      </c>
      <c r="AF154" s="149">
        <f t="shared" si="23"/>
        <v>0</v>
      </c>
      <c r="AG154" s="154">
        <f t="shared" si="24"/>
        <v>0</v>
      </c>
    </row>
    <row r="155" spans="1:33" x14ac:dyDescent="0.25">
      <c r="A155" s="141" t="str">
        <f>IF(ISBLANK('B1'!A155),"",'B1'!A155)</f>
        <v/>
      </c>
      <c r="B155" s="897" t="str">
        <f>IF(ISBLANK('B1'!B155),"",'B1'!B155)</f>
        <v/>
      </c>
      <c r="C155" s="894" t="str">
        <f>IF(ISBLANK('B1'!C155),"",'B1'!C155)</f>
        <v/>
      </c>
      <c r="D155" s="248" t="str">
        <f>IF(ISBLANK('B1'!Q155),"",'B1'!Q155)</f>
        <v/>
      </c>
      <c r="E155" s="194"/>
      <c r="F155" s="195"/>
      <c r="G155" s="195"/>
      <c r="H155" s="195"/>
      <c r="I155" s="195"/>
      <c r="J155" s="195"/>
      <c r="K155" s="197"/>
      <c r="L155" s="459"/>
      <c r="M155" s="198"/>
      <c r="N155" s="196"/>
      <c r="O155" s="196"/>
      <c r="P155" s="196"/>
      <c r="Q155" s="196"/>
      <c r="R155" s="197"/>
      <c r="S155" s="195"/>
      <c r="T155" s="195"/>
      <c r="U155" s="195"/>
      <c r="V155" s="195"/>
      <c r="W155" s="198"/>
      <c r="Y155" s="153">
        <f t="shared" si="17"/>
        <v>0</v>
      </c>
      <c r="Z155" s="149">
        <f t="shared" si="18"/>
        <v>0</v>
      </c>
      <c r="AA155" s="149">
        <f t="shared" si="19"/>
        <v>0</v>
      </c>
      <c r="AB155" s="850">
        <f t="shared" si="20"/>
        <v>0</v>
      </c>
      <c r="AD155" s="153">
        <f t="shared" si="21"/>
        <v>0</v>
      </c>
      <c r="AE155" s="149">
        <f t="shared" si="22"/>
        <v>0</v>
      </c>
      <c r="AF155" s="149">
        <f t="shared" si="23"/>
        <v>0</v>
      </c>
      <c r="AG155" s="154">
        <f t="shared" si="24"/>
        <v>0</v>
      </c>
    </row>
    <row r="156" spans="1:33" x14ac:dyDescent="0.25">
      <c r="A156" s="141" t="str">
        <f>IF(ISBLANK('B1'!A156),"",'B1'!A156)</f>
        <v/>
      </c>
      <c r="B156" s="897" t="str">
        <f>IF(ISBLANK('B1'!B156),"",'B1'!B156)</f>
        <v/>
      </c>
      <c r="C156" s="894" t="str">
        <f>IF(ISBLANK('B1'!C156),"",'B1'!C156)</f>
        <v/>
      </c>
      <c r="D156" s="248" t="str">
        <f>IF(ISBLANK('B1'!Q156),"",'B1'!Q156)</f>
        <v/>
      </c>
      <c r="E156" s="194"/>
      <c r="F156" s="195"/>
      <c r="G156" s="195"/>
      <c r="H156" s="195"/>
      <c r="I156" s="195"/>
      <c r="J156" s="195"/>
      <c r="K156" s="197"/>
      <c r="L156" s="459"/>
      <c r="M156" s="198"/>
      <c r="N156" s="196"/>
      <c r="O156" s="196"/>
      <c r="P156" s="196"/>
      <c r="Q156" s="196"/>
      <c r="R156" s="197"/>
      <c r="S156" s="195"/>
      <c r="T156" s="195"/>
      <c r="U156" s="195"/>
      <c r="V156" s="195"/>
      <c r="W156" s="198"/>
      <c r="Y156" s="153">
        <f t="shared" si="17"/>
        <v>0</v>
      </c>
      <c r="Z156" s="149">
        <f t="shared" si="18"/>
        <v>0</v>
      </c>
      <c r="AA156" s="149">
        <f t="shared" si="19"/>
        <v>0</v>
      </c>
      <c r="AB156" s="850">
        <f t="shared" si="20"/>
        <v>0</v>
      </c>
      <c r="AD156" s="153">
        <f t="shared" si="21"/>
        <v>0</v>
      </c>
      <c r="AE156" s="149">
        <f t="shared" si="22"/>
        <v>0</v>
      </c>
      <c r="AF156" s="149">
        <f t="shared" si="23"/>
        <v>0</v>
      </c>
      <c r="AG156" s="154">
        <f t="shared" si="24"/>
        <v>0</v>
      </c>
    </row>
    <row r="157" spans="1:33" x14ac:dyDescent="0.25">
      <c r="A157" s="141" t="str">
        <f>IF(ISBLANK('B1'!A157),"",'B1'!A157)</f>
        <v/>
      </c>
      <c r="B157" s="897" t="str">
        <f>IF(ISBLANK('B1'!B157),"",'B1'!B157)</f>
        <v/>
      </c>
      <c r="C157" s="894" t="str">
        <f>IF(ISBLANK('B1'!C157),"",'B1'!C157)</f>
        <v/>
      </c>
      <c r="D157" s="248" t="str">
        <f>IF(ISBLANK('B1'!Q157),"",'B1'!Q157)</f>
        <v/>
      </c>
      <c r="E157" s="194"/>
      <c r="F157" s="195"/>
      <c r="G157" s="195"/>
      <c r="H157" s="195"/>
      <c r="I157" s="195"/>
      <c r="J157" s="195"/>
      <c r="K157" s="197"/>
      <c r="L157" s="459"/>
      <c r="M157" s="198"/>
      <c r="N157" s="196"/>
      <c r="O157" s="196"/>
      <c r="P157" s="196"/>
      <c r="Q157" s="196"/>
      <c r="R157" s="197"/>
      <c r="S157" s="195"/>
      <c r="T157" s="195"/>
      <c r="U157" s="195"/>
      <c r="V157" s="195"/>
      <c r="W157" s="198"/>
      <c r="Y157" s="153">
        <f t="shared" si="17"/>
        <v>0</v>
      </c>
      <c r="Z157" s="149">
        <f t="shared" si="18"/>
        <v>0</v>
      </c>
      <c r="AA157" s="149">
        <f t="shared" si="19"/>
        <v>0</v>
      </c>
      <c r="AB157" s="850">
        <f t="shared" si="20"/>
        <v>0</v>
      </c>
      <c r="AD157" s="153">
        <f t="shared" si="21"/>
        <v>0</v>
      </c>
      <c r="AE157" s="149">
        <f t="shared" si="22"/>
        <v>0</v>
      </c>
      <c r="AF157" s="149">
        <f t="shared" si="23"/>
        <v>0</v>
      </c>
      <c r="AG157" s="154">
        <f t="shared" si="24"/>
        <v>0</v>
      </c>
    </row>
    <row r="158" spans="1:33" x14ac:dyDescent="0.25">
      <c r="A158" s="141" t="str">
        <f>IF(ISBLANK('B1'!A158),"",'B1'!A158)</f>
        <v/>
      </c>
      <c r="B158" s="897" t="str">
        <f>IF(ISBLANK('B1'!B158),"",'B1'!B158)</f>
        <v/>
      </c>
      <c r="C158" s="894" t="str">
        <f>IF(ISBLANK('B1'!C158),"",'B1'!C158)</f>
        <v/>
      </c>
      <c r="D158" s="248" t="str">
        <f>IF(ISBLANK('B1'!Q158),"",'B1'!Q158)</f>
        <v/>
      </c>
      <c r="E158" s="194"/>
      <c r="F158" s="195"/>
      <c r="G158" s="195"/>
      <c r="H158" s="195"/>
      <c r="I158" s="195"/>
      <c r="J158" s="195"/>
      <c r="K158" s="197"/>
      <c r="L158" s="459"/>
      <c r="M158" s="198"/>
      <c r="N158" s="196"/>
      <c r="O158" s="196"/>
      <c r="P158" s="196"/>
      <c r="Q158" s="196"/>
      <c r="R158" s="197"/>
      <c r="S158" s="195"/>
      <c r="T158" s="195"/>
      <c r="U158" s="195"/>
      <c r="V158" s="195"/>
      <c r="W158" s="198"/>
      <c r="Y158" s="153">
        <f t="shared" si="17"/>
        <v>0</v>
      </c>
      <c r="Z158" s="149">
        <f t="shared" si="18"/>
        <v>0</v>
      </c>
      <c r="AA158" s="149">
        <f t="shared" si="19"/>
        <v>0</v>
      </c>
      <c r="AB158" s="850">
        <f t="shared" si="20"/>
        <v>0</v>
      </c>
      <c r="AD158" s="153">
        <f t="shared" si="21"/>
        <v>0</v>
      </c>
      <c r="AE158" s="149">
        <f t="shared" si="22"/>
        <v>0</v>
      </c>
      <c r="AF158" s="149">
        <f t="shared" si="23"/>
        <v>0</v>
      </c>
      <c r="AG158" s="154">
        <f t="shared" si="24"/>
        <v>0</v>
      </c>
    </row>
    <row r="159" spans="1:33" x14ac:dyDescent="0.25">
      <c r="A159" s="141" t="str">
        <f>IF(ISBLANK('B1'!A159),"",'B1'!A159)</f>
        <v/>
      </c>
      <c r="B159" s="897" t="str">
        <f>IF(ISBLANK('B1'!B159),"",'B1'!B159)</f>
        <v/>
      </c>
      <c r="C159" s="894" t="str">
        <f>IF(ISBLANK('B1'!C159),"",'B1'!C159)</f>
        <v/>
      </c>
      <c r="D159" s="248" t="str">
        <f>IF(ISBLANK('B1'!Q159),"",'B1'!Q159)</f>
        <v/>
      </c>
      <c r="E159" s="194"/>
      <c r="F159" s="195"/>
      <c r="G159" s="195"/>
      <c r="H159" s="195"/>
      <c r="I159" s="195"/>
      <c r="J159" s="195"/>
      <c r="K159" s="197"/>
      <c r="L159" s="459"/>
      <c r="M159" s="198"/>
      <c r="N159" s="196"/>
      <c r="O159" s="196"/>
      <c r="P159" s="196"/>
      <c r="Q159" s="196"/>
      <c r="R159" s="197"/>
      <c r="S159" s="195"/>
      <c r="T159" s="195"/>
      <c r="U159" s="195"/>
      <c r="V159" s="195"/>
      <c r="W159" s="198"/>
      <c r="Y159" s="153">
        <f t="shared" si="17"/>
        <v>0</v>
      </c>
      <c r="Z159" s="149">
        <f t="shared" si="18"/>
        <v>0</v>
      </c>
      <c r="AA159" s="149">
        <f t="shared" si="19"/>
        <v>0</v>
      </c>
      <c r="AB159" s="850">
        <f t="shared" si="20"/>
        <v>0</v>
      </c>
      <c r="AD159" s="153">
        <f t="shared" si="21"/>
        <v>0</v>
      </c>
      <c r="AE159" s="149">
        <f t="shared" si="22"/>
        <v>0</v>
      </c>
      <c r="AF159" s="149">
        <f t="shared" si="23"/>
        <v>0</v>
      </c>
      <c r="AG159" s="154">
        <f t="shared" si="24"/>
        <v>0</v>
      </c>
    </row>
    <row r="160" spans="1:33" x14ac:dyDescent="0.25">
      <c r="A160" s="141" t="str">
        <f>IF(ISBLANK('B1'!A160),"",'B1'!A160)</f>
        <v/>
      </c>
      <c r="B160" s="897" t="str">
        <f>IF(ISBLANK('B1'!B160),"",'B1'!B160)</f>
        <v/>
      </c>
      <c r="C160" s="894" t="str">
        <f>IF(ISBLANK('B1'!C160),"",'B1'!C160)</f>
        <v/>
      </c>
      <c r="D160" s="248" t="str">
        <f>IF(ISBLANK('B1'!Q160),"",'B1'!Q160)</f>
        <v/>
      </c>
      <c r="E160" s="194"/>
      <c r="F160" s="195"/>
      <c r="G160" s="195"/>
      <c r="H160" s="195"/>
      <c r="I160" s="195"/>
      <c r="J160" s="195"/>
      <c r="K160" s="197"/>
      <c r="L160" s="459"/>
      <c r="M160" s="198"/>
      <c r="N160" s="196"/>
      <c r="O160" s="196"/>
      <c r="P160" s="196"/>
      <c r="Q160" s="196"/>
      <c r="R160" s="197"/>
      <c r="S160" s="195"/>
      <c r="T160" s="195"/>
      <c r="U160" s="195"/>
      <c r="V160" s="195"/>
      <c r="W160" s="198"/>
      <c r="Y160" s="153">
        <f t="shared" si="17"/>
        <v>0</v>
      </c>
      <c r="Z160" s="149">
        <f t="shared" si="18"/>
        <v>0</v>
      </c>
      <c r="AA160" s="149">
        <f t="shared" si="19"/>
        <v>0</v>
      </c>
      <c r="AB160" s="850">
        <f t="shared" si="20"/>
        <v>0</v>
      </c>
      <c r="AD160" s="153">
        <f t="shared" si="21"/>
        <v>0</v>
      </c>
      <c r="AE160" s="149">
        <f t="shared" si="22"/>
        <v>0</v>
      </c>
      <c r="AF160" s="149">
        <f t="shared" si="23"/>
        <v>0</v>
      </c>
      <c r="AG160" s="154">
        <f t="shared" si="24"/>
        <v>0</v>
      </c>
    </row>
    <row r="161" spans="1:33" x14ac:dyDescent="0.25">
      <c r="A161" s="141" t="str">
        <f>IF(ISBLANK('B1'!A161),"",'B1'!A161)</f>
        <v/>
      </c>
      <c r="B161" s="897" t="str">
        <f>IF(ISBLANK('B1'!B161),"",'B1'!B161)</f>
        <v/>
      </c>
      <c r="C161" s="894" t="str">
        <f>IF(ISBLANK('B1'!C161),"",'B1'!C161)</f>
        <v/>
      </c>
      <c r="D161" s="248" t="str">
        <f>IF(ISBLANK('B1'!Q161),"",'B1'!Q161)</f>
        <v/>
      </c>
      <c r="E161" s="194"/>
      <c r="F161" s="195"/>
      <c r="G161" s="195"/>
      <c r="H161" s="195"/>
      <c r="I161" s="195"/>
      <c r="J161" s="195"/>
      <c r="K161" s="197"/>
      <c r="L161" s="459"/>
      <c r="M161" s="198"/>
      <c r="N161" s="196"/>
      <c r="O161" s="196"/>
      <c r="P161" s="196"/>
      <c r="Q161" s="196"/>
      <c r="R161" s="197"/>
      <c r="S161" s="195"/>
      <c r="T161" s="195"/>
      <c r="U161" s="195"/>
      <c r="V161" s="195"/>
      <c r="W161" s="198"/>
      <c r="Y161" s="153">
        <f t="shared" si="17"/>
        <v>0</v>
      </c>
      <c r="Z161" s="149">
        <f t="shared" si="18"/>
        <v>0</v>
      </c>
      <c r="AA161" s="149">
        <f t="shared" si="19"/>
        <v>0</v>
      </c>
      <c r="AB161" s="850">
        <f t="shared" si="20"/>
        <v>0</v>
      </c>
      <c r="AD161" s="153">
        <f t="shared" si="21"/>
        <v>0</v>
      </c>
      <c r="AE161" s="149">
        <f t="shared" si="22"/>
        <v>0</v>
      </c>
      <c r="AF161" s="149">
        <f t="shared" si="23"/>
        <v>0</v>
      </c>
      <c r="AG161" s="154">
        <f t="shared" si="24"/>
        <v>0</v>
      </c>
    </row>
    <row r="162" spans="1:33" x14ac:dyDescent="0.25">
      <c r="A162" s="141" t="str">
        <f>IF(ISBLANK('B1'!A162),"",'B1'!A162)</f>
        <v/>
      </c>
      <c r="B162" s="897" t="str">
        <f>IF(ISBLANK('B1'!B162),"",'B1'!B162)</f>
        <v/>
      </c>
      <c r="C162" s="894" t="str">
        <f>IF(ISBLANK('B1'!C162),"",'B1'!C162)</f>
        <v/>
      </c>
      <c r="D162" s="248" t="str">
        <f>IF(ISBLANK('B1'!Q162),"",'B1'!Q162)</f>
        <v/>
      </c>
      <c r="E162" s="194"/>
      <c r="F162" s="195"/>
      <c r="G162" s="195"/>
      <c r="H162" s="195"/>
      <c r="I162" s="195"/>
      <c r="J162" s="195"/>
      <c r="K162" s="197"/>
      <c r="L162" s="459"/>
      <c r="M162" s="198"/>
      <c r="N162" s="196"/>
      <c r="O162" s="196"/>
      <c r="P162" s="196"/>
      <c r="Q162" s="196"/>
      <c r="R162" s="197"/>
      <c r="S162" s="195"/>
      <c r="T162" s="195"/>
      <c r="U162" s="195"/>
      <c r="V162" s="195"/>
      <c r="W162" s="198"/>
      <c r="Y162" s="153">
        <f t="shared" si="17"/>
        <v>0</v>
      </c>
      <c r="Z162" s="149">
        <f t="shared" si="18"/>
        <v>0</v>
      </c>
      <c r="AA162" s="149">
        <f t="shared" si="19"/>
        <v>0</v>
      </c>
      <c r="AB162" s="850">
        <f t="shared" si="20"/>
        <v>0</v>
      </c>
      <c r="AD162" s="153">
        <f t="shared" si="21"/>
        <v>0</v>
      </c>
      <c r="AE162" s="149">
        <f t="shared" si="22"/>
        <v>0</v>
      </c>
      <c r="AF162" s="149">
        <f t="shared" si="23"/>
        <v>0</v>
      </c>
      <c r="AG162" s="154">
        <f t="shared" si="24"/>
        <v>0</v>
      </c>
    </row>
    <row r="163" spans="1:33" x14ac:dyDescent="0.25">
      <c r="A163" s="141" t="str">
        <f>IF(ISBLANK('B1'!A163),"",'B1'!A163)</f>
        <v/>
      </c>
      <c r="B163" s="897" t="str">
        <f>IF(ISBLANK('B1'!B163),"",'B1'!B163)</f>
        <v/>
      </c>
      <c r="C163" s="894" t="str">
        <f>IF(ISBLANK('B1'!C163),"",'B1'!C163)</f>
        <v/>
      </c>
      <c r="D163" s="248" t="str">
        <f>IF(ISBLANK('B1'!Q163),"",'B1'!Q163)</f>
        <v/>
      </c>
      <c r="E163" s="194"/>
      <c r="F163" s="195"/>
      <c r="G163" s="195"/>
      <c r="H163" s="195"/>
      <c r="I163" s="195"/>
      <c r="J163" s="195"/>
      <c r="K163" s="197"/>
      <c r="L163" s="459"/>
      <c r="M163" s="198"/>
      <c r="N163" s="196"/>
      <c r="O163" s="196"/>
      <c r="P163" s="196"/>
      <c r="Q163" s="196"/>
      <c r="R163" s="197"/>
      <c r="S163" s="195"/>
      <c r="T163" s="195"/>
      <c r="U163" s="195"/>
      <c r="V163" s="195"/>
      <c r="W163" s="198"/>
      <c r="Y163" s="153">
        <f t="shared" si="17"/>
        <v>0</v>
      </c>
      <c r="Z163" s="149">
        <f t="shared" si="18"/>
        <v>0</v>
      </c>
      <c r="AA163" s="149">
        <f t="shared" si="19"/>
        <v>0</v>
      </c>
      <c r="AB163" s="850">
        <f t="shared" si="20"/>
        <v>0</v>
      </c>
      <c r="AD163" s="153">
        <f t="shared" si="21"/>
        <v>0</v>
      </c>
      <c r="AE163" s="149">
        <f t="shared" si="22"/>
        <v>0</v>
      </c>
      <c r="AF163" s="149">
        <f t="shared" si="23"/>
        <v>0</v>
      </c>
      <c r="AG163" s="154">
        <f t="shared" si="24"/>
        <v>0</v>
      </c>
    </row>
    <row r="164" spans="1:33" x14ac:dyDescent="0.25">
      <c r="A164" s="141" t="str">
        <f>IF(ISBLANK('B1'!A164),"",'B1'!A164)</f>
        <v/>
      </c>
      <c r="B164" s="897" t="str">
        <f>IF(ISBLANK('B1'!B164),"",'B1'!B164)</f>
        <v/>
      </c>
      <c r="C164" s="894" t="str">
        <f>IF(ISBLANK('B1'!C164),"",'B1'!C164)</f>
        <v/>
      </c>
      <c r="D164" s="248" t="str">
        <f>IF(ISBLANK('B1'!Q164),"",'B1'!Q164)</f>
        <v/>
      </c>
      <c r="E164" s="194"/>
      <c r="F164" s="195"/>
      <c r="G164" s="195"/>
      <c r="H164" s="195"/>
      <c r="I164" s="195"/>
      <c r="J164" s="195"/>
      <c r="K164" s="197"/>
      <c r="L164" s="459"/>
      <c r="M164" s="198"/>
      <c r="N164" s="196"/>
      <c r="O164" s="196"/>
      <c r="P164" s="196"/>
      <c r="Q164" s="196"/>
      <c r="R164" s="197"/>
      <c r="S164" s="195"/>
      <c r="T164" s="195"/>
      <c r="U164" s="195"/>
      <c r="V164" s="195"/>
      <c r="W164" s="198"/>
      <c r="Y164" s="153">
        <f t="shared" si="17"/>
        <v>0</v>
      </c>
      <c r="Z164" s="149">
        <f t="shared" si="18"/>
        <v>0</v>
      </c>
      <c r="AA164" s="149">
        <f t="shared" si="19"/>
        <v>0</v>
      </c>
      <c r="AB164" s="850">
        <f t="shared" si="20"/>
        <v>0</v>
      </c>
      <c r="AD164" s="153">
        <f t="shared" si="21"/>
        <v>0</v>
      </c>
      <c r="AE164" s="149">
        <f t="shared" si="22"/>
        <v>0</v>
      </c>
      <c r="AF164" s="149">
        <f t="shared" si="23"/>
        <v>0</v>
      </c>
      <c r="AG164" s="154">
        <f t="shared" si="24"/>
        <v>0</v>
      </c>
    </row>
    <row r="165" spans="1:33" x14ac:dyDescent="0.25">
      <c r="A165" s="141" t="str">
        <f>IF(ISBLANK('B1'!A165),"",'B1'!A165)</f>
        <v/>
      </c>
      <c r="B165" s="897" t="str">
        <f>IF(ISBLANK('B1'!B165),"",'B1'!B165)</f>
        <v/>
      </c>
      <c r="C165" s="894" t="str">
        <f>IF(ISBLANK('B1'!C165),"",'B1'!C165)</f>
        <v/>
      </c>
      <c r="D165" s="248" t="str">
        <f>IF(ISBLANK('B1'!Q165),"",'B1'!Q165)</f>
        <v/>
      </c>
      <c r="E165" s="194"/>
      <c r="F165" s="195"/>
      <c r="G165" s="195"/>
      <c r="H165" s="195"/>
      <c r="I165" s="195"/>
      <c r="J165" s="195"/>
      <c r="K165" s="197"/>
      <c r="L165" s="459"/>
      <c r="M165" s="198"/>
      <c r="N165" s="196"/>
      <c r="O165" s="196"/>
      <c r="P165" s="196"/>
      <c r="Q165" s="196"/>
      <c r="R165" s="197"/>
      <c r="S165" s="195"/>
      <c r="T165" s="195"/>
      <c r="U165" s="195"/>
      <c r="V165" s="195"/>
      <c r="W165" s="198"/>
      <c r="Y165" s="153">
        <f t="shared" si="17"/>
        <v>0</v>
      </c>
      <c r="Z165" s="149">
        <f t="shared" si="18"/>
        <v>0</v>
      </c>
      <c r="AA165" s="149">
        <f t="shared" si="19"/>
        <v>0</v>
      </c>
      <c r="AB165" s="850">
        <f t="shared" si="20"/>
        <v>0</v>
      </c>
      <c r="AD165" s="153">
        <f t="shared" si="21"/>
        <v>0</v>
      </c>
      <c r="AE165" s="149">
        <f t="shared" si="22"/>
        <v>0</v>
      </c>
      <c r="AF165" s="149">
        <f t="shared" si="23"/>
        <v>0</v>
      </c>
      <c r="AG165" s="154">
        <f t="shared" si="24"/>
        <v>0</v>
      </c>
    </row>
    <row r="166" spans="1:33" x14ac:dyDescent="0.25">
      <c r="A166" s="141" t="str">
        <f>IF(ISBLANK('B1'!A166),"",'B1'!A166)</f>
        <v/>
      </c>
      <c r="B166" s="897" t="str">
        <f>IF(ISBLANK('B1'!B166),"",'B1'!B166)</f>
        <v/>
      </c>
      <c r="C166" s="894" t="str">
        <f>IF(ISBLANK('B1'!C166),"",'B1'!C166)</f>
        <v/>
      </c>
      <c r="D166" s="248" t="str">
        <f>IF(ISBLANK('B1'!Q166),"",'B1'!Q166)</f>
        <v/>
      </c>
      <c r="E166" s="194"/>
      <c r="F166" s="195"/>
      <c r="G166" s="195"/>
      <c r="H166" s="195"/>
      <c r="I166" s="195"/>
      <c r="J166" s="195"/>
      <c r="K166" s="197"/>
      <c r="L166" s="459"/>
      <c r="M166" s="198"/>
      <c r="N166" s="196"/>
      <c r="O166" s="196"/>
      <c r="P166" s="196"/>
      <c r="Q166" s="196"/>
      <c r="R166" s="197"/>
      <c r="S166" s="195"/>
      <c r="T166" s="195"/>
      <c r="U166" s="195"/>
      <c r="V166" s="195"/>
      <c r="W166" s="198"/>
      <c r="Y166" s="153">
        <f t="shared" si="17"/>
        <v>0</v>
      </c>
      <c r="Z166" s="149">
        <f t="shared" si="18"/>
        <v>0</v>
      </c>
      <c r="AA166" s="149">
        <f t="shared" si="19"/>
        <v>0</v>
      </c>
      <c r="AB166" s="850">
        <f t="shared" si="20"/>
        <v>0</v>
      </c>
      <c r="AD166" s="153">
        <f t="shared" si="21"/>
        <v>0</v>
      </c>
      <c r="AE166" s="149">
        <f t="shared" si="22"/>
        <v>0</v>
      </c>
      <c r="AF166" s="149">
        <f t="shared" si="23"/>
        <v>0</v>
      </c>
      <c r="AG166" s="154">
        <f t="shared" si="24"/>
        <v>0</v>
      </c>
    </row>
    <row r="167" spans="1:33" x14ac:dyDescent="0.25">
      <c r="A167" s="141" t="str">
        <f>IF(ISBLANK('B1'!A167),"",'B1'!A167)</f>
        <v/>
      </c>
      <c r="B167" s="897" t="str">
        <f>IF(ISBLANK('B1'!B167),"",'B1'!B167)</f>
        <v/>
      </c>
      <c r="C167" s="894" t="str">
        <f>IF(ISBLANK('B1'!C167),"",'B1'!C167)</f>
        <v/>
      </c>
      <c r="D167" s="248" t="str">
        <f>IF(ISBLANK('B1'!Q167),"",'B1'!Q167)</f>
        <v/>
      </c>
      <c r="E167" s="194"/>
      <c r="F167" s="195"/>
      <c r="G167" s="195"/>
      <c r="H167" s="195"/>
      <c r="I167" s="195"/>
      <c r="J167" s="195"/>
      <c r="K167" s="197"/>
      <c r="L167" s="459"/>
      <c r="M167" s="198"/>
      <c r="N167" s="196"/>
      <c r="O167" s="196"/>
      <c r="P167" s="196"/>
      <c r="Q167" s="196"/>
      <c r="R167" s="197"/>
      <c r="S167" s="195"/>
      <c r="T167" s="195"/>
      <c r="U167" s="195"/>
      <c r="V167" s="195"/>
      <c r="W167" s="198"/>
      <c r="Y167" s="153">
        <f t="shared" si="17"/>
        <v>0</v>
      </c>
      <c r="Z167" s="149">
        <f t="shared" si="18"/>
        <v>0</v>
      </c>
      <c r="AA167" s="149">
        <f t="shared" si="19"/>
        <v>0</v>
      </c>
      <c r="AB167" s="850">
        <f t="shared" si="20"/>
        <v>0</v>
      </c>
      <c r="AD167" s="153">
        <f t="shared" si="21"/>
        <v>0</v>
      </c>
      <c r="AE167" s="149">
        <f t="shared" si="22"/>
        <v>0</v>
      </c>
      <c r="AF167" s="149">
        <f t="shared" si="23"/>
        <v>0</v>
      </c>
      <c r="AG167" s="154">
        <f t="shared" si="24"/>
        <v>0</v>
      </c>
    </row>
    <row r="168" spans="1:33" x14ac:dyDescent="0.25">
      <c r="A168" s="141" t="str">
        <f>IF(ISBLANK('B1'!A168),"",'B1'!A168)</f>
        <v/>
      </c>
      <c r="B168" s="897" t="str">
        <f>IF(ISBLANK('B1'!B168),"",'B1'!B168)</f>
        <v/>
      </c>
      <c r="C168" s="894" t="str">
        <f>IF(ISBLANK('B1'!C168),"",'B1'!C168)</f>
        <v/>
      </c>
      <c r="D168" s="248" t="str">
        <f>IF(ISBLANK('B1'!Q168),"",'B1'!Q168)</f>
        <v/>
      </c>
      <c r="E168" s="194"/>
      <c r="F168" s="195"/>
      <c r="G168" s="195"/>
      <c r="H168" s="195"/>
      <c r="I168" s="195"/>
      <c r="J168" s="195"/>
      <c r="K168" s="197"/>
      <c r="L168" s="459"/>
      <c r="M168" s="198"/>
      <c r="N168" s="196"/>
      <c r="O168" s="196"/>
      <c r="P168" s="196"/>
      <c r="Q168" s="196"/>
      <c r="R168" s="197"/>
      <c r="S168" s="195"/>
      <c r="T168" s="195"/>
      <c r="U168" s="195"/>
      <c r="V168" s="195"/>
      <c r="W168" s="198"/>
      <c r="Y168" s="153">
        <f t="shared" si="17"/>
        <v>0</v>
      </c>
      <c r="Z168" s="149">
        <f t="shared" si="18"/>
        <v>0</v>
      </c>
      <c r="AA168" s="149">
        <f t="shared" si="19"/>
        <v>0</v>
      </c>
      <c r="AB168" s="850">
        <f t="shared" si="20"/>
        <v>0</v>
      </c>
      <c r="AD168" s="153">
        <f t="shared" si="21"/>
        <v>0</v>
      </c>
      <c r="AE168" s="149">
        <f t="shared" si="22"/>
        <v>0</v>
      </c>
      <c r="AF168" s="149">
        <f t="shared" si="23"/>
        <v>0</v>
      </c>
      <c r="AG168" s="154">
        <f t="shared" si="24"/>
        <v>0</v>
      </c>
    </row>
    <row r="169" spans="1:33" x14ac:dyDescent="0.25">
      <c r="A169" s="141" t="str">
        <f>IF(ISBLANK('B1'!A169),"",'B1'!A169)</f>
        <v/>
      </c>
      <c r="B169" s="897" t="str">
        <f>IF(ISBLANK('B1'!B169),"",'B1'!B169)</f>
        <v/>
      </c>
      <c r="C169" s="894" t="str">
        <f>IF(ISBLANK('B1'!C169),"",'B1'!C169)</f>
        <v/>
      </c>
      <c r="D169" s="248" t="str">
        <f>IF(ISBLANK('B1'!Q169),"",'B1'!Q169)</f>
        <v/>
      </c>
      <c r="E169" s="194"/>
      <c r="F169" s="195"/>
      <c r="G169" s="195"/>
      <c r="H169" s="195"/>
      <c r="I169" s="195"/>
      <c r="J169" s="195"/>
      <c r="K169" s="197"/>
      <c r="L169" s="459"/>
      <c r="M169" s="198"/>
      <c r="N169" s="196"/>
      <c r="O169" s="196"/>
      <c r="P169" s="196"/>
      <c r="Q169" s="196"/>
      <c r="R169" s="197"/>
      <c r="S169" s="195"/>
      <c r="T169" s="195"/>
      <c r="U169" s="195"/>
      <c r="V169" s="195"/>
      <c r="W169" s="198"/>
      <c r="Y169" s="153">
        <f t="shared" si="17"/>
        <v>0</v>
      </c>
      <c r="Z169" s="149">
        <f t="shared" si="18"/>
        <v>0</v>
      </c>
      <c r="AA169" s="149">
        <f t="shared" si="19"/>
        <v>0</v>
      </c>
      <c r="AB169" s="850">
        <f t="shared" si="20"/>
        <v>0</v>
      </c>
      <c r="AD169" s="153">
        <f t="shared" si="21"/>
        <v>0</v>
      </c>
      <c r="AE169" s="149">
        <f t="shared" si="22"/>
        <v>0</v>
      </c>
      <c r="AF169" s="149">
        <f t="shared" si="23"/>
        <v>0</v>
      </c>
      <c r="AG169" s="154">
        <f t="shared" si="24"/>
        <v>0</v>
      </c>
    </row>
    <row r="170" spans="1:33" x14ac:dyDescent="0.25">
      <c r="A170" s="141" t="str">
        <f>IF(ISBLANK('B1'!A170),"",'B1'!A170)</f>
        <v/>
      </c>
      <c r="B170" s="897" t="str">
        <f>IF(ISBLANK('B1'!B170),"",'B1'!B170)</f>
        <v/>
      </c>
      <c r="C170" s="894" t="str">
        <f>IF(ISBLANK('B1'!C170),"",'B1'!C170)</f>
        <v/>
      </c>
      <c r="D170" s="248" t="str">
        <f>IF(ISBLANK('B1'!Q170),"",'B1'!Q170)</f>
        <v/>
      </c>
      <c r="E170" s="194"/>
      <c r="F170" s="195"/>
      <c r="G170" s="195"/>
      <c r="H170" s="195"/>
      <c r="I170" s="195"/>
      <c r="J170" s="195"/>
      <c r="K170" s="197"/>
      <c r="L170" s="459"/>
      <c r="M170" s="198"/>
      <c r="N170" s="196"/>
      <c r="O170" s="196"/>
      <c r="P170" s="196"/>
      <c r="Q170" s="196"/>
      <c r="R170" s="197"/>
      <c r="S170" s="195"/>
      <c r="T170" s="195"/>
      <c r="U170" s="195"/>
      <c r="V170" s="195"/>
      <c r="W170" s="198"/>
      <c r="Y170" s="153">
        <f t="shared" si="17"/>
        <v>0</v>
      </c>
      <c r="Z170" s="149">
        <f t="shared" si="18"/>
        <v>0</v>
      </c>
      <c r="AA170" s="149">
        <f t="shared" si="19"/>
        <v>0</v>
      </c>
      <c r="AB170" s="850">
        <f t="shared" si="20"/>
        <v>0</v>
      </c>
      <c r="AD170" s="153">
        <f t="shared" si="21"/>
        <v>0</v>
      </c>
      <c r="AE170" s="149">
        <f t="shared" si="22"/>
        <v>0</v>
      </c>
      <c r="AF170" s="149">
        <f t="shared" si="23"/>
        <v>0</v>
      </c>
      <c r="AG170" s="154">
        <f t="shared" si="24"/>
        <v>0</v>
      </c>
    </row>
    <row r="171" spans="1:33" x14ac:dyDescent="0.25">
      <c r="A171" s="141" t="str">
        <f>IF(ISBLANK('B1'!A171),"",'B1'!A171)</f>
        <v/>
      </c>
      <c r="B171" s="897" t="str">
        <f>IF(ISBLANK('B1'!B171),"",'B1'!B171)</f>
        <v/>
      </c>
      <c r="C171" s="894" t="str">
        <f>IF(ISBLANK('B1'!C171),"",'B1'!C171)</f>
        <v/>
      </c>
      <c r="D171" s="248" t="str">
        <f>IF(ISBLANK('B1'!Q171),"",'B1'!Q171)</f>
        <v/>
      </c>
      <c r="E171" s="194"/>
      <c r="F171" s="195"/>
      <c r="G171" s="195"/>
      <c r="H171" s="195"/>
      <c r="I171" s="195"/>
      <c r="J171" s="195"/>
      <c r="K171" s="197"/>
      <c r="L171" s="459"/>
      <c r="M171" s="198"/>
      <c r="N171" s="196"/>
      <c r="O171" s="196"/>
      <c r="P171" s="196"/>
      <c r="Q171" s="196"/>
      <c r="R171" s="197"/>
      <c r="S171" s="195"/>
      <c r="T171" s="195"/>
      <c r="U171" s="195"/>
      <c r="V171" s="195"/>
      <c r="W171" s="198"/>
      <c r="Y171" s="153">
        <f t="shared" si="17"/>
        <v>0</v>
      </c>
      <c r="Z171" s="149">
        <f t="shared" si="18"/>
        <v>0</v>
      </c>
      <c r="AA171" s="149">
        <f t="shared" si="19"/>
        <v>0</v>
      </c>
      <c r="AB171" s="850">
        <f t="shared" si="20"/>
        <v>0</v>
      </c>
      <c r="AD171" s="153">
        <f t="shared" si="21"/>
        <v>0</v>
      </c>
      <c r="AE171" s="149">
        <f t="shared" si="22"/>
        <v>0</v>
      </c>
      <c r="AF171" s="149">
        <f t="shared" si="23"/>
        <v>0</v>
      </c>
      <c r="AG171" s="154">
        <f t="shared" si="24"/>
        <v>0</v>
      </c>
    </row>
    <row r="172" spans="1:33" x14ac:dyDescent="0.25">
      <c r="A172" s="141" t="str">
        <f>IF(ISBLANK('B1'!A172),"",'B1'!A172)</f>
        <v/>
      </c>
      <c r="B172" s="897" t="str">
        <f>IF(ISBLANK('B1'!B172),"",'B1'!B172)</f>
        <v/>
      </c>
      <c r="C172" s="894" t="str">
        <f>IF(ISBLANK('B1'!C172),"",'B1'!C172)</f>
        <v/>
      </c>
      <c r="D172" s="248" t="str">
        <f>IF(ISBLANK('B1'!Q172),"",'B1'!Q172)</f>
        <v/>
      </c>
      <c r="E172" s="194"/>
      <c r="F172" s="195"/>
      <c r="G172" s="195"/>
      <c r="H172" s="195"/>
      <c r="I172" s="195"/>
      <c r="J172" s="195"/>
      <c r="K172" s="197"/>
      <c r="L172" s="459"/>
      <c r="M172" s="198"/>
      <c r="N172" s="196"/>
      <c r="O172" s="196"/>
      <c r="P172" s="196"/>
      <c r="Q172" s="196"/>
      <c r="R172" s="197"/>
      <c r="S172" s="195"/>
      <c r="T172" s="195"/>
      <c r="U172" s="195"/>
      <c r="V172" s="195"/>
      <c r="W172" s="198"/>
      <c r="Y172" s="153">
        <f t="shared" si="17"/>
        <v>0</v>
      </c>
      <c r="Z172" s="149">
        <f t="shared" si="18"/>
        <v>0</v>
      </c>
      <c r="AA172" s="149">
        <f t="shared" si="19"/>
        <v>0</v>
      </c>
      <c r="AB172" s="850">
        <f t="shared" si="20"/>
        <v>0</v>
      </c>
      <c r="AD172" s="153">
        <f t="shared" si="21"/>
        <v>0</v>
      </c>
      <c r="AE172" s="149">
        <f t="shared" si="22"/>
        <v>0</v>
      </c>
      <c r="AF172" s="149">
        <f t="shared" si="23"/>
        <v>0</v>
      </c>
      <c r="AG172" s="154">
        <f t="shared" si="24"/>
        <v>0</v>
      </c>
    </row>
    <row r="173" spans="1:33" x14ac:dyDescent="0.25">
      <c r="A173" s="141" t="str">
        <f>IF(ISBLANK('B1'!A173),"",'B1'!A173)</f>
        <v/>
      </c>
      <c r="B173" s="897" t="str">
        <f>IF(ISBLANK('B1'!B173),"",'B1'!B173)</f>
        <v/>
      </c>
      <c r="C173" s="894" t="str">
        <f>IF(ISBLANK('B1'!C173),"",'B1'!C173)</f>
        <v/>
      </c>
      <c r="D173" s="248" t="str">
        <f>IF(ISBLANK('B1'!Q173),"",'B1'!Q173)</f>
        <v/>
      </c>
      <c r="E173" s="194"/>
      <c r="F173" s="195"/>
      <c r="G173" s="195"/>
      <c r="H173" s="195"/>
      <c r="I173" s="195"/>
      <c r="J173" s="195"/>
      <c r="K173" s="197"/>
      <c r="L173" s="459"/>
      <c r="M173" s="198"/>
      <c r="N173" s="196"/>
      <c r="O173" s="196"/>
      <c r="P173" s="196"/>
      <c r="Q173" s="196"/>
      <c r="R173" s="197"/>
      <c r="S173" s="195"/>
      <c r="T173" s="195"/>
      <c r="U173" s="195"/>
      <c r="V173" s="195"/>
      <c r="W173" s="198"/>
      <c r="Y173" s="153">
        <f t="shared" si="17"/>
        <v>0</v>
      </c>
      <c r="Z173" s="149">
        <f t="shared" si="18"/>
        <v>0</v>
      </c>
      <c r="AA173" s="149">
        <f t="shared" si="19"/>
        <v>0</v>
      </c>
      <c r="AB173" s="850">
        <f t="shared" si="20"/>
        <v>0</v>
      </c>
      <c r="AD173" s="153">
        <f t="shared" si="21"/>
        <v>0</v>
      </c>
      <c r="AE173" s="149">
        <f t="shared" si="22"/>
        <v>0</v>
      </c>
      <c r="AF173" s="149">
        <f t="shared" si="23"/>
        <v>0</v>
      </c>
      <c r="AG173" s="154">
        <f t="shared" si="24"/>
        <v>0</v>
      </c>
    </row>
    <row r="174" spans="1:33" x14ac:dyDescent="0.25">
      <c r="A174" s="141" t="str">
        <f>IF(ISBLANK('B1'!A174),"",'B1'!A174)</f>
        <v/>
      </c>
      <c r="B174" s="897" t="str">
        <f>IF(ISBLANK('B1'!B174),"",'B1'!B174)</f>
        <v/>
      </c>
      <c r="C174" s="894" t="str">
        <f>IF(ISBLANK('B1'!C174),"",'B1'!C174)</f>
        <v/>
      </c>
      <c r="D174" s="248" t="str">
        <f>IF(ISBLANK('B1'!Q174),"",'B1'!Q174)</f>
        <v/>
      </c>
      <c r="E174" s="194"/>
      <c r="F174" s="195"/>
      <c r="G174" s="195"/>
      <c r="H174" s="195"/>
      <c r="I174" s="195"/>
      <c r="J174" s="195"/>
      <c r="K174" s="197"/>
      <c r="L174" s="459"/>
      <c r="M174" s="198"/>
      <c r="N174" s="196"/>
      <c r="O174" s="196"/>
      <c r="P174" s="196"/>
      <c r="Q174" s="196"/>
      <c r="R174" s="197"/>
      <c r="S174" s="195"/>
      <c r="T174" s="195"/>
      <c r="U174" s="195"/>
      <c r="V174" s="195"/>
      <c r="W174" s="198"/>
      <c r="Y174" s="153">
        <f t="shared" si="17"/>
        <v>0</v>
      </c>
      <c r="Z174" s="149">
        <f t="shared" si="18"/>
        <v>0</v>
      </c>
      <c r="AA174" s="149">
        <f t="shared" si="19"/>
        <v>0</v>
      </c>
      <c r="AB174" s="850">
        <f t="shared" si="20"/>
        <v>0</v>
      </c>
      <c r="AD174" s="153">
        <f t="shared" si="21"/>
        <v>0</v>
      </c>
      <c r="AE174" s="149">
        <f t="shared" si="22"/>
        <v>0</v>
      </c>
      <c r="AF174" s="149">
        <f t="shared" si="23"/>
        <v>0</v>
      </c>
      <c r="AG174" s="154">
        <f t="shared" si="24"/>
        <v>0</v>
      </c>
    </row>
    <row r="175" spans="1:33" x14ac:dyDescent="0.25">
      <c r="A175" s="141" t="str">
        <f>IF(ISBLANK('B1'!A175),"",'B1'!A175)</f>
        <v/>
      </c>
      <c r="B175" s="897" t="str">
        <f>IF(ISBLANK('B1'!B175),"",'B1'!B175)</f>
        <v/>
      </c>
      <c r="C175" s="894" t="str">
        <f>IF(ISBLANK('B1'!C175),"",'B1'!C175)</f>
        <v/>
      </c>
      <c r="D175" s="248" t="str">
        <f>IF(ISBLANK('B1'!Q175),"",'B1'!Q175)</f>
        <v/>
      </c>
      <c r="E175" s="194"/>
      <c r="F175" s="195"/>
      <c r="G175" s="195"/>
      <c r="H175" s="195"/>
      <c r="I175" s="195"/>
      <c r="J175" s="195"/>
      <c r="K175" s="197"/>
      <c r="L175" s="459"/>
      <c r="M175" s="198"/>
      <c r="N175" s="196"/>
      <c r="O175" s="196"/>
      <c r="P175" s="196"/>
      <c r="Q175" s="196"/>
      <c r="R175" s="197"/>
      <c r="S175" s="195"/>
      <c r="T175" s="195"/>
      <c r="U175" s="195"/>
      <c r="V175" s="195"/>
      <c r="W175" s="198"/>
      <c r="Y175" s="153">
        <f t="shared" si="17"/>
        <v>0</v>
      </c>
      <c r="Z175" s="149">
        <f t="shared" si="18"/>
        <v>0</v>
      </c>
      <c r="AA175" s="149">
        <f t="shared" si="19"/>
        <v>0</v>
      </c>
      <c r="AB175" s="850">
        <f t="shared" si="20"/>
        <v>0</v>
      </c>
      <c r="AD175" s="153">
        <f t="shared" si="21"/>
        <v>0</v>
      </c>
      <c r="AE175" s="149">
        <f t="shared" si="22"/>
        <v>0</v>
      </c>
      <c r="AF175" s="149">
        <f t="shared" si="23"/>
        <v>0</v>
      </c>
      <c r="AG175" s="154">
        <f t="shared" si="24"/>
        <v>0</v>
      </c>
    </row>
    <row r="176" spans="1:33" x14ac:dyDescent="0.25">
      <c r="A176" s="141" t="str">
        <f>IF(ISBLANK('B1'!A176),"",'B1'!A176)</f>
        <v/>
      </c>
      <c r="B176" s="897" t="str">
        <f>IF(ISBLANK('B1'!B176),"",'B1'!B176)</f>
        <v/>
      </c>
      <c r="C176" s="894" t="str">
        <f>IF(ISBLANK('B1'!C176),"",'B1'!C176)</f>
        <v/>
      </c>
      <c r="D176" s="248" t="str">
        <f>IF(ISBLANK('B1'!Q176),"",'B1'!Q176)</f>
        <v/>
      </c>
      <c r="E176" s="194"/>
      <c r="F176" s="195"/>
      <c r="G176" s="195"/>
      <c r="H176" s="195"/>
      <c r="I176" s="195"/>
      <c r="J176" s="195"/>
      <c r="K176" s="197"/>
      <c r="L176" s="459"/>
      <c r="M176" s="198"/>
      <c r="N176" s="196"/>
      <c r="O176" s="196"/>
      <c r="P176" s="196"/>
      <c r="Q176" s="196"/>
      <c r="R176" s="197"/>
      <c r="S176" s="195"/>
      <c r="T176" s="195"/>
      <c r="U176" s="195"/>
      <c r="V176" s="195"/>
      <c r="W176" s="198"/>
      <c r="Y176" s="153">
        <f t="shared" si="17"/>
        <v>0</v>
      </c>
      <c r="Z176" s="149">
        <f t="shared" si="18"/>
        <v>0</v>
      </c>
      <c r="AA176" s="149">
        <f t="shared" si="19"/>
        <v>0</v>
      </c>
      <c r="AB176" s="850">
        <f t="shared" si="20"/>
        <v>0</v>
      </c>
      <c r="AD176" s="153">
        <f t="shared" si="21"/>
        <v>0</v>
      </c>
      <c r="AE176" s="149">
        <f t="shared" si="22"/>
        <v>0</v>
      </c>
      <c r="AF176" s="149">
        <f t="shared" si="23"/>
        <v>0</v>
      </c>
      <c r="AG176" s="154">
        <f t="shared" si="24"/>
        <v>0</v>
      </c>
    </row>
    <row r="177" spans="1:33" x14ac:dyDescent="0.25">
      <c r="A177" s="141" t="str">
        <f>IF(ISBLANK('B1'!A177),"",'B1'!A177)</f>
        <v/>
      </c>
      <c r="B177" s="897" t="str">
        <f>IF(ISBLANK('B1'!B177),"",'B1'!B177)</f>
        <v/>
      </c>
      <c r="C177" s="894" t="str">
        <f>IF(ISBLANK('B1'!C177),"",'B1'!C177)</f>
        <v/>
      </c>
      <c r="D177" s="248" t="str">
        <f>IF(ISBLANK('B1'!Q177),"",'B1'!Q177)</f>
        <v/>
      </c>
      <c r="E177" s="194"/>
      <c r="F177" s="195"/>
      <c r="G177" s="195"/>
      <c r="H177" s="195"/>
      <c r="I177" s="195"/>
      <c r="J177" s="195"/>
      <c r="K177" s="197"/>
      <c r="L177" s="459"/>
      <c r="M177" s="198"/>
      <c r="N177" s="196"/>
      <c r="O177" s="196"/>
      <c r="P177" s="196"/>
      <c r="Q177" s="196"/>
      <c r="R177" s="197"/>
      <c r="S177" s="195"/>
      <c r="T177" s="195"/>
      <c r="U177" s="195"/>
      <c r="V177" s="195"/>
      <c r="W177" s="198"/>
      <c r="Y177" s="153">
        <f t="shared" si="17"/>
        <v>0</v>
      </c>
      <c r="Z177" s="149">
        <f t="shared" si="18"/>
        <v>0</v>
      </c>
      <c r="AA177" s="149">
        <f t="shared" si="19"/>
        <v>0</v>
      </c>
      <c r="AB177" s="850">
        <f t="shared" si="20"/>
        <v>0</v>
      </c>
      <c r="AD177" s="153">
        <f t="shared" si="21"/>
        <v>0</v>
      </c>
      <c r="AE177" s="149">
        <f t="shared" si="22"/>
        <v>0</v>
      </c>
      <c r="AF177" s="149">
        <f t="shared" si="23"/>
        <v>0</v>
      </c>
      <c r="AG177" s="154">
        <f t="shared" si="24"/>
        <v>0</v>
      </c>
    </row>
    <row r="178" spans="1:33" x14ac:dyDescent="0.25">
      <c r="A178" s="141" t="str">
        <f>IF(ISBLANK('B1'!A178),"",'B1'!A178)</f>
        <v/>
      </c>
      <c r="B178" s="897" t="str">
        <f>IF(ISBLANK('B1'!B178),"",'B1'!B178)</f>
        <v/>
      </c>
      <c r="C178" s="894" t="str">
        <f>IF(ISBLANK('B1'!C178),"",'B1'!C178)</f>
        <v/>
      </c>
      <c r="D178" s="248" t="str">
        <f>IF(ISBLANK('B1'!Q178),"",'B1'!Q178)</f>
        <v/>
      </c>
      <c r="E178" s="194"/>
      <c r="F178" s="195"/>
      <c r="G178" s="195"/>
      <c r="H178" s="195"/>
      <c r="I178" s="195"/>
      <c r="J178" s="195"/>
      <c r="K178" s="197"/>
      <c r="L178" s="459"/>
      <c r="M178" s="198"/>
      <c r="N178" s="196"/>
      <c r="O178" s="196"/>
      <c r="P178" s="196"/>
      <c r="Q178" s="196"/>
      <c r="R178" s="197"/>
      <c r="S178" s="195"/>
      <c r="T178" s="195"/>
      <c r="U178" s="195"/>
      <c r="V178" s="195"/>
      <c r="W178" s="198"/>
      <c r="Y178" s="153">
        <f t="shared" si="17"/>
        <v>0</v>
      </c>
      <c r="Z178" s="149">
        <f t="shared" si="18"/>
        <v>0</v>
      </c>
      <c r="AA178" s="149">
        <f t="shared" si="19"/>
        <v>0</v>
      </c>
      <c r="AB178" s="850">
        <f t="shared" si="20"/>
        <v>0</v>
      </c>
      <c r="AD178" s="153">
        <f t="shared" si="21"/>
        <v>0</v>
      </c>
      <c r="AE178" s="149">
        <f t="shared" si="22"/>
        <v>0</v>
      </c>
      <c r="AF178" s="149">
        <f t="shared" si="23"/>
        <v>0</v>
      </c>
      <c r="AG178" s="154">
        <f t="shared" si="24"/>
        <v>0</v>
      </c>
    </row>
    <row r="179" spans="1:33" x14ac:dyDescent="0.25">
      <c r="A179" s="141" t="str">
        <f>IF(ISBLANK('B1'!A179),"",'B1'!A179)</f>
        <v/>
      </c>
      <c r="B179" s="897" t="str">
        <f>IF(ISBLANK('B1'!B179),"",'B1'!B179)</f>
        <v/>
      </c>
      <c r="C179" s="894" t="str">
        <f>IF(ISBLANK('B1'!C179),"",'B1'!C179)</f>
        <v/>
      </c>
      <c r="D179" s="248" t="str">
        <f>IF(ISBLANK('B1'!Q179),"",'B1'!Q179)</f>
        <v/>
      </c>
      <c r="E179" s="194"/>
      <c r="F179" s="195"/>
      <c r="G179" s="195"/>
      <c r="H179" s="195"/>
      <c r="I179" s="195"/>
      <c r="J179" s="195"/>
      <c r="K179" s="197"/>
      <c r="L179" s="459"/>
      <c r="M179" s="198"/>
      <c r="N179" s="196"/>
      <c r="O179" s="196"/>
      <c r="P179" s="196"/>
      <c r="Q179" s="196"/>
      <c r="R179" s="197"/>
      <c r="S179" s="195"/>
      <c r="T179" s="195"/>
      <c r="U179" s="195"/>
      <c r="V179" s="195"/>
      <c r="W179" s="198"/>
      <c r="Y179" s="153">
        <f t="shared" si="17"/>
        <v>0</v>
      </c>
      <c r="Z179" s="149">
        <f t="shared" si="18"/>
        <v>0</v>
      </c>
      <c r="AA179" s="149">
        <f t="shared" si="19"/>
        <v>0</v>
      </c>
      <c r="AB179" s="850">
        <f t="shared" si="20"/>
        <v>0</v>
      </c>
      <c r="AD179" s="153">
        <f t="shared" si="21"/>
        <v>0</v>
      </c>
      <c r="AE179" s="149">
        <f t="shared" si="22"/>
        <v>0</v>
      </c>
      <c r="AF179" s="149">
        <f t="shared" si="23"/>
        <v>0</v>
      </c>
      <c r="AG179" s="154">
        <f t="shared" si="24"/>
        <v>0</v>
      </c>
    </row>
    <row r="180" spans="1:33" x14ac:dyDescent="0.25">
      <c r="A180" s="141" t="str">
        <f>IF(ISBLANK('B1'!A180),"",'B1'!A180)</f>
        <v/>
      </c>
      <c r="B180" s="897" t="str">
        <f>IF(ISBLANK('B1'!B180),"",'B1'!B180)</f>
        <v/>
      </c>
      <c r="C180" s="894" t="str">
        <f>IF(ISBLANK('B1'!C180),"",'B1'!C180)</f>
        <v/>
      </c>
      <c r="D180" s="248" t="str">
        <f>IF(ISBLANK('B1'!Q180),"",'B1'!Q180)</f>
        <v/>
      </c>
      <c r="E180" s="194"/>
      <c r="F180" s="195"/>
      <c r="G180" s="195"/>
      <c r="H180" s="195"/>
      <c r="I180" s="195"/>
      <c r="J180" s="195"/>
      <c r="K180" s="197"/>
      <c r="L180" s="459"/>
      <c r="M180" s="198"/>
      <c r="N180" s="196"/>
      <c r="O180" s="196"/>
      <c r="P180" s="196"/>
      <c r="Q180" s="196"/>
      <c r="R180" s="197"/>
      <c r="S180" s="195"/>
      <c r="T180" s="195"/>
      <c r="U180" s="195"/>
      <c r="V180" s="195"/>
      <c r="W180" s="198"/>
      <c r="Y180" s="153">
        <f t="shared" si="17"/>
        <v>0</v>
      </c>
      <c r="Z180" s="149">
        <f t="shared" si="18"/>
        <v>0</v>
      </c>
      <c r="AA180" s="149">
        <f t="shared" si="19"/>
        <v>0</v>
      </c>
      <c r="AB180" s="850">
        <f t="shared" si="20"/>
        <v>0</v>
      </c>
      <c r="AD180" s="153">
        <f t="shared" si="21"/>
        <v>0</v>
      </c>
      <c r="AE180" s="149">
        <f t="shared" si="22"/>
        <v>0</v>
      </c>
      <c r="AF180" s="149">
        <f t="shared" si="23"/>
        <v>0</v>
      </c>
      <c r="AG180" s="154">
        <f t="shared" si="24"/>
        <v>0</v>
      </c>
    </row>
    <row r="181" spans="1:33" x14ac:dyDescent="0.25">
      <c r="A181" s="141" t="str">
        <f>IF(ISBLANK('B1'!A181),"",'B1'!A181)</f>
        <v/>
      </c>
      <c r="B181" s="897" t="str">
        <f>IF(ISBLANK('B1'!B181),"",'B1'!B181)</f>
        <v/>
      </c>
      <c r="C181" s="894" t="str">
        <f>IF(ISBLANK('B1'!C181),"",'B1'!C181)</f>
        <v/>
      </c>
      <c r="D181" s="248" t="str">
        <f>IF(ISBLANK('B1'!Q181),"",'B1'!Q181)</f>
        <v/>
      </c>
      <c r="E181" s="194"/>
      <c r="F181" s="195"/>
      <c r="G181" s="195"/>
      <c r="H181" s="195"/>
      <c r="I181" s="195"/>
      <c r="J181" s="195"/>
      <c r="K181" s="197"/>
      <c r="L181" s="459"/>
      <c r="M181" s="198"/>
      <c r="N181" s="196"/>
      <c r="O181" s="196"/>
      <c r="P181" s="196"/>
      <c r="Q181" s="196"/>
      <c r="R181" s="197"/>
      <c r="S181" s="195"/>
      <c r="T181" s="195"/>
      <c r="U181" s="195"/>
      <c r="V181" s="195"/>
      <c r="W181" s="198"/>
      <c r="Y181" s="153">
        <f t="shared" si="17"/>
        <v>0</v>
      </c>
      <c r="Z181" s="149">
        <f t="shared" si="18"/>
        <v>0</v>
      </c>
      <c r="AA181" s="149">
        <f t="shared" si="19"/>
        <v>0</v>
      </c>
      <c r="AB181" s="850">
        <f t="shared" si="20"/>
        <v>0</v>
      </c>
      <c r="AD181" s="153">
        <f t="shared" si="21"/>
        <v>0</v>
      </c>
      <c r="AE181" s="149">
        <f t="shared" si="22"/>
        <v>0</v>
      </c>
      <c r="AF181" s="149">
        <f t="shared" si="23"/>
        <v>0</v>
      </c>
      <c r="AG181" s="154">
        <f t="shared" si="24"/>
        <v>0</v>
      </c>
    </row>
    <row r="182" spans="1:33" x14ac:dyDescent="0.25">
      <c r="A182" s="141" t="str">
        <f>IF(ISBLANK('B1'!A182),"",'B1'!A182)</f>
        <v/>
      </c>
      <c r="B182" s="897" t="str">
        <f>IF(ISBLANK('B1'!B182),"",'B1'!B182)</f>
        <v/>
      </c>
      <c r="C182" s="894" t="str">
        <f>IF(ISBLANK('B1'!C182),"",'B1'!C182)</f>
        <v/>
      </c>
      <c r="D182" s="248" t="str">
        <f>IF(ISBLANK('B1'!Q182),"",'B1'!Q182)</f>
        <v/>
      </c>
      <c r="E182" s="194"/>
      <c r="F182" s="195"/>
      <c r="G182" s="195"/>
      <c r="H182" s="195"/>
      <c r="I182" s="195"/>
      <c r="J182" s="195"/>
      <c r="K182" s="197"/>
      <c r="L182" s="459"/>
      <c r="M182" s="198"/>
      <c r="N182" s="196"/>
      <c r="O182" s="196"/>
      <c r="P182" s="196"/>
      <c r="Q182" s="196"/>
      <c r="R182" s="197"/>
      <c r="S182" s="195"/>
      <c r="T182" s="195"/>
      <c r="U182" s="195"/>
      <c r="V182" s="195"/>
      <c r="W182" s="198"/>
      <c r="Y182" s="153">
        <f t="shared" si="17"/>
        <v>0</v>
      </c>
      <c r="Z182" s="149">
        <f t="shared" si="18"/>
        <v>0</v>
      </c>
      <c r="AA182" s="149">
        <f t="shared" si="19"/>
        <v>0</v>
      </c>
      <c r="AB182" s="850">
        <f t="shared" si="20"/>
        <v>0</v>
      </c>
      <c r="AD182" s="153">
        <f t="shared" si="21"/>
        <v>0</v>
      </c>
      <c r="AE182" s="149">
        <f t="shared" si="22"/>
        <v>0</v>
      </c>
      <c r="AF182" s="149">
        <f t="shared" si="23"/>
        <v>0</v>
      </c>
      <c r="AG182" s="154">
        <f t="shared" si="24"/>
        <v>0</v>
      </c>
    </row>
    <row r="183" spans="1:33" x14ac:dyDescent="0.25">
      <c r="A183" s="141" t="str">
        <f>IF(ISBLANK('B1'!A183),"",'B1'!A183)</f>
        <v/>
      </c>
      <c r="B183" s="897" t="str">
        <f>IF(ISBLANK('B1'!B183),"",'B1'!B183)</f>
        <v/>
      </c>
      <c r="C183" s="894" t="str">
        <f>IF(ISBLANK('B1'!C183),"",'B1'!C183)</f>
        <v/>
      </c>
      <c r="D183" s="248" t="str">
        <f>IF(ISBLANK('B1'!Q183),"",'B1'!Q183)</f>
        <v/>
      </c>
      <c r="E183" s="194"/>
      <c r="F183" s="195"/>
      <c r="G183" s="195"/>
      <c r="H183" s="195"/>
      <c r="I183" s="195"/>
      <c r="J183" s="195"/>
      <c r="K183" s="197"/>
      <c r="L183" s="459"/>
      <c r="M183" s="198"/>
      <c r="N183" s="196"/>
      <c r="O183" s="196"/>
      <c r="P183" s="196"/>
      <c r="Q183" s="196"/>
      <c r="R183" s="197"/>
      <c r="S183" s="195"/>
      <c r="T183" s="195"/>
      <c r="U183" s="195"/>
      <c r="V183" s="195"/>
      <c r="W183" s="198"/>
      <c r="Y183" s="153">
        <f t="shared" si="17"/>
        <v>0</v>
      </c>
      <c r="Z183" s="149">
        <f t="shared" si="18"/>
        <v>0</v>
      </c>
      <c r="AA183" s="149">
        <f t="shared" si="19"/>
        <v>0</v>
      </c>
      <c r="AB183" s="850">
        <f t="shared" si="20"/>
        <v>0</v>
      </c>
      <c r="AD183" s="153">
        <f t="shared" si="21"/>
        <v>0</v>
      </c>
      <c r="AE183" s="149">
        <f t="shared" si="22"/>
        <v>0</v>
      </c>
      <c r="AF183" s="149">
        <f t="shared" si="23"/>
        <v>0</v>
      </c>
      <c r="AG183" s="154">
        <f t="shared" si="24"/>
        <v>0</v>
      </c>
    </row>
    <row r="184" spans="1:33" x14ac:dyDescent="0.25">
      <c r="A184" s="141" t="str">
        <f>IF(ISBLANK('B1'!A184),"",'B1'!A184)</f>
        <v/>
      </c>
      <c r="B184" s="897" t="str">
        <f>IF(ISBLANK('B1'!B184),"",'B1'!B184)</f>
        <v/>
      </c>
      <c r="C184" s="894" t="str">
        <f>IF(ISBLANK('B1'!C184),"",'B1'!C184)</f>
        <v/>
      </c>
      <c r="D184" s="248" t="str">
        <f>IF(ISBLANK('B1'!Q184),"",'B1'!Q184)</f>
        <v/>
      </c>
      <c r="E184" s="194"/>
      <c r="F184" s="195"/>
      <c r="G184" s="195"/>
      <c r="H184" s="195"/>
      <c r="I184" s="195"/>
      <c r="J184" s="195"/>
      <c r="K184" s="197"/>
      <c r="L184" s="459"/>
      <c r="M184" s="198"/>
      <c r="N184" s="196"/>
      <c r="O184" s="196"/>
      <c r="P184" s="196"/>
      <c r="Q184" s="196"/>
      <c r="R184" s="197"/>
      <c r="S184" s="195"/>
      <c r="T184" s="195"/>
      <c r="U184" s="195"/>
      <c r="V184" s="195"/>
      <c r="W184" s="198"/>
      <c r="Y184" s="153">
        <f t="shared" si="17"/>
        <v>0</v>
      </c>
      <c r="Z184" s="149">
        <f t="shared" si="18"/>
        <v>0</v>
      </c>
      <c r="AA184" s="149">
        <f t="shared" si="19"/>
        <v>0</v>
      </c>
      <c r="AB184" s="850">
        <f t="shared" si="20"/>
        <v>0</v>
      </c>
      <c r="AD184" s="153">
        <f t="shared" si="21"/>
        <v>0</v>
      </c>
      <c r="AE184" s="149">
        <f t="shared" si="22"/>
        <v>0</v>
      </c>
      <c r="AF184" s="149">
        <f t="shared" si="23"/>
        <v>0</v>
      </c>
      <c r="AG184" s="154">
        <f t="shared" si="24"/>
        <v>0</v>
      </c>
    </row>
    <row r="185" spans="1:33" x14ac:dyDescent="0.25">
      <c r="A185" s="141" t="str">
        <f>IF(ISBLANK('B1'!A185),"",'B1'!A185)</f>
        <v/>
      </c>
      <c r="B185" s="897" t="str">
        <f>IF(ISBLANK('B1'!B185),"",'B1'!B185)</f>
        <v/>
      </c>
      <c r="C185" s="894" t="str">
        <f>IF(ISBLANK('B1'!C185),"",'B1'!C185)</f>
        <v/>
      </c>
      <c r="D185" s="248" t="str">
        <f>IF(ISBLANK('B1'!Q185),"",'B1'!Q185)</f>
        <v/>
      </c>
      <c r="E185" s="194"/>
      <c r="F185" s="195"/>
      <c r="G185" s="195"/>
      <c r="H185" s="195"/>
      <c r="I185" s="195"/>
      <c r="J185" s="195"/>
      <c r="K185" s="197"/>
      <c r="L185" s="459"/>
      <c r="M185" s="198"/>
      <c r="N185" s="196"/>
      <c r="O185" s="196"/>
      <c r="P185" s="196"/>
      <c r="Q185" s="196"/>
      <c r="R185" s="197"/>
      <c r="S185" s="195"/>
      <c r="T185" s="195"/>
      <c r="U185" s="195"/>
      <c r="V185" s="195"/>
      <c r="W185" s="198"/>
      <c r="Y185" s="153">
        <f t="shared" si="17"/>
        <v>0</v>
      </c>
      <c r="Z185" s="149">
        <f t="shared" si="18"/>
        <v>0</v>
      </c>
      <c r="AA185" s="149">
        <f t="shared" si="19"/>
        <v>0</v>
      </c>
      <c r="AB185" s="850">
        <f t="shared" si="20"/>
        <v>0</v>
      </c>
      <c r="AD185" s="153">
        <f t="shared" si="21"/>
        <v>0</v>
      </c>
      <c r="AE185" s="149">
        <f t="shared" si="22"/>
        <v>0</v>
      </c>
      <c r="AF185" s="149">
        <f t="shared" si="23"/>
        <v>0</v>
      </c>
      <c r="AG185" s="154">
        <f t="shared" si="24"/>
        <v>0</v>
      </c>
    </row>
    <row r="186" spans="1:33" x14ac:dyDescent="0.25">
      <c r="A186" s="141" t="str">
        <f>IF(ISBLANK('B1'!A186),"",'B1'!A186)</f>
        <v/>
      </c>
      <c r="B186" s="897" t="str">
        <f>IF(ISBLANK('B1'!B186),"",'B1'!B186)</f>
        <v/>
      </c>
      <c r="C186" s="894" t="str">
        <f>IF(ISBLANK('B1'!C186),"",'B1'!C186)</f>
        <v/>
      </c>
      <c r="D186" s="248" t="str">
        <f>IF(ISBLANK('B1'!Q186),"",'B1'!Q186)</f>
        <v/>
      </c>
      <c r="E186" s="194"/>
      <c r="F186" s="195"/>
      <c r="G186" s="195"/>
      <c r="H186" s="195"/>
      <c r="I186" s="195"/>
      <c r="J186" s="195"/>
      <c r="K186" s="197"/>
      <c r="L186" s="459"/>
      <c r="M186" s="198"/>
      <c r="N186" s="196"/>
      <c r="O186" s="196"/>
      <c r="P186" s="196"/>
      <c r="Q186" s="196"/>
      <c r="R186" s="197"/>
      <c r="S186" s="195"/>
      <c r="T186" s="195"/>
      <c r="U186" s="195"/>
      <c r="V186" s="195"/>
      <c r="W186" s="198"/>
      <c r="Y186" s="153">
        <f t="shared" si="17"/>
        <v>0</v>
      </c>
      <c r="Z186" s="149">
        <f t="shared" si="18"/>
        <v>0</v>
      </c>
      <c r="AA186" s="149">
        <f t="shared" si="19"/>
        <v>0</v>
      </c>
      <c r="AB186" s="850">
        <f t="shared" si="20"/>
        <v>0</v>
      </c>
      <c r="AD186" s="153">
        <f t="shared" si="21"/>
        <v>0</v>
      </c>
      <c r="AE186" s="149">
        <f t="shared" si="22"/>
        <v>0</v>
      </c>
      <c r="AF186" s="149">
        <f t="shared" si="23"/>
        <v>0</v>
      </c>
      <c r="AG186" s="154">
        <f t="shared" si="24"/>
        <v>0</v>
      </c>
    </row>
    <row r="187" spans="1:33" x14ac:dyDescent="0.25">
      <c r="A187" s="141" t="str">
        <f>IF(ISBLANK('B1'!A187),"",'B1'!A187)</f>
        <v/>
      </c>
      <c r="B187" s="897" t="str">
        <f>IF(ISBLANK('B1'!B187),"",'B1'!B187)</f>
        <v/>
      </c>
      <c r="C187" s="894" t="str">
        <f>IF(ISBLANK('B1'!C187),"",'B1'!C187)</f>
        <v/>
      </c>
      <c r="D187" s="248" t="str">
        <f>IF(ISBLANK('B1'!Q187),"",'B1'!Q187)</f>
        <v/>
      </c>
      <c r="E187" s="194"/>
      <c r="F187" s="195"/>
      <c r="G187" s="195"/>
      <c r="H187" s="195"/>
      <c r="I187" s="195"/>
      <c r="J187" s="195"/>
      <c r="K187" s="197"/>
      <c r="L187" s="459"/>
      <c r="M187" s="198"/>
      <c r="N187" s="196"/>
      <c r="O187" s="196"/>
      <c r="P187" s="196"/>
      <c r="Q187" s="196"/>
      <c r="R187" s="197"/>
      <c r="S187" s="195"/>
      <c r="T187" s="195"/>
      <c r="U187" s="195"/>
      <c r="V187" s="195"/>
      <c r="W187" s="198"/>
      <c r="Y187" s="153">
        <f t="shared" si="17"/>
        <v>0</v>
      </c>
      <c r="Z187" s="149">
        <f t="shared" si="18"/>
        <v>0</v>
      </c>
      <c r="AA187" s="149">
        <f t="shared" si="19"/>
        <v>0</v>
      </c>
      <c r="AB187" s="850">
        <f t="shared" si="20"/>
        <v>0</v>
      </c>
      <c r="AD187" s="153">
        <f t="shared" si="21"/>
        <v>0</v>
      </c>
      <c r="AE187" s="149">
        <f t="shared" si="22"/>
        <v>0</v>
      </c>
      <c r="AF187" s="149">
        <f t="shared" si="23"/>
        <v>0</v>
      </c>
      <c r="AG187" s="154">
        <f t="shared" si="24"/>
        <v>0</v>
      </c>
    </row>
    <row r="188" spans="1:33" x14ac:dyDescent="0.25">
      <c r="A188" s="141" t="str">
        <f>IF(ISBLANK('B1'!A188),"",'B1'!A188)</f>
        <v/>
      </c>
      <c r="B188" s="897" t="str">
        <f>IF(ISBLANK('B1'!B188),"",'B1'!B188)</f>
        <v/>
      </c>
      <c r="C188" s="894" t="str">
        <f>IF(ISBLANK('B1'!C188),"",'B1'!C188)</f>
        <v/>
      </c>
      <c r="D188" s="248" t="str">
        <f>IF(ISBLANK('B1'!Q188),"",'B1'!Q188)</f>
        <v/>
      </c>
      <c r="E188" s="194"/>
      <c r="F188" s="195"/>
      <c r="G188" s="195"/>
      <c r="H188" s="195"/>
      <c r="I188" s="195"/>
      <c r="J188" s="195"/>
      <c r="K188" s="197"/>
      <c r="L188" s="459"/>
      <c r="M188" s="198"/>
      <c r="N188" s="196"/>
      <c r="O188" s="196"/>
      <c r="P188" s="196"/>
      <c r="Q188" s="196"/>
      <c r="R188" s="197"/>
      <c r="S188" s="195"/>
      <c r="T188" s="195"/>
      <c r="U188" s="195"/>
      <c r="V188" s="195"/>
      <c r="W188" s="198"/>
      <c r="Y188" s="153">
        <f t="shared" si="17"/>
        <v>0</v>
      </c>
      <c r="Z188" s="149">
        <f t="shared" si="18"/>
        <v>0</v>
      </c>
      <c r="AA188" s="149">
        <f t="shared" si="19"/>
        <v>0</v>
      </c>
      <c r="AB188" s="850">
        <f t="shared" si="20"/>
        <v>0</v>
      </c>
      <c r="AD188" s="153">
        <f t="shared" si="21"/>
        <v>0</v>
      </c>
      <c r="AE188" s="149">
        <f t="shared" si="22"/>
        <v>0</v>
      </c>
      <c r="AF188" s="149">
        <f t="shared" si="23"/>
        <v>0</v>
      </c>
      <c r="AG188" s="154">
        <f t="shared" si="24"/>
        <v>0</v>
      </c>
    </row>
    <row r="189" spans="1:33" x14ac:dyDescent="0.25">
      <c r="A189" s="141" t="str">
        <f>IF(ISBLANK('B1'!A189),"",'B1'!A189)</f>
        <v/>
      </c>
      <c r="B189" s="897" t="str">
        <f>IF(ISBLANK('B1'!B189),"",'B1'!B189)</f>
        <v/>
      </c>
      <c r="C189" s="894" t="str">
        <f>IF(ISBLANK('B1'!C189),"",'B1'!C189)</f>
        <v/>
      </c>
      <c r="D189" s="248" t="str">
        <f>IF(ISBLANK('B1'!Q189),"",'B1'!Q189)</f>
        <v/>
      </c>
      <c r="E189" s="194"/>
      <c r="F189" s="195"/>
      <c r="G189" s="195"/>
      <c r="H189" s="195"/>
      <c r="I189" s="195"/>
      <c r="J189" s="195"/>
      <c r="K189" s="197"/>
      <c r="L189" s="459"/>
      <c r="M189" s="198"/>
      <c r="N189" s="196"/>
      <c r="O189" s="196"/>
      <c r="P189" s="196"/>
      <c r="Q189" s="196"/>
      <c r="R189" s="197"/>
      <c r="S189" s="195"/>
      <c r="T189" s="195"/>
      <c r="U189" s="195"/>
      <c r="V189" s="195"/>
      <c r="W189" s="198"/>
      <c r="Y189" s="153">
        <f t="shared" si="17"/>
        <v>0</v>
      </c>
      <c r="Z189" s="149">
        <f t="shared" si="18"/>
        <v>0</v>
      </c>
      <c r="AA189" s="149">
        <f t="shared" si="19"/>
        <v>0</v>
      </c>
      <c r="AB189" s="850">
        <f t="shared" si="20"/>
        <v>0</v>
      </c>
      <c r="AD189" s="153">
        <f t="shared" si="21"/>
        <v>0</v>
      </c>
      <c r="AE189" s="149">
        <f t="shared" si="22"/>
        <v>0</v>
      </c>
      <c r="AF189" s="149">
        <f t="shared" si="23"/>
        <v>0</v>
      </c>
      <c r="AG189" s="154">
        <f t="shared" si="24"/>
        <v>0</v>
      </c>
    </row>
    <row r="190" spans="1:33" x14ac:dyDescent="0.25">
      <c r="A190" s="141" t="str">
        <f>IF(ISBLANK('B1'!A190),"",'B1'!A190)</f>
        <v/>
      </c>
      <c r="B190" s="897" t="str">
        <f>IF(ISBLANK('B1'!B190),"",'B1'!B190)</f>
        <v/>
      </c>
      <c r="C190" s="894" t="str">
        <f>IF(ISBLANK('B1'!C190),"",'B1'!C190)</f>
        <v/>
      </c>
      <c r="D190" s="248" t="str">
        <f>IF(ISBLANK('B1'!Q190),"",'B1'!Q190)</f>
        <v/>
      </c>
      <c r="E190" s="194"/>
      <c r="F190" s="195"/>
      <c r="G190" s="195"/>
      <c r="H190" s="195"/>
      <c r="I190" s="195"/>
      <c r="J190" s="195"/>
      <c r="K190" s="197"/>
      <c r="L190" s="459"/>
      <c r="M190" s="198"/>
      <c r="N190" s="196"/>
      <c r="O190" s="196"/>
      <c r="P190" s="196"/>
      <c r="Q190" s="196"/>
      <c r="R190" s="197"/>
      <c r="S190" s="195"/>
      <c r="T190" s="195"/>
      <c r="U190" s="195"/>
      <c r="V190" s="195"/>
      <c r="W190" s="198"/>
      <c r="Y190" s="153">
        <f t="shared" si="17"/>
        <v>0</v>
      </c>
      <c r="Z190" s="149">
        <f t="shared" si="18"/>
        <v>0</v>
      </c>
      <c r="AA190" s="149">
        <f t="shared" si="19"/>
        <v>0</v>
      </c>
      <c r="AB190" s="850">
        <f t="shared" si="20"/>
        <v>0</v>
      </c>
      <c r="AD190" s="153">
        <f t="shared" si="21"/>
        <v>0</v>
      </c>
      <c r="AE190" s="149">
        <f t="shared" si="22"/>
        <v>0</v>
      </c>
      <c r="AF190" s="149">
        <f t="shared" si="23"/>
        <v>0</v>
      </c>
      <c r="AG190" s="154">
        <f t="shared" si="24"/>
        <v>0</v>
      </c>
    </row>
    <row r="191" spans="1:33" x14ac:dyDescent="0.25">
      <c r="A191" s="141" t="str">
        <f>IF(ISBLANK('B1'!A191),"",'B1'!A191)</f>
        <v/>
      </c>
      <c r="B191" s="897" t="str">
        <f>IF(ISBLANK('B1'!B191),"",'B1'!B191)</f>
        <v/>
      </c>
      <c r="C191" s="894" t="str">
        <f>IF(ISBLANK('B1'!C191),"",'B1'!C191)</f>
        <v/>
      </c>
      <c r="D191" s="248" t="str">
        <f>IF(ISBLANK('B1'!Q191),"",'B1'!Q191)</f>
        <v/>
      </c>
      <c r="E191" s="194"/>
      <c r="F191" s="195"/>
      <c r="G191" s="195"/>
      <c r="H191" s="195"/>
      <c r="I191" s="195"/>
      <c r="J191" s="195"/>
      <c r="K191" s="197"/>
      <c r="L191" s="459"/>
      <c r="M191" s="198"/>
      <c r="N191" s="196"/>
      <c r="O191" s="196"/>
      <c r="P191" s="196"/>
      <c r="Q191" s="196"/>
      <c r="R191" s="197"/>
      <c r="S191" s="195"/>
      <c r="T191" s="195"/>
      <c r="U191" s="195"/>
      <c r="V191" s="195"/>
      <c r="W191" s="198"/>
      <c r="Y191" s="153">
        <f t="shared" si="17"/>
        <v>0</v>
      </c>
      <c r="Z191" s="149">
        <f t="shared" si="18"/>
        <v>0</v>
      </c>
      <c r="AA191" s="149">
        <f t="shared" si="19"/>
        <v>0</v>
      </c>
      <c r="AB191" s="850">
        <f t="shared" si="20"/>
        <v>0</v>
      </c>
      <c r="AD191" s="153">
        <f t="shared" si="21"/>
        <v>0</v>
      </c>
      <c r="AE191" s="149">
        <f t="shared" si="22"/>
        <v>0</v>
      </c>
      <c r="AF191" s="149">
        <f t="shared" si="23"/>
        <v>0</v>
      </c>
      <c r="AG191" s="154">
        <f t="shared" si="24"/>
        <v>0</v>
      </c>
    </row>
    <row r="192" spans="1:33" x14ac:dyDescent="0.25">
      <c r="A192" s="141" t="str">
        <f>IF(ISBLANK('B1'!A192),"",'B1'!A192)</f>
        <v/>
      </c>
      <c r="B192" s="897" t="str">
        <f>IF(ISBLANK('B1'!B192),"",'B1'!B192)</f>
        <v/>
      </c>
      <c r="C192" s="894" t="str">
        <f>IF(ISBLANK('B1'!C192),"",'B1'!C192)</f>
        <v/>
      </c>
      <c r="D192" s="248" t="str">
        <f>IF(ISBLANK('B1'!Q192),"",'B1'!Q192)</f>
        <v/>
      </c>
      <c r="E192" s="194"/>
      <c r="F192" s="195"/>
      <c r="G192" s="195"/>
      <c r="H192" s="195"/>
      <c r="I192" s="195"/>
      <c r="J192" s="195"/>
      <c r="K192" s="197"/>
      <c r="L192" s="459"/>
      <c r="M192" s="198"/>
      <c r="N192" s="196"/>
      <c r="O192" s="196"/>
      <c r="P192" s="196"/>
      <c r="Q192" s="196"/>
      <c r="R192" s="197"/>
      <c r="S192" s="195"/>
      <c r="T192" s="195"/>
      <c r="U192" s="195"/>
      <c r="V192" s="195"/>
      <c r="W192" s="198"/>
      <c r="Y192" s="153">
        <f t="shared" si="17"/>
        <v>0</v>
      </c>
      <c r="Z192" s="149">
        <f t="shared" si="18"/>
        <v>0</v>
      </c>
      <c r="AA192" s="149">
        <f t="shared" si="19"/>
        <v>0</v>
      </c>
      <c r="AB192" s="850">
        <f t="shared" si="20"/>
        <v>0</v>
      </c>
      <c r="AD192" s="153">
        <f t="shared" si="21"/>
        <v>0</v>
      </c>
      <c r="AE192" s="149">
        <f t="shared" si="22"/>
        <v>0</v>
      </c>
      <c r="AF192" s="149">
        <f t="shared" si="23"/>
        <v>0</v>
      </c>
      <c r="AG192" s="154">
        <f t="shared" si="24"/>
        <v>0</v>
      </c>
    </row>
    <row r="193" spans="1:33" x14ac:dyDescent="0.25">
      <c r="A193" s="141" t="str">
        <f>IF(ISBLANK('B1'!A193),"",'B1'!A193)</f>
        <v/>
      </c>
      <c r="B193" s="897" t="str">
        <f>IF(ISBLANK('B1'!B193),"",'B1'!B193)</f>
        <v/>
      </c>
      <c r="C193" s="894" t="str">
        <f>IF(ISBLANK('B1'!C193),"",'B1'!C193)</f>
        <v/>
      </c>
      <c r="D193" s="248" t="str">
        <f>IF(ISBLANK('B1'!Q193),"",'B1'!Q193)</f>
        <v/>
      </c>
      <c r="E193" s="194"/>
      <c r="F193" s="195"/>
      <c r="G193" s="195"/>
      <c r="H193" s="195"/>
      <c r="I193" s="195"/>
      <c r="J193" s="195"/>
      <c r="K193" s="197"/>
      <c r="L193" s="459"/>
      <c r="M193" s="198"/>
      <c r="N193" s="196"/>
      <c r="O193" s="196"/>
      <c r="P193" s="196"/>
      <c r="Q193" s="196"/>
      <c r="R193" s="197"/>
      <c r="S193" s="195"/>
      <c r="T193" s="195"/>
      <c r="U193" s="195"/>
      <c r="V193" s="195"/>
      <c r="W193" s="198"/>
      <c r="Y193" s="153">
        <f t="shared" si="17"/>
        <v>0</v>
      </c>
      <c r="Z193" s="149">
        <f t="shared" si="18"/>
        <v>0</v>
      </c>
      <c r="AA193" s="149">
        <f t="shared" si="19"/>
        <v>0</v>
      </c>
      <c r="AB193" s="850">
        <f t="shared" si="20"/>
        <v>0</v>
      </c>
      <c r="AD193" s="153">
        <f t="shared" si="21"/>
        <v>0</v>
      </c>
      <c r="AE193" s="149">
        <f t="shared" si="22"/>
        <v>0</v>
      </c>
      <c r="AF193" s="149">
        <f t="shared" si="23"/>
        <v>0</v>
      </c>
      <c r="AG193" s="154">
        <f t="shared" si="24"/>
        <v>0</v>
      </c>
    </row>
    <row r="194" spans="1:33" x14ac:dyDescent="0.25">
      <c r="A194" s="141" t="str">
        <f>IF(ISBLANK('B1'!A194),"",'B1'!A194)</f>
        <v/>
      </c>
      <c r="B194" s="897" t="str">
        <f>IF(ISBLANK('B1'!B194),"",'B1'!B194)</f>
        <v/>
      </c>
      <c r="C194" s="894" t="str">
        <f>IF(ISBLANK('B1'!C194),"",'B1'!C194)</f>
        <v/>
      </c>
      <c r="D194" s="248" t="str">
        <f>IF(ISBLANK('B1'!Q194),"",'B1'!Q194)</f>
        <v/>
      </c>
      <c r="E194" s="194"/>
      <c r="F194" s="195"/>
      <c r="G194" s="195"/>
      <c r="H194" s="195"/>
      <c r="I194" s="195"/>
      <c r="J194" s="195"/>
      <c r="K194" s="197"/>
      <c r="L194" s="459"/>
      <c r="M194" s="198"/>
      <c r="N194" s="196"/>
      <c r="O194" s="196"/>
      <c r="P194" s="196"/>
      <c r="Q194" s="196"/>
      <c r="R194" s="197"/>
      <c r="S194" s="195"/>
      <c r="T194" s="195"/>
      <c r="U194" s="195"/>
      <c r="V194" s="195"/>
      <c r="W194" s="198"/>
      <c r="Y194" s="153">
        <f t="shared" si="17"/>
        <v>0</v>
      </c>
      <c r="Z194" s="149">
        <f t="shared" si="18"/>
        <v>0</v>
      </c>
      <c r="AA194" s="149">
        <f t="shared" si="19"/>
        <v>0</v>
      </c>
      <c r="AB194" s="850">
        <f t="shared" si="20"/>
        <v>0</v>
      </c>
      <c r="AD194" s="153">
        <f t="shared" si="21"/>
        <v>0</v>
      </c>
      <c r="AE194" s="149">
        <f t="shared" si="22"/>
        <v>0</v>
      </c>
      <c r="AF194" s="149">
        <f t="shared" si="23"/>
        <v>0</v>
      </c>
      <c r="AG194" s="154">
        <f t="shared" si="24"/>
        <v>0</v>
      </c>
    </row>
    <row r="195" spans="1:33" x14ac:dyDescent="0.25">
      <c r="A195" s="141" t="str">
        <f>IF(ISBLANK('B1'!A195),"",'B1'!A195)</f>
        <v/>
      </c>
      <c r="B195" s="897" t="str">
        <f>IF(ISBLANK('B1'!B195),"",'B1'!B195)</f>
        <v/>
      </c>
      <c r="C195" s="894" t="str">
        <f>IF(ISBLANK('B1'!C195),"",'B1'!C195)</f>
        <v/>
      </c>
      <c r="D195" s="248" t="str">
        <f>IF(ISBLANK('B1'!Q195),"",'B1'!Q195)</f>
        <v/>
      </c>
      <c r="E195" s="194"/>
      <c r="F195" s="195"/>
      <c r="G195" s="195"/>
      <c r="H195" s="195"/>
      <c r="I195" s="195"/>
      <c r="J195" s="195"/>
      <c r="K195" s="197"/>
      <c r="L195" s="459"/>
      <c r="M195" s="198"/>
      <c r="N195" s="196"/>
      <c r="O195" s="196"/>
      <c r="P195" s="196"/>
      <c r="Q195" s="196"/>
      <c r="R195" s="197"/>
      <c r="S195" s="195"/>
      <c r="T195" s="195"/>
      <c r="U195" s="195"/>
      <c r="V195" s="195"/>
      <c r="W195" s="198"/>
      <c r="Y195" s="153">
        <f t="shared" si="17"/>
        <v>0</v>
      </c>
      <c r="Z195" s="149">
        <f t="shared" si="18"/>
        <v>0</v>
      </c>
      <c r="AA195" s="149">
        <f t="shared" si="19"/>
        <v>0</v>
      </c>
      <c r="AB195" s="850">
        <f t="shared" si="20"/>
        <v>0</v>
      </c>
      <c r="AD195" s="153">
        <f t="shared" si="21"/>
        <v>0</v>
      </c>
      <c r="AE195" s="149">
        <f t="shared" si="22"/>
        <v>0</v>
      </c>
      <c r="AF195" s="149">
        <f t="shared" si="23"/>
        <v>0</v>
      </c>
      <c r="AG195" s="154">
        <f t="shared" si="24"/>
        <v>0</v>
      </c>
    </row>
    <row r="196" spans="1:33" ht="15.75" thickBot="1" x14ac:dyDescent="0.3">
      <c r="A196" s="141" t="str">
        <f>IF(ISBLANK('B1'!A196),"",'B1'!A196)</f>
        <v/>
      </c>
      <c r="B196" s="897" t="str">
        <f>IF(ISBLANK('B1'!B196),"",'B1'!B196)</f>
        <v/>
      </c>
      <c r="C196" s="894" t="str">
        <f>IF(ISBLANK('B1'!C196),"",'B1'!C196)</f>
        <v/>
      </c>
      <c r="D196" s="248" t="str">
        <f>IF(ISBLANK('B1'!Q196),"",'B1'!Q196)</f>
        <v/>
      </c>
      <c r="E196" s="194"/>
      <c r="F196" s="195"/>
      <c r="G196" s="195"/>
      <c r="H196" s="195"/>
      <c r="I196" s="195"/>
      <c r="J196" s="195"/>
      <c r="K196" s="197"/>
      <c r="L196" s="459"/>
      <c r="M196" s="198"/>
      <c r="N196" s="196"/>
      <c r="O196" s="196"/>
      <c r="P196" s="196"/>
      <c r="Q196" s="196"/>
      <c r="R196" s="197"/>
      <c r="S196" s="195"/>
      <c r="T196" s="195"/>
      <c r="U196" s="195"/>
      <c r="V196" s="195"/>
      <c r="W196" s="198"/>
      <c r="Y196" s="155">
        <f t="shared" si="17"/>
        <v>0</v>
      </c>
      <c r="Z196" s="156">
        <f t="shared" si="18"/>
        <v>0</v>
      </c>
      <c r="AA196" s="156">
        <f t="shared" si="19"/>
        <v>0</v>
      </c>
      <c r="AB196" s="851">
        <f t="shared" si="20"/>
        <v>0</v>
      </c>
      <c r="AD196" s="155">
        <f t="shared" si="21"/>
        <v>0</v>
      </c>
      <c r="AE196" s="156">
        <f t="shared" si="22"/>
        <v>0</v>
      </c>
      <c r="AF196" s="156">
        <f t="shared" si="23"/>
        <v>0</v>
      </c>
      <c r="AG196" s="157">
        <f t="shared" si="24"/>
        <v>0</v>
      </c>
    </row>
    <row r="197" spans="1:33" x14ac:dyDescent="0.25">
      <c r="A197" s="141" t="str">
        <f>IF(ISBLANK('B1'!A197),"",'B1'!A197)</f>
        <v/>
      </c>
      <c r="B197" s="897" t="str">
        <f>IF(ISBLANK('B1'!B197),"",'B1'!B197)</f>
        <v/>
      </c>
      <c r="C197" s="894" t="str">
        <f>IF(ISBLANK('B1'!C197),"",'B1'!C197)</f>
        <v/>
      </c>
      <c r="D197" s="248" t="str">
        <f>IF(ISBLANK('B1'!Q197),"",'B1'!Q197)</f>
        <v/>
      </c>
      <c r="E197" s="194"/>
      <c r="F197" s="195"/>
      <c r="G197" s="195"/>
      <c r="H197" s="195"/>
      <c r="I197" s="195"/>
      <c r="J197" s="195"/>
      <c r="K197" s="197"/>
      <c r="L197" s="459"/>
      <c r="M197" s="198"/>
      <c r="N197" s="196"/>
      <c r="O197" s="196"/>
      <c r="P197" s="196"/>
      <c r="Q197" s="196"/>
      <c r="R197" s="197"/>
      <c r="S197" s="195"/>
      <c r="T197" s="195"/>
      <c r="U197" s="195"/>
      <c r="V197" s="195"/>
      <c r="W197" s="198"/>
      <c r="Y197" s="150">
        <f>SUM(E197:J197)</f>
        <v>0</v>
      </c>
      <c r="Z197" s="151">
        <f>SUM(K197:M197)</f>
        <v>0</v>
      </c>
      <c r="AA197" s="151">
        <f>SUM(N197:Q197)</f>
        <v>0</v>
      </c>
      <c r="AB197" s="849">
        <f>SUM(R197:W197)</f>
        <v>0</v>
      </c>
      <c r="AD197" s="150">
        <f>IF(D197="",Y197,D197-Y197)</f>
        <v>0</v>
      </c>
      <c r="AE197" s="151">
        <f>IF(D197="",Z197,D197-Z197)</f>
        <v>0</v>
      </c>
      <c r="AF197" s="151">
        <f>IF(D197="",AA197,D197-AA197)</f>
        <v>0</v>
      </c>
      <c r="AG197" s="152">
        <f>IF(D197="",AB197,D197-AB197)</f>
        <v>0</v>
      </c>
    </row>
    <row r="198" spans="1:33" x14ac:dyDescent="0.25">
      <c r="A198" s="141" t="str">
        <f>IF(ISBLANK('B1'!A198),"",'B1'!A198)</f>
        <v/>
      </c>
      <c r="B198" s="897" t="str">
        <f>IF(ISBLANK('B1'!B198),"",'B1'!B198)</f>
        <v/>
      </c>
      <c r="C198" s="894" t="str">
        <f>IF(ISBLANK('B1'!C198),"",'B1'!C198)</f>
        <v/>
      </c>
      <c r="D198" s="248" t="str">
        <f>IF(ISBLANK('B1'!Q198),"",'B1'!Q198)</f>
        <v/>
      </c>
      <c r="E198" s="194"/>
      <c r="F198" s="195"/>
      <c r="G198" s="195"/>
      <c r="H198" s="195"/>
      <c r="I198" s="195"/>
      <c r="J198" s="195"/>
      <c r="K198" s="197"/>
      <c r="L198" s="459"/>
      <c r="M198" s="198"/>
      <c r="N198" s="196"/>
      <c r="O198" s="196"/>
      <c r="P198" s="196"/>
      <c r="Q198" s="196"/>
      <c r="R198" s="197"/>
      <c r="S198" s="195"/>
      <c r="T198" s="195"/>
      <c r="U198" s="195"/>
      <c r="V198" s="195"/>
      <c r="W198" s="198"/>
      <c r="Y198" s="153">
        <f t="shared" ref="Y198:Y261" si="25">SUM(E198:J198)</f>
        <v>0</v>
      </c>
      <c r="Z198" s="149">
        <f t="shared" ref="Z198:Z261" si="26">SUM(K198:M198)</f>
        <v>0</v>
      </c>
      <c r="AA198" s="149">
        <f t="shared" ref="AA198:AA261" si="27">SUM(N198:Q198)</f>
        <v>0</v>
      </c>
      <c r="AB198" s="850">
        <f t="shared" ref="AB198:AB261" si="28">SUM(R198:W198)</f>
        <v>0</v>
      </c>
      <c r="AD198" s="153">
        <f t="shared" ref="AD198:AD261" si="29">IF(D198="",Y198,D198-Y198)</f>
        <v>0</v>
      </c>
      <c r="AE198" s="149">
        <f t="shared" ref="AE198:AE261" si="30">IF(D198="",Z198,D198-Z198)</f>
        <v>0</v>
      </c>
      <c r="AF198" s="149">
        <f t="shared" ref="AF198:AF261" si="31">IF(D198="",AA198,D198-AA198)</f>
        <v>0</v>
      </c>
      <c r="AG198" s="154">
        <f t="shared" ref="AG198:AG261" si="32">IF(D198="",AB198,D198-AB198)</f>
        <v>0</v>
      </c>
    </row>
    <row r="199" spans="1:33" x14ac:dyDescent="0.25">
      <c r="A199" s="141" t="str">
        <f>IF(ISBLANK('B1'!A199),"",'B1'!A199)</f>
        <v/>
      </c>
      <c r="B199" s="897" t="str">
        <f>IF(ISBLANK('B1'!B199),"",'B1'!B199)</f>
        <v/>
      </c>
      <c r="C199" s="894" t="str">
        <f>IF(ISBLANK('B1'!C199),"",'B1'!C199)</f>
        <v/>
      </c>
      <c r="D199" s="248" t="str">
        <f>IF(ISBLANK('B1'!Q199),"",'B1'!Q199)</f>
        <v/>
      </c>
      <c r="E199" s="194"/>
      <c r="F199" s="195"/>
      <c r="G199" s="195"/>
      <c r="H199" s="195"/>
      <c r="I199" s="195"/>
      <c r="J199" s="195"/>
      <c r="K199" s="197"/>
      <c r="L199" s="459"/>
      <c r="M199" s="198"/>
      <c r="N199" s="196"/>
      <c r="O199" s="196"/>
      <c r="P199" s="196"/>
      <c r="Q199" s="196"/>
      <c r="R199" s="197"/>
      <c r="S199" s="195"/>
      <c r="T199" s="195"/>
      <c r="U199" s="195"/>
      <c r="V199" s="195"/>
      <c r="W199" s="198"/>
      <c r="Y199" s="153">
        <f t="shared" si="25"/>
        <v>0</v>
      </c>
      <c r="Z199" s="149">
        <f t="shared" si="26"/>
        <v>0</v>
      </c>
      <c r="AA199" s="149">
        <f t="shared" si="27"/>
        <v>0</v>
      </c>
      <c r="AB199" s="850">
        <f t="shared" si="28"/>
        <v>0</v>
      </c>
      <c r="AD199" s="153">
        <f t="shared" si="29"/>
        <v>0</v>
      </c>
      <c r="AE199" s="149">
        <f t="shared" si="30"/>
        <v>0</v>
      </c>
      <c r="AF199" s="149">
        <f t="shared" si="31"/>
        <v>0</v>
      </c>
      <c r="AG199" s="154">
        <f t="shared" si="32"/>
        <v>0</v>
      </c>
    </row>
    <row r="200" spans="1:33" x14ac:dyDescent="0.25">
      <c r="A200" s="141" t="str">
        <f>IF(ISBLANK('B1'!A200),"",'B1'!A200)</f>
        <v/>
      </c>
      <c r="B200" s="897" t="str">
        <f>IF(ISBLANK('B1'!B200),"",'B1'!B200)</f>
        <v/>
      </c>
      <c r="C200" s="894" t="str">
        <f>IF(ISBLANK('B1'!C200),"",'B1'!C200)</f>
        <v/>
      </c>
      <c r="D200" s="248" t="str">
        <f>IF(ISBLANK('B1'!Q200),"",'B1'!Q200)</f>
        <v/>
      </c>
      <c r="E200" s="194"/>
      <c r="F200" s="195"/>
      <c r="G200" s="195"/>
      <c r="H200" s="195"/>
      <c r="I200" s="195"/>
      <c r="J200" s="195"/>
      <c r="K200" s="197"/>
      <c r="L200" s="459"/>
      <c r="M200" s="198"/>
      <c r="N200" s="196"/>
      <c r="O200" s="196"/>
      <c r="P200" s="196"/>
      <c r="Q200" s="196"/>
      <c r="R200" s="197"/>
      <c r="S200" s="195"/>
      <c r="T200" s="195"/>
      <c r="U200" s="195"/>
      <c r="V200" s="195"/>
      <c r="W200" s="198"/>
      <c r="Y200" s="153">
        <f t="shared" si="25"/>
        <v>0</v>
      </c>
      <c r="Z200" s="149">
        <f t="shared" si="26"/>
        <v>0</v>
      </c>
      <c r="AA200" s="149">
        <f t="shared" si="27"/>
        <v>0</v>
      </c>
      <c r="AB200" s="850">
        <f t="shared" si="28"/>
        <v>0</v>
      </c>
      <c r="AD200" s="153">
        <f t="shared" si="29"/>
        <v>0</v>
      </c>
      <c r="AE200" s="149">
        <f t="shared" si="30"/>
        <v>0</v>
      </c>
      <c r="AF200" s="149">
        <f t="shared" si="31"/>
        <v>0</v>
      </c>
      <c r="AG200" s="154">
        <f t="shared" si="32"/>
        <v>0</v>
      </c>
    </row>
    <row r="201" spans="1:33" x14ac:dyDescent="0.25">
      <c r="A201" s="141" t="str">
        <f>IF(ISBLANK('B1'!A201),"",'B1'!A201)</f>
        <v/>
      </c>
      <c r="B201" s="897" t="str">
        <f>IF(ISBLANK('B1'!B201),"",'B1'!B201)</f>
        <v/>
      </c>
      <c r="C201" s="894" t="str">
        <f>IF(ISBLANK('B1'!C201),"",'B1'!C201)</f>
        <v/>
      </c>
      <c r="D201" s="248" t="str">
        <f>IF(ISBLANK('B1'!Q201),"",'B1'!Q201)</f>
        <v/>
      </c>
      <c r="E201" s="194"/>
      <c r="F201" s="195"/>
      <c r="G201" s="195"/>
      <c r="H201" s="195"/>
      <c r="I201" s="195"/>
      <c r="J201" s="195"/>
      <c r="K201" s="197"/>
      <c r="L201" s="459"/>
      <c r="M201" s="198"/>
      <c r="N201" s="196"/>
      <c r="O201" s="196"/>
      <c r="P201" s="196"/>
      <c r="Q201" s="196"/>
      <c r="R201" s="197"/>
      <c r="S201" s="195"/>
      <c r="T201" s="195"/>
      <c r="U201" s="195"/>
      <c r="V201" s="195"/>
      <c r="W201" s="198"/>
      <c r="Y201" s="153">
        <f t="shared" si="25"/>
        <v>0</v>
      </c>
      <c r="Z201" s="149">
        <f t="shared" si="26"/>
        <v>0</v>
      </c>
      <c r="AA201" s="149">
        <f t="shared" si="27"/>
        <v>0</v>
      </c>
      <c r="AB201" s="850">
        <f t="shared" si="28"/>
        <v>0</v>
      </c>
      <c r="AD201" s="153">
        <f t="shared" si="29"/>
        <v>0</v>
      </c>
      <c r="AE201" s="149">
        <f t="shared" si="30"/>
        <v>0</v>
      </c>
      <c r="AF201" s="149">
        <f t="shared" si="31"/>
        <v>0</v>
      </c>
      <c r="AG201" s="154">
        <f t="shared" si="32"/>
        <v>0</v>
      </c>
    </row>
    <row r="202" spans="1:33" x14ac:dyDescent="0.25">
      <c r="A202" s="141" t="str">
        <f>IF(ISBLANK('B1'!A202),"",'B1'!A202)</f>
        <v/>
      </c>
      <c r="B202" s="897" t="str">
        <f>IF(ISBLANK('B1'!B202),"",'B1'!B202)</f>
        <v/>
      </c>
      <c r="C202" s="894" t="str">
        <f>IF(ISBLANK('B1'!C202),"",'B1'!C202)</f>
        <v/>
      </c>
      <c r="D202" s="248" t="str">
        <f>IF(ISBLANK('B1'!Q202),"",'B1'!Q202)</f>
        <v/>
      </c>
      <c r="E202" s="194"/>
      <c r="F202" s="195"/>
      <c r="G202" s="195"/>
      <c r="H202" s="195"/>
      <c r="I202" s="195"/>
      <c r="J202" s="195"/>
      <c r="K202" s="197"/>
      <c r="L202" s="459"/>
      <c r="M202" s="198"/>
      <c r="N202" s="196"/>
      <c r="O202" s="196"/>
      <c r="P202" s="196"/>
      <c r="Q202" s="196"/>
      <c r="R202" s="197"/>
      <c r="S202" s="195"/>
      <c r="T202" s="195"/>
      <c r="U202" s="195"/>
      <c r="V202" s="195"/>
      <c r="W202" s="198"/>
      <c r="Y202" s="153">
        <f t="shared" si="25"/>
        <v>0</v>
      </c>
      <c r="Z202" s="149">
        <f t="shared" si="26"/>
        <v>0</v>
      </c>
      <c r="AA202" s="149">
        <f t="shared" si="27"/>
        <v>0</v>
      </c>
      <c r="AB202" s="850">
        <f t="shared" si="28"/>
        <v>0</v>
      </c>
      <c r="AD202" s="153">
        <f t="shared" si="29"/>
        <v>0</v>
      </c>
      <c r="AE202" s="149">
        <f t="shared" si="30"/>
        <v>0</v>
      </c>
      <c r="AF202" s="149">
        <f t="shared" si="31"/>
        <v>0</v>
      </c>
      <c r="AG202" s="154">
        <f t="shared" si="32"/>
        <v>0</v>
      </c>
    </row>
    <row r="203" spans="1:33" x14ac:dyDescent="0.25">
      <c r="A203" s="141" t="str">
        <f>IF(ISBLANK('B1'!A203),"",'B1'!A203)</f>
        <v/>
      </c>
      <c r="B203" s="897" t="str">
        <f>IF(ISBLANK('B1'!B203),"",'B1'!B203)</f>
        <v/>
      </c>
      <c r="C203" s="894" t="str">
        <f>IF(ISBLANK('B1'!C203),"",'B1'!C203)</f>
        <v/>
      </c>
      <c r="D203" s="248" t="str">
        <f>IF(ISBLANK('B1'!Q203),"",'B1'!Q203)</f>
        <v/>
      </c>
      <c r="E203" s="194"/>
      <c r="F203" s="195"/>
      <c r="G203" s="195"/>
      <c r="H203" s="195"/>
      <c r="I203" s="195"/>
      <c r="J203" s="195"/>
      <c r="K203" s="197"/>
      <c r="L203" s="459"/>
      <c r="M203" s="198"/>
      <c r="N203" s="196"/>
      <c r="O203" s="196"/>
      <c r="P203" s="196"/>
      <c r="Q203" s="196"/>
      <c r="R203" s="197"/>
      <c r="S203" s="195"/>
      <c r="T203" s="195"/>
      <c r="U203" s="195"/>
      <c r="V203" s="195"/>
      <c r="W203" s="198"/>
      <c r="Y203" s="153">
        <f t="shared" si="25"/>
        <v>0</v>
      </c>
      <c r="Z203" s="149">
        <f t="shared" si="26"/>
        <v>0</v>
      </c>
      <c r="AA203" s="149">
        <f t="shared" si="27"/>
        <v>0</v>
      </c>
      <c r="AB203" s="850">
        <f t="shared" si="28"/>
        <v>0</v>
      </c>
      <c r="AD203" s="153">
        <f t="shared" si="29"/>
        <v>0</v>
      </c>
      <c r="AE203" s="149">
        <f t="shared" si="30"/>
        <v>0</v>
      </c>
      <c r="AF203" s="149">
        <f t="shared" si="31"/>
        <v>0</v>
      </c>
      <c r="AG203" s="154">
        <f t="shared" si="32"/>
        <v>0</v>
      </c>
    </row>
    <row r="204" spans="1:33" x14ac:dyDescent="0.25">
      <c r="A204" s="141" t="str">
        <f>IF(ISBLANK('B1'!A204),"",'B1'!A204)</f>
        <v/>
      </c>
      <c r="B204" s="897" t="str">
        <f>IF(ISBLANK('B1'!B204),"",'B1'!B204)</f>
        <v/>
      </c>
      <c r="C204" s="894" t="str">
        <f>IF(ISBLANK('B1'!C204),"",'B1'!C204)</f>
        <v/>
      </c>
      <c r="D204" s="248" t="str">
        <f>IF(ISBLANK('B1'!Q204),"",'B1'!Q204)</f>
        <v/>
      </c>
      <c r="E204" s="194"/>
      <c r="F204" s="195"/>
      <c r="G204" s="195"/>
      <c r="H204" s="195"/>
      <c r="I204" s="195"/>
      <c r="J204" s="195"/>
      <c r="K204" s="197"/>
      <c r="L204" s="459"/>
      <c r="M204" s="198"/>
      <c r="N204" s="196"/>
      <c r="O204" s="196"/>
      <c r="P204" s="196"/>
      <c r="Q204" s="196"/>
      <c r="R204" s="197"/>
      <c r="S204" s="195"/>
      <c r="T204" s="195"/>
      <c r="U204" s="195"/>
      <c r="V204" s="195"/>
      <c r="W204" s="198"/>
      <c r="Y204" s="153">
        <f t="shared" si="25"/>
        <v>0</v>
      </c>
      <c r="Z204" s="149">
        <f t="shared" si="26"/>
        <v>0</v>
      </c>
      <c r="AA204" s="149">
        <f t="shared" si="27"/>
        <v>0</v>
      </c>
      <c r="AB204" s="850">
        <f t="shared" si="28"/>
        <v>0</v>
      </c>
      <c r="AD204" s="153">
        <f t="shared" si="29"/>
        <v>0</v>
      </c>
      <c r="AE204" s="149">
        <f t="shared" si="30"/>
        <v>0</v>
      </c>
      <c r="AF204" s="149">
        <f t="shared" si="31"/>
        <v>0</v>
      </c>
      <c r="AG204" s="154">
        <f t="shared" si="32"/>
        <v>0</v>
      </c>
    </row>
    <row r="205" spans="1:33" x14ac:dyDescent="0.25">
      <c r="A205" s="141" t="str">
        <f>IF(ISBLANK('B1'!A205),"",'B1'!A205)</f>
        <v/>
      </c>
      <c r="B205" s="897" t="str">
        <f>IF(ISBLANK('B1'!B205),"",'B1'!B205)</f>
        <v/>
      </c>
      <c r="C205" s="894" t="str">
        <f>IF(ISBLANK('B1'!C205),"",'B1'!C205)</f>
        <v/>
      </c>
      <c r="D205" s="248" t="str">
        <f>IF(ISBLANK('B1'!Q205),"",'B1'!Q205)</f>
        <v/>
      </c>
      <c r="E205" s="194"/>
      <c r="F205" s="195"/>
      <c r="G205" s="195"/>
      <c r="H205" s="195"/>
      <c r="I205" s="195"/>
      <c r="J205" s="195"/>
      <c r="K205" s="197"/>
      <c r="L205" s="459"/>
      <c r="M205" s="198"/>
      <c r="N205" s="196"/>
      <c r="O205" s="196"/>
      <c r="P205" s="196"/>
      <c r="Q205" s="196"/>
      <c r="R205" s="197"/>
      <c r="S205" s="195"/>
      <c r="T205" s="195"/>
      <c r="U205" s="195"/>
      <c r="V205" s="195"/>
      <c r="W205" s="198"/>
      <c r="Y205" s="153">
        <f t="shared" si="25"/>
        <v>0</v>
      </c>
      <c r="Z205" s="149">
        <f t="shared" si="26"/>
        <v>0</v>
      </c>
      <c r="AA205" s="149">
        <f t="shared" si="27"/>
        <v>0</v>
      </c>
      <c r="AB205" s="850">
        <f t="shared" si="28"/>
        <v>0</v>
      </c>
      <c r="AD205" s="153">
        <f t="shared" si="29"/>
        <v>0</v>
      </c>
      <c r="AE205" s="149">
        <f t="shared" si="30"/>
        <v>0</v>
      </c>
      <c r="AF205" s="149">
        <f t="shared" si="31"/>
        <v>0</v>
      </c>
      <c r="AG205" s="154">
        <f t="shared" si="32"/>
        <v>0</v>
      </c>
    </row>
    <row r="206" spans="1:33" x14ac:dyDescent="0.25">
      <c r="A206" s="141" t="str">
        <f>IF(ISBLANK('B1'!A206),"",'B1'!A206)</f>
        <v/>
      </c>
      <c r="B206" s="897" t="str">
        <f>IF(ISBLANK('B1'!B206),"",'B1'!B206)</f>
        <v/>
      </c>
      <c r="C206" s="894" t="str">
        <f>IF(ISBLANK('B1'!C206),"",'B1'!C206)</f>
        <v/>
      </c>
      <c r="D206" s="248" t="str">
        <f>IF(ISBLANK('B1'!Q206),"",'B1'!Q206)</f>
        <v/>
      </c>
      <c r="E206" s="194"/>
      <c r="F206" s="195"/>
      <c r="G206" s="195"/>
      <c r="H206" s="195"/>
      <c r="I206" s="195"/>
      <c r="J206" s="195"/>
      <c r="K206" s="197"/>
      <c r="L206" s="459"/>
      <c r="M206" s="198"/>
      <c r="N206" s="196"/>
      <c r="O206" s="196"/>
      <c r="P206" s="196"/>
      <c r="Q206" s="196"/>
      <c r="R206" s="197"/>
      <c r="S206" s="195"/>
      <c r="T206" s="195"/>
      <c r="U206" s="195"/>
      <c r="V206" s="195"/>
      <c r="W206" s="198"/>
      <c r="Y206" s="153">
        <f t="shared" si="25"/>
        <v>0</v>
      </c>
      <c r="Z206" s="149">
        <f t="shared" si="26"/>
        <v>0</v>
      </c>
      <c r="AA206" s="149">
        <f t="shared" si="27"/>
        <v>0</v>
      </c>
      <c r="AB206" s="850">
        <f t="shared" si="28"/>
        <v>0</v>
      </c>
      <c r="AD206" s="153">
        <f t="shared" si="29"/>
        <v>0</v>
      </c>
      <c r="AE206" s="149">
        <f t="shared" si="30"/>
        <v>0</v>
      </c>
      <c r="AF206" s="149">
        <f t="shared" si="31"/>
        <v>0</v>
      </c>
      <c r="AG206" s="154">
        <f t="shared" si="32"/>
        <v>0</v>
      </c>
    </row>
    <row r="207" spans="1:33" x14ac:dyDescent="0.25">
      <c r="A207" s="141" t="str">
        <f>IF(ISBLANK('B1'!A207),"",'B1'!A207)</f>
        <v/>
      </c>
      <c r="B207" s="897" t="str">
        <f>IF(ISBLANK('B1'!B207),"",'B1'!B207)</f>
        <v/>
      </c>
      <c r="C207" s="894" t="str">
        <f>IF(ISBLANK('B1'!C207),"",'B1'!C207)</f>
        <v/>
      </c>
      <c r="D207" s="248" t="str">
        <f>IF(ISBLANK('B1'!Q207),"",'B1'!Q207)</f>
        <v/>
      </c>
      <c r="E207" s="194"/>
      <c r="F207" s="195"/>
      <c r="G207" s="195"/>
      <c r="H207" s="195"/>
      <c r="I207" s="195"/>
      <c r="J207" s="195"/>
      <c r="K207" s="197"/>
      <c r="L207" s="459"/>
      <c r="M207" s="198"/>
      <c r="N207" s="196"/>
      <c r="O207" s="196"/>
      <c r="P207" s="196"/>
      <c r="Q207" s="196"/>
      <c r="R207" s="197"/>
      <c r="S207" s="195"/>
      <c r="T207" s="195"/>
      <c r="U207" s="195"/>
      <c r="V207" s="195"/>
      <c r="W207" s="198"/>
      <c r="Y207" s="153">
        <f t="shared" si="25"/>
        <v>0</v>
      </c>
      <c r="Z207" s="149">
        <f t="shared" si="26"/>
        <v>0</v>
      </c>
      <c r="AA207" s="149">
        <f t="shared" si="27"/>
        <v>0</v>
      </c>
      <c r="AB207" s="850">
        <f t="shared" si="28"/>
        <v>0</v>
      </c>
      <c r="AD207" s="153">
        <f t="shared" si="29"/>
        <v>0</v>
      </c>
      <c r="AE207" s="149">
        <f t="shared" si="30"/>
        <v>0</v>
      </c>
      <c r="AF207" s="149">
        <f t="shared" si="31"/>
        <v>0</v>
      </c>
      <c r="AG207" s="154">
        <f t="shared" si="32"/>
        <v>0</v>
      </c>
    </row>
    <row r="208" spans="1:33" x14ac:dyDescent="0.25">
      <c r="A208" s="141" t="str">
        <f>IF(ISBLANK('B1'!A208),"",'B1'!A208)</f>
        <v/>
      </c>
      <c r="B208" s="897" t="str">
        <f>IF(ISBLANK('B1'!B208),"",'B1'!B208)</f>
        <v/>
      </c>
      <c r="C208" s="894" t="str">
        <f>IF(ISBLANK('B1'!C208),"",'B1'!C208)</f>
        <v/>
      </c>
      <c r="D208" s="248" t="str">
        <f>IF(ISBLANK('B1'!Q208),"",'B1'!Q208)</f>
        <v/>
      </c>
      <c r="E208" s="194"/>
      <c r="F208" s="195"/>
      <c r="G208" s="195"/>
      <c r="H208" s="195"/>
      <c r="I208" s="195"/>
      <c r="J208" s="195"/>
      <c r="K208" s="197"/>
      <c r="L208" s="459"/>
      <c r="M208" s="198"/>
      <c r="N208" s="196"/>
      <c r="O208" s="196"/>
      <c r="P208" s="196"/>
      <c r="Q208" s="196"/>
      <c r="R208" s="197"/>
      <c r="S208" s="195"/>
      <c r="T208" s="195"/>
      <c r="U208" s="195"/>
      <c r="V208" s="195"/>
      <c r="W208" s="198"/>
      <c r="Y208" s="153">
        <f t="shared" si="25"/>
        <v>0</v>
      </c>
      <c r="Z208" s="149">
        <f t="shared" si="26"/>
        <v>0</v>
      </c>
      <c r="AA208" s="149">
        <f t="shared" si="27"/>
        <v>0</v>
      </c>
      <c r="AB208" s="850">
        <f t="shared" si="28"/>
        <v>0</v>
      </c>
      <c r="AD208" s="153">
        <f t="shared" si="29"/>
        <v>0</v>
      </c>
      <c r="AE208" s="149">
        <f t="shared" si="30"/>
        <v>0</v>
      </c>
      <c r="AF208" s="149">
        <f t="shared" si="31"/>
        <v>0</v>
      </c>
      <c r="AG208" s="154">
        <f t="shared" si="32"/>
        <v>0</v>
      </c>
    </row>
    <row r="209" spans="1:33" x14ac:dyDescent="0.25">
      <c r="A209" s="141" t="str">
        <f>IF(ISBLANK('B1'!A209),"",'B1'!A209)</f>
        <v/>
      </c>
      <c r="B209" s="897" t="str">
        <f>IF(ISBLANK('B1'!B209),"",'B1'!B209)</f>
        <v/>
      </c>
      <c r="C209" s="894" t="str">
        <f>IF(ISBLANK('B1'!C209),"",'B1'!C209)</f>
        <v/>
      </c>
      <c r="D209" s="248" t="str">
        <f>IF(ISBLANK('B1'!Q209),"",'B1'!Q209)</f>
        <v/>
      </c>
      <c r="E209" s="194"/>
      <c r="F209" s="195"/>
      <c r="G209" s="195"/>
      <c r="H209" s="195"/>
      <c r="I209" s="195"/>
      <c r="J209" s="195"/>
      <c r="K209" s="197"/>
      <c r="L209" s="459"/>
      <c r="M209" s="198"/>
      <c r="N209" s="196"/>
      <c r="O209" s="196"/>
      <c r="P209" s="196"/>
      <c r="Q209" s="196"/>
      <c r="R209" s="197"/>
      <c r="S209" s="195"/>
      <c r="T209" s="195"/>
      <c r="U209" s="195"/>
      <c r="V209" s="195"/>
      <c r="W209" s="198"/>
      <c r="Y209" s="153">
        <f t="shared" si="25"/>
        <v>0</v>
      </c>
      <c r="Z209" s="149">
        <f t="shared" si="26"/>
        <v>0</v>
      </c>
      <c r="AA209" s="149">
        <f t="shared" si="27"/>
        <v>0</v>
      </c>
      <c r="AB209" s="850">
        <f t="shared" si="28"/>
        <v>0</v>
      </c>
      <c r="AD209" s="153">
        <f t="shared" si="29"/>
        <v>0</v>
      </c>
      <c r="AE209" s="149">
        <f t="shared" si="30"/>
        <v>0</v>
      </c>
      <c r="AF209" s="149">
        <f t="shared" si="31"/>
        <v>0</v>
      </c>
      <c r="AG209" s="154">
        <f t="shared" si="32"/>
        <v>0</v>
      </c>
    </row>
    <row r="210" spans="1:33" x14ac:dyDescent="0.25">
      <c r="A210" s="141" t="str">
        <f>IF(ISBLANK('B1'!A210),"",'B1'!A210)</f>
        <v/>
      </c>
      <c r="B210" s="897" t="str">
        <f>IF(ISBLANK('B1'!B210),"",'B1'!B210)</f>
        <v/>
      </c>
      <c r="C210" s="894" t="str">
        <f>IF(ISBLANK('B1'!C210),"",'B1'!C210)</f>
        <v/>
      </c>
      <c r="D210" s="248" t="str">
        <f>IF(ISBLANK('B1'!Q210),"",'B1'!Q210)</f>
        <v/>
      </c>
      <c r="E210" s="194"/>
      <c r="F210" s="195"/>
      <c r="G210" s="195"/>
      <c r="H210" s="195"/>
      <c r="I210" s="195"/>
      <c r="J210" s="195"/>
      <c r="K210" s="197"/>
      <c r="L210" s="459"/>
      <c r="M210" s="198"/>
      <c r="N210" s="196"/>
      <c r="O210" s="196"/>
      <c r="P210" s="196"/>
      <c r="Q210" s="196"/>
      <c r="R210" s="197"/>
      <c r="S210" s="195"/>
      <c r="T210" s="195"/>
      <c r="U210" s="195"/>
      <c r="V210" s="195"/>
      <c r="W210" s="198"/>
      <c r="Y210" s="153">
        <f t="shared" si="25"/>
        <v>0</v>
      </c>
      <c r="Z210" s="149">
        <f t="shared" si="26"/>
        <v>0</v>
      </c>
      <c r="AA210" s="149">
        <f t="shared" si="27"/>
        <v>0</v>
      </c>
      <c r="AB210" s="850">
        <f t="shared" si="28"/>
        <v>0</v>
      </c>
      <c r="AD210" s="153">
        <f t="shared" si="29"/>
        <v>0</v>
      </c>
      <c r="AE210" s="149">
        <f t="shared" si="30"/>
        <v>0</v>
      </c>
      <c r="AF210" s="149">
        <f t="shared" si="31"/>
        <v>0</v>
      </c>
      <c r="AG210" s="154">
        <f t="shared" si="32"/>
        <v>0</v>
      </c>
    </row>
    <row r="211" spans="1:33" x14ac:dyDescent="0.25">
      <c r="A211" s="141" t="str">
        <f>IF(ISBLANK('B1'!A211),"",'B1'!A211)</f>
        <v/>
      </c>
      <c r="B211" s="897" t="str">
        <f>IF(ISBLANK('B1'!B211),"",'B1'!B211)</f>
        <v/>
      </c>
      <c r="C211" s="894" t="str">
        <f>IF(ISBLANK('B1'!C211),"",'B1'!C211)</f>
        <v/>
      </c>
      <c r="D211" s="248" t="str">
        <f>IF(ISBLANK('B1'!Q211),"",'B1'!Q211)</f>
        <v/>
      </c>
      <c r="E211" s="194"/>
      <c r="F211" s="195"/>
      <c r="G211" s="195"/>
      <c r="H211" s="195"/>
      <c r="I211" s="195"/>
      <c r="J211" s="195"/>
      <c r="K211" s="197"/>
      <c r="L211" s="459"/>
      <c r="M211" s="198"/>
      <c r="N211" s="196"/>
      <c r="O211" s="196"/>
      <c r="P211" s="196"/>
      <c r="Q211" s="196"/>
      <c r="R211" s="197"/>
      <c r="S211" s="195"/>
      <c r="T211" s="195"/>
      <c r="U211" s="195"/>
      <c r="V211" s="195"/>
      <c r="W211" s="198"/>
      <c r="Y211" s="153">
        <f t="shared" si="25"/>
        <v>0</v>
      </c>
      <c r="Z211" s="149">
        <f t="shared" si="26"/>
        <v>0</v>
      </c>
      <c r="AA211" s="149">
        <f t="shared" si="27"/>
        <v>0</v>
      </c>
      <c r="AB211" s="850">
        <f t="shared" si="28"/>
        <v>0</v>
      </c>
      <c r="AD211" s="153">
        <f t="shared" si="29"/>
        <v>0</v>
      </c>
      <c r="AE211" s="149">
        <f t="shared" si="30"/>
        <v>0</v>
      </c>
      <c r="AF211" s="149">
        <f t="shared" si="31"/>
        <v>0</v>
      </c>
      <c r="AG211" s="154">
        <f t="shared" si="32"/>
        <v>0</v>
      </c>
    </row>
    <row r="212" spans="1:33" x14ac:dyDescent="0.25">
      <c r="A212" s="141" t="str">
        <f>IF(ISBLANK('B1'!A212),"",'B1'!A212)</f>
        <v/>
      </c>
      <c r="B212" s="897" t="str">
        <f>IF(ISBLANK('B1'!B212),"",'B1'!B212)</f>
        <v/>
      </c>
      <c r="C212" s="894" t="str">
        <f>IF(ISBLANK('B1'!C212),"",'B1'!C212)</f>
        <v/>
      </c>
      <c r="D212" s="248" t="str">
        <f>IF(ISBLANK('B1'!Q212),"",'B1'!Q212)</f>
        <v/>
      </c>
      <c r="E212" s="194"/>
      <c r="F212" s="195"/>
      <c r="G212" s="195"/>
      <c r="H212" s="195"/>
      <c r="I212" s="195"/>
      <c r="J212" s="195"/>
      <c r="K212" s="197"/>
      <c r="L212" s="459"/>
      <c r="M212" s="198"/>
      <c r="N212" s="196"/>
      <c r="O212" s="196"/>
      <c r="P212" s="196"/>
      <c r="Q212" s="196"/>
      <c r="R212" s="197"/>
      <c r="S212" s="195"/>
      <c r="T212" s="195"/>
      <c r="U212" s="195"/>
      <c r="V212" s="195"/>
      <c r="W212" s="198"/>
      <c r="Y212" s="153">
        <f t="shared" si="25"/>
        <v>0</v>
      </c>
      <c r="Z212" s="149">
        <f t="shared" si="26"/>
        <v>0</v>
      </c>
      <c r="AA212" s="149">
        <f t="shared" si="27"/>
        <v>0</v>
      </c>
      <c r="AB212" s="850">
        <f t="shared" si="28"/>
        <v>0</v>
      </c>
      <c r="AD212" s="153">
        <f t="shared" si="29"/>
        <v>0</v>
      </c>
      <c r="AE212" s="149">
        <f t="shared" si="30"/>
        <v>0</v>
      </c>
      <c r="AF212" s="149">
        <f t="shared" si="31"/>
        <v>0</v>
      </c>
      <c r="AG212" s="154">
        <f t="shared" si="32"/>
        <v>0</v>
      </c>
    </row>
    <row r="213" spans="1:33" x14ac:dyDescent="0.25">
      <c r="A213" s="141" t="str">
        <f>IF(ISBLANK('B1'!A213),"",'B1'!A213)</f>
        <v/>
      </c>
      <c r="B213" s="897" t="str">
        <f>IF(ISBLANK('B1'!B213),"",'B1'!B213)</f>
        <v/>
      </c>
      <c r="C213" s="894" t="str">
        <f>IF(ISBLANK('B1'!C213),"",'B1'!C213)</f>
        <v/>
      </c>
      <c r="D213" s="248" t="str">
        <f>IF(ISBLANK('B1'!Q213),"",'B1'!Q213)</f>
        <v/>
      </c>
      <c r="E213" s="194"/>
      <c r="F213" s="195"/>
      <c r="G213" s="195"/>
      <c r="H213" s="195"/>
      <c r="I213" s="195"/>
      <c r="J213" s="195"/>
      <c r="K213" s="197"/>
      <c r="L213" s="459"/>
      <c r="M213" s="198"/>
      <c r="N213" s="196"/>
      <c r="O213" s="196"/>
      <c r="P213" s="196"/>
      <c r="Q213" s="196"/>
      <c r="R213" s="197"/>
      <c r="S213" s="195"/>
      <c r="T213" s="195"/>
      <c r="U213" s="195"/>
      <c r="V213" s="195"/>
      <c r="W213" s="198"/>
      <c r="Y213" s="153">
        <f t="shared" si="25"/>
        <v>0</v>
      </c>
      <c r="Z213" s="149">
        <f t="shared" si="26"/>
        <v>0</v>
      </c>
      <c r="AA213" s="149">
        <f t="shared" si="27"/>
        <v>0</v>
      </c>
      <c r="AB213" s="850">
        <f t="shared" si="28"/>
        <v>0</v>
      </c>
      <c r="AD213" s="153">
        <f t="shared" si="29"/>
        <v>0</v>
      </c>
      <c r="AE213" s="149">
        <f t="shared" si="30"/>
        <v>0</v>
      </c>
      <c r="AF213" s="149">
        <f t="shared" si="31"/>
        <v>0</v>
      </c>
      <c r="AG213" s="154">
        <f t="shared" si="32"/>
        <v>0</v>
      </c>
    </row>
    <row r="214" spans="1:33" x14ac:dyDescent="0.25">
      <c r="A214" s="141" t="str">
        <f>IF(ISBLANK('B1'!A214),"",'B1'!A214)</f>
        <v/>
      </c>
      <c r="B214" s="897" t="str">
        <f>IF(ISBLANK('B1'!B214),"",'B1'!B214)</f>
        <v/>
      </c>
      <c r="C214" s="894" t="str">
        <f>IF(ISBLANK('B1'!C214),"",'B1'!C214)</f>
        <v/>
      </c>
      <c r="D214" s="248" t="str">
        <f>IF(ISBLANK('B1'!Q214),"",'B1'!Q214)</f>
        <v/>
      </c>
      <c r="E214" s="194"/>
      <c r="F214" s="195"/>
      <c r="G214" s="195"/>
      <c r="H214" s="195"/>
      <c r="I214" s="195"/>
      <c r="J214" s="195"/>
      <c r="K214" s="197"/>
      <c r="L214" s="459"/>
      <c r="M214" s="198"/>
      <c r="N214" s="196"/>
      <c r="O214" s="196"/>
      <c r="P214" s="196"/>
      <c r="Q214" s="196"/>
      <c r="R214" s="197"/>
      <c r="S214" s="195"/>
      <c r="T214" s="195"/>
      <c r="U214" s="195"/>
      <c r="V214" s="195"/>
      <c r="W214" s="198"/>
      <c r="Y214" s="153">
        <f t="shared" si="25"/>
        <v>0</v>
      </c>
      <c r="Z214" s="149">
        <f t="shared" si="26"/>
        <v>0</v>
      </c>
      <c r="AA214" s="149">
        <f t="shared" si="27"/>
        <v>0</v>
      </c>
      <c r="AB214" s="850">
        <f t="shared" si="28"/>
        <v>0</v>
      </c>
      <c r="AD214" s="153">
        <f t="shared" si="29"/>
        <v>0</v>
      </c>
      <c r="AE214" s="149">
        <f t="shared" si="30"/>
        <v>0</v>
      </c>
      <c r="AF214" s="149">
        <f t="shared" si="31"/>
        <v>0</v>
      </c>
      <c r="AG214" s="154">
        <f t="shared" si="32"/>
        <v>0</v>
      </c>
    </row>
    <row r="215" spans="1:33" x14ac:dyDescent="0.25">
      <c r="A215" s="141" t="str">
        <f>IF(ISBLANK('B1'!A215),"",'B1'!A215)</f>
        <v/>
      </c>
      <c r="B215" s="897" t="str">
        <f>IF(ISBLANK('B1'!B215),"",'B1'!B215)</f>
        <v/>
      </c>
      <c r="C215" s="894" t="str">
        <f>IF(ISBLANK('B1'!C215),"",'B1'!C215)</f>
        <v/>
      </c>
      <c r="D215" s="248" t="str">
        <f>IF(ISBLANK('B1'!Q215),"",'B1'!Q215)</f>
        <v/>
      </c>
      <c r="E215" s="194"/>
      <c r="F215" s="195"/>
      <c r="G215" s="195"/>
      <c r="H215" s="195"/>
      <c r="I215" s="195"/>
      <c r="J215" s="195"/>
      <c r="K215" s="197"/>
      <c r="L215" s="459"/>
      <c r="M215" s="198"/>
      <c r="N215" s="196"/>
      <c r="O215" s="196"/>
      <c r="P215" s="196"/>
      <c r="Q215" s="196"/>
      <c r="R215" s="197"/>
      <c r="S215" s="195"/>
      <c r="T215" s="195"/>
      <c r="U215" s="195"/>
      <c r="V215" s="195"/>
      <c r="W215" s="198"/>
      <c r="Y215" s="153">
        <f t="shared" si="25"/>
        <v>0</v>
      </c>
      <c r="Z215" s="149">
        <f t="shared" si="26"/>
        <v>0</v>
      </c>
      <c r="AA215" s="149">
        <f t="shared" si="27"/>
        <v>0</v>
      </c>
      <c r="AB215" s="850">
        <f t="shared" si="28"/>
        <v>0</v>
      </c>
      <c r="AD215" s="153">
        <f t="shared" si="29"/>
        <v>0</v>
      </c>
      <c r="AE215" s="149">
        <f t="shared" si="30"/>
        <v>0</v>
      </c>
      <c r="AF215" s="149">
        <f t="shared" si="31"/>
        <v>0</v>
      </c>
      <c r="AG215" s="154">
        <f t="shared" si="32"/>
        <v>0</v>
      </c>
    </row>
    <row r="216" spans="1:33" x14ac:dyDescent="0.25">
      <c r="A216" s="141" t="str">
        <f>IF(ISBLANK('B1'!A216),"",'B1'!A216)</f>
        <v/>
      </c>
      <c r="B216" s="897" t="str">
        <f>IF(ISBLANK('B1'!B216),"",'B1'!B216)</f>
        <v/>
      </c>
      <c r="C216" s="894" t="str">
        <f>IF(ISBLANK('B1'!C216),"",'B1'!C216)</f>
        <v/>
      </c>
      <c r="D216" s="248" t="str">
        <f>IF(ISBLANK('B1'!Q216),"",'B1'!Q216)</f>
        <v/>
      </c>
      <c r="E216" s="194"/>
      <c r="F216" s="195"/>
      <c r="G216" s="195"/>
      <c r="H216" s="195"/>
      <c r="I216" s="195"/>
      <c r="J216" s="195"/>
      <c r="K216" s="197"/>
      <c r="L216" s="459"/>
      <c r="M216" s="198"/>
      <c r="N216" s="196"/>
      <c r="O216" s="196"/>
      <c r="P216" s="196"/>
      <c r="Q216" s="196"/>
      <c r="R216" s="197"/>
      <c r="S216" s="195"/>
      <c r="T216" s="195"/>
      <c r="U216" s="195"/>
      <c r="V216" s="195"/>
      <c r="W216" s="198"/>
      <c r="Y216" s="153">
        <f t="shared" si="25"/>
        <v>0</v>
      </c>
      <c r="Z216" s="149">
        <f t="shared" si="26"/>
        <v>0</v>
      </c>
      <c r="AA216" s="149">
        <f t="shared" si="27"/>
        <v>0</v>
      </c>
      <c r="AB216" s="850">
        <f t="shared" si="28"/>
        <v>0</v>
      </c>
      <c r="AD216" s="153">
        <f t="shared" si="29"/>
        <v>0</v>
      </c>
      <c r="AE216" s="149">
        <f t="shared" si="30"/>
        <v>0</v>
      </c>
      <c r="AF216" s="149">
        <f t="shared" si="31"/>
        <v>0</v>
      </c>
      <c r="AG216" s="154">
        <f t="shared" si="32"/>
        <v>0</v>
      </c>
    </row>
    <row r="217" spans="1:33" x14ac:dyDescent="0.25">
      <c r="A217" s="141" t="str">
        <f>IF(ISBLANK('B1'!A217),"",'B1'!A217)</f>
        <v/>
      </c>
      <c r="B217" s="897" t="str">
        <f>IF(ISBLANK('B1'!B217),"",'B1'!B217)</f>
        <v/>
      </c>
      <c r="C217" s="894" t="str">
        <f>IF(ISBLANK('B1'!C217),"",'B1'!C217)</f>
        <v/>
      </c>
      <c r="D217" s="248" t="str">
        <f>IF(ISBLANK('B1'!Q217),"",'B1'!Q217)</f>
        <v/>
      </c>
      <c r="E217" s="194"/>
      <c r="F217" s="195"/>
      <c r="G217" s="195"/>
      <c r="H217" s="195"/>
      <c r="I217" s="195"/>
      <c r="J217" s="195"/>
      <c r="K217" s="197"/>
      <c r="L217" s="459"/>
      <c r="M217" s="198"/>
      <c r="N217" s="196"/>
      <c r="O217" s="196"/>
      <c r="P217" s="196"/>
      <c r="Q217" s="196"/>
      <c r="R217" s="197"/>
      <c r="S217" s="195"/>
      <c r="T217" s="195"/>
      <c r="U217" s="195"/>
      <c r="V217" s="195"/>
      <c r="W217" s="198"/>
      <c r="Y217" s="153">
        <f t="shared" si="25"/>
        <v>0</v>
      </c>
      <c r="Z217" s="149">
        <f t="shared" si="26"/>
        <v>0</v>
      </c>
      <c r="AA217" s="149">
        <f t="shared" si="27"/>
        <v>0</v>
      </c>
      <c r="AB217" s="850">
        <f t="shared" si="28"/>
        <v>0</v>
      </c>
      <c r="AD217" s="153">
        <f t="shared" si="29"/>
        <v>0</v>
      </c>
      <c r="AE217" s="149">
        <f t="shared" si="30"/>
        <v>0</v>
      </c>
      <c r="AF217" s="149">
        <f t="shared" si="31"/>
        <v>0</v>
      </c>
      <c r="AG217" s="154">
        <f t="shared" si="32"/>
        <v>0</v>
      </c>
    </row>
    <row r="218" spans="1:33" x14ac:dyDescent="0.25">
      <c r="A218" s="141" t="str">
        <f>IF(ISBLANK('B1'!A218),"",'B1'!A218)</f>
        <v/>
      </c>
      <c r="B218" s="897" t="str">
        <f>IF(ISBLANK('B1'!B218),"",'B1'!B218)</f>
        <v/>
      </c>
      <c r="C218" s="894" t="str">
        <f>IF(ISBLANK('B1'!C218),"",'B1'!C218)</f>
        <v/>
      </c>
      <c r="D218" s="248" t="str">
        <f>IF(ISBLANK('B1'!Q218),"",'B1'!Q218)</f>
        <v/>
      </c>
      <c r="E218" s="194"/>
      <c r="F218" s="195"/>
      <c r="G218" s="195"/>
      <c r="H218" s="195"/>
      <c r="I218" s="195"/>
      <c r="J218" s="195"/>
      <c r="K218" s="197"/>
      <c r="L218" s="459"/>
      <c r="M218" s="198"/>
      <c r="N218" s="196"/>
      <c r="O218" s="196"/>
      <c r="P218" s="196"/>
      <c r="Q218" s="196"/>
      <c r="R218" s="197"/>
      <c r="S218" s="195"/>
      <c r="T218" s="195"/>
      <c r="U218" s="195"/>
      <c r="V218" s="195"/>
      <c r="W218" s="198"/>
      <c r="Y218" s="153">
        <f t="shared" si="25"/>
        <v>0</v>
      </c>
      <c r="Z218" s="149">
        <f t="shared" si="26"/>
        <v>0</v>
      </c>
      <c r="AA218" s="149">
        <f t="shared" si="27"/>
        <v>0</v>
      </c>
      <c r="AB218" s="850">
        <f t="shared" si="28"/>
        <v>0</v>
      </c>
      <c r="AD218" s="153">
        <f t="shared" si="29"/>
        <v>0</v>
      </c>
      <c r="AE218" s="149">
        <f t="shared" si="30"/>
        <v>0</v>
      </c>
      <c r="AF218" s="149">
        <f t="shared" si="31"/>
        <v>0</v>
      </c>
      <c r="AG218" s="154">
        <f t="shared" si="32"/>
        <v>0</v>
      </c>
    </row>
    <row r="219" spans="1:33" x14ac:dyDescent="0.25">
      <c r="A219" s="141" t="str">
        <f>IF(ISBLANK('B1'!A219),"",'B1'!A219)</f>
        <v/>
      </c>
      <c r="B219" s="897" t="str">
        <f>IF(ISBLANK('B1'!B219),"",'B1'!B219)</f>
        <v/>
      </c>
      <c r="C219" s="894" t="str">
        <f>IF(ISBLANK('B1'!C219),"",'B1'!C219)</f>
        <v/>
      </c>
      <c r="D219" s="248" t="str">
        <f>IF(ISBLANK('B1'!Q219),"",'B1'!Q219)</f>
        <v/>
      </c>
      <c r="E219" s="194"/>
      <c r="F219" s="195"/>
      <c r="G219" s="195"/>
      <c r="H219" s="195"/>
      <c r="I219" s="195"/>
      <c r="J219" s="195"/>
      <c r="K219" s="197"/>
      <c r="L219" s="459"/>
      <c r="M219" s="198"/>
      <c r="N219" s="196"/>
      <c r="O219" s="196"/>
      <c r="P219" s="196"/>
      <c r="Q219" s="196"/>
      <c r="R219" s="197"/>
      <c r="S219" s="195"/>
      <c r="T219" s="195"/>
      <c r="U219" s="195"/>
      <c r="V219" s="195"/>
      <c r="W219" s="198"/>
      <c r="Y219" s="153">
        <f t="shared" si="25"/>
        <v>0</v>
      </c>
      <c r="Z219" s="149">
        <f t="shared" si="26"/>
        <v>0</v>
      </c>
      <c r="AA219" s="149">
        <f t="shared" si="27"/>
        <v>0</v>
      </c>
      <c r="AB219" s="850">
        <f t="shared" si="28"/>
        <v>0</v>
      </c>
      <c r="AD219" s="153">
        <f t="shared" si="29"/>
        <v>0</v>
      </c>
      <c r="AE219" s="149">
        <f t="shared" si="30"/>
        <v>0</v>
      </c>
      <c r="AF219" s="149">
        <f t="shared" si="31"/>
        <v>0</v>
      </c>
      <c r="AG219" s="154">
        <f t="shared" si="32"/>
        <v>0</v>
      </c>
    </row>
    <row r="220" spans="1:33" x14ac:dyDescent="0.25">
      <c r="A220" s="141" t="str">
        <f>IF(ISBLANK('B1'!A220),"",'B1'!A220)</f>
        <v/>
      </c>
      <c r="B220" s="897" t="str">
        <f>IF(ISBLANK('B1'!B220),"",'B1'!B220)</f>
        <v/>
      </c>
      <c r="C220" s="894" t="str">
        <f>IF(ISBLANK('B1'!C220),"",'B1'!C220)</f>
        <v/>
      </c>
      <c r="D220" s="248" t="str">
        <f>IF(ISBLANK('B1'!Q220),"",'B1'!Q220)</f>
        <v/>
      </c>
      <c r="E220" s="194"/>
      <c r="F220" s="195"/>
      <c r="G220" s="195"/>
      <c r="H220" s="195"/>
      <c r="I220" s="195"/>
      <c r="J220" s="195"/>
      <c r="K220" s="197"/>
      <c r="L220" s="459"/>
      <c r="M220" s="198"/>
      <c r="N220" s="196"/>
      <c r="O220" s="196"/>
      <c r="P220" s="196"/>
      <c r="Q220" s="196"/>
      <c r="R220" s="197"/>
      <c r="S220" s="195"/>
      <c r="T220" s="195"/>
      <c r="U220" s="195"/>
      <c r="V220" s="195"/>
      <c r="W220" s="198"/>
      <c r="Y220" s="153">
        <f t="shared" si="25"/>
        <v>0</v>
      </c>
      <c r="Z220" s="149">
        <f t="shared" si="26"/>
        <v>0</v>
      </c>
      <c r="AA220" s="149">
        <f t="shared" si="27"/>
        <v>0</v>
      </c>
      <c r="AB220" s="850">
        <f t="shared" si="28"/>
        <v>0</v>
      </c>
      <c r="AD220" s="153">
        <f t="shared" si="29"/>
        <v>0</v>
      </c>
      <c r="AE220" s="149">
        <f t="shared" si="30"/>
        <v>0</v>
      </c>
      <c r="AF220" s="149">
        <f t="shared" si="31"/>
        <v>0</v>
      </c>
      <c r="AG220" s="154">
        <f t="shared" si="32"/>
        <v>0</v>
      </c>
    </row>
    <row r="221" spans="1:33" x14ac:dyDescent="0.25">
      <c r="A221" s="141" t="str">
        <f>IF(ISBLANK('B1'!A221),"",'B1'!A221)</f>
        <v/>
      </c>
      <c r="B221" s="897" t="str">
        <f>IF(ISBLANK('B1'!B221),"",'B1'!B221)</f>
        <v/>
      </c>
      <c r="C221" s="894" t="str">
        <f>IF(ISBLANK('B1'!C221),"",'B1'!C221)</f>
        <v/>
      </c>
      <c r="D221" s="248" t="str">
        <f>IF(ISBLANK('B1'!Q221),"",'B1'!Q221)</f>
        <v/>
      </c>
      <c r="E221" s="194"/>
      <c r="F221" s="195"/>
      <c r="G221" s="195"/>
      <c r="H221" s="195"/>
      <c r="I221" s="195"/>
      <c r="J221" s="195"/>
      <c r="K221" s="197"/>
      <c r="L221" s="459"/>
      <c r="M221" s="198"/>
      <c r="N221" s="196"/>
      <c r="O221" s="196"/>
      <c r="P221" s="196"/>
      <c r="Q221" s="196"/>
      <c r="R221" s="197"/>
      <c r="S221" s="195"/>
      <c r="T221" s="195"/>
      <c r="U221" s="195"/>
      <c r="V221" s="195"/>
      <c r="W221" s="198"/>
      <c r="Y221" s="153">
        <f t="shared" si="25"/>
        <v>0</v>
      </c>
      <c r="Z221" s="149">
        <f t="shared" si="26"/>
        <v>0</v>
      </c>
      <c r="AA221" s="149">
        <f t="shared" si="27"/>
        <v>0</v>
      </c>
      <c r="AB221" s="850">
        <f t="shared" si="28"/>
        <v>0</v>
      </c>
      <c r="AD221" s="153">
        <f t="shared" si="29"/>
        <v>0</v>
      </c>
      <c r="AE221" s="149">
        <f t="shared" si="30"/>
        <v>0</v>
      </c>
      <c r="AF221" s="149">
        <f t="shared" si="31"/>
        <v>0</v>
      </c>
      <c r="AG221" s="154">
        <f t="shared" si="32"/>
        <v>0</v>
      </c>
    </row>
    <row r="222" spans="1:33" x14ac:dyDescent="0.25">
      <c r="A222" s="141" t="str">
        <f>IF(ISBLANK('B1'!A222),"",'B1'!A222)</f>
        <v/>
      </c>
      <c r="B222" s="897" t="str">
        <f>IF(ISBLANK('B1'!B222),"",'B1'!B222)</f>
        <v/>
      </c>
      <c r="C222" s="894" t="str">
        <f>IF(ISBLANK('B1'!C222),"",'B1'!C222)</f>
        <v/>
      </c>
      <c r="D222" s="248" t="str">
        <f>IF(ISBLANK('B1'!Q222),"",'B1'!Q222)</f>
        <v/>
      </c>
      <c r="E222" s="194"/>
      <c r="F222" s="195"/>
      <c r="G222" s="195"/>
      <c r="H222" s="195"/>
      <c r="I222" s="195"/>
      <c r="J222" s="195"/>
      <c r="K222" s="197"/>
      <c r="L222" s="459"/>
      <c r="M222" s="198"/>
      <c r="N222" s="196"/>
      <c r="O222" s="196"/>
      <c r="P222" s="196"/>
      <c r="Q222" s="196"/>
      <c r="R222" s="197"/>
      <c r="S222" s="195"/>
      <c r="T222" s="195"/>
      <c r="U222" s="195"/>
      <c r="V222" s="195"/>
      <c r="W222" s="198"/>
      <c r="Y222" s="153">
        <f t="shared" si="25"/>
        <v>0</v>
      </c>
      <c r="Z222" s="149">
        <f t="shared" si="26"/>
        <v>0</v>
      </c>
      <c r="AA222" s="149">
        <f t="shared" si="27"/>
        <v>0</v>
      </c>
      <c r="AB222" s="850">
        <f t="shared" si="28"/>
        <v>0</v>
      </c>
      <c r="AD222" s="153">
        <f t="shared" si="29"/>
        <v>0</v>
      </c>
      <c r="AE222" s="149">
        <f t="shared" si="30"/>
        <v>0</v>
      </c>
      <c r="AF222" s="149">
        <f t="shared" si="31"/>
        <v>0</v>
      </c>
      <c r="AG222" s="154">
        <f t="shared" si="32"/>
        <v>0</v>
      </c>
    </row>
    <row r="223" spans="1:33" x14ac:dyDescent="0.25">
      <c r="A223" s="141" t="str">
        <f>IF(ISBLANK('B1'!A223),"",'B1'!A223)</f>
        <v/>
      </c>
      <c r="B223" s="897" t="str">
        <f>IF(ISBLANK('B1'!B223),"",'B1'!B223)</f>
        <v/>
      </c>
      <c r="C223" s="894" t="str">
        <f>IF(ISBLANK('B1'!C223),"",'B1'!C223)</f>
        <v/>
      </c>
      <c r="D223" s="248" t="str">
        <f>IF(ISBLANK('B1'!Q223),"",'B1'!Q223)</f>
        <v/>
      </c>
      <c r="E223" s="194"/>
      <c r="F223" s="195"/>
      <c r="G223" s="195"/>
      <c r="H223" s="195"/>
      <c r="I223" s="195"/>
      <c r="J223" s="195"/>
      <c r="K223" s="197"/>
      <c r="L223" s="459"/>
      <c r="M223" s="198"/>
      <c r="N223" s="196"/>
      <c r="O223" s="196"/>
      <c r="P223" s="196"/>
      <c r="Q223" s="196"/>
      <c r="R223" s="197"/>
      <c r="S223" s="195"/>
      <c r="T223" s="195"/>
      <c r="U223" s="195"/>
      <c r="V223" s="195"/>
      <c r="W223" s="198"/>
      <c r="Y223" s="153">
        <f t="shared" si="25"/>
        <v>0</v>
      </c>
      <c r="Z223" s="149">
        <f t="shared" si="26"/>
        <v>0</v>
      </c>
      <c r="AA223" s="149">
        <f t="shared" si="27"/>
        <v>0</v>
      </c>
      <c r="AB223" s="850">
        <f t="shared" si="28"/>
        <v>0</v>
      </c>
      <c r="AD223" s="153">
        <f t="shared" si="29"/>
        <v>0</v>
      </c>
      <c r="AE223" s="149">
        <f t="shared" si="30"/>
        <v>0</v>
      </c>
      <c r="AF223" s="149">
        <f t="shared" si="31"/>
        <v>0</v>
      </c>
      <c r="AG223" s="154">
        <f t="shared" si="32"/>
        <v>0</v>
      </c>
    </row>
    <row r="224" spans="1:33" x14ac:dyDescent="0.25">
      <c r="A224" s="141" t="str">
        <f>IF(ISBLANK('B1'!A224),"",'B1'!A224)</f>
        <v/>
      </c>
      <c r="B224" s="897" t="str">
        <f>IF(ISBLANK('B1'!B224),"",'B1'!B224)</f>
        <v/>
      </c>
      <c r="C224" s="894" t="str">
        <f>IF(ISBLANK('B1'!C224),"",'B1'!C224)</f>
        <v/>
      </c>
      <c r="D224" s="248" t="str">
        <f>IF(ISBLANK('B1'!Q224),"",'B1'!Q224)</f>
        <v/>
      </c>
      <c r="E224" s="194"/>
      <c r="F224" s="195"/>
      <c r="G224" s="195"/>
      <c r="H224" s="195"/>
      <c r="I224" s="195"/>
      <c r="J224" s="195"/>
      <c r="K224" s="197"/>
      <c r="L224" s="459"/>
      <c r="M224" s="198"/>
      <c r="N224" s="196"/>
      <c r="O224" s="196"/>
      <c r="P224" s="196"/>
      <c r="Q224" s="196"/>
      <c r="R224" s="197"/>
      <c r="S224" s="195"/>
      <c r="T224" s="195"/>
      <c r="U224" s="195"/>
      <c r="V224" s="195"/>
      <c r="W224" s="198"/>
      <c r="Y224" s="153">
        <f t="shared" si="25"/>
        <v>0</v>
      </c>
      <c r="Z224" s="149">
        <f t="shared" si="26"/>
        <v>0</v>
      </c>
      <c r="AA224" s="149">
        <f t="shared" si="27"/>
        <v>0</v>
      </c>
      <c r="AB224" s="850">
        <f t="shared" si="28"/>
        <v>0</v>
      </c>
      <c r="AD224" s="153">
        <f t="shared" si="29"/>
        <v>0</v>
      </c>
      <c r="AE224" s="149">
        <f t="shared" si="30"/>
        <v>0</v>
      </c>
      <c r="AF224" s="149">
        <f t="shared" si="31"/>
        <v>0</v>
      </c>
      <c r="AG224" s="154">
        <f t="shared" si="32"/>
        <v>0</v>
      </c>
    </row>
    <row r="225" spans="1:33" x14ac:dyDescent="0.25">
      <c r="A225" s="141" t="str">
        <f>IF(ISBLANK('B1'!A225),"",'B1'!A225)</f>
        <v/>
      </c>
      <c r="B225" s="897" t="str">
        <f>IF(ISBLANK('B1'!B225),"",'B1'!B225)</f>
        <v/>
      </c>
      <c r="C225" s="894" t="str">
        <f>IF(ISBLANK('B1'!C225),"",'B1'!C225)</f>
        <v/>
      </c>
      <c r="D225" s="248" t="str">
        <f>IF(ISBLANK('B1'!Q225),"",'B1'!Q225)</f>
        <v/>
      </c>
      <c r="E225" s="194"/>
      <c r="F225" s="195"/>
      <c r="G225" s="195"/>
      <c r="H225" s="195"/>
      <c r="I225" s="195"/>
      <c r="J225" s="195"/>
      <c r="K225" s="197"/>
      <c r="L225" s="459"/>
      <c r="M225" s="198"/>
      <c r="N225" s="196"/>
      <c r="O225" s="196"/>
      <c r="P225" s="196"/>
      <c r="Q225" s="196"/>
      <c r="R225" s="197"/>
      <c r="S225" s="195"/>
      <c r="T225" s="195"/>
      <c r="U225" s="195"/>
      <c r="V225" s="195"/>
      <c r="W225" s="198"/>
      <c r="Y225" s="153">
        <f t="shared" si="25"/>
        <v>0</v>
      </c>
      <c r="Z225" s="149">
        <f t="shared" si="26"/>
        <v>0</v>
      </c>
      <c r="AA225" s="149">
        <f t="shared" si="27"/>
        <v>0</v>
      </c>
      <c r="AB225" s="850">
        <f t="shared" si="28"/>
        <v>0</v>
      </c>
      <c r="AD225" s="153">
        <f t="shared" si="29"/>
        <v>0</v>
      </c>
      <c r="AE225" s="149">
        <f t="shared" si="30"/>
        <v>0</v>
      </c>
      <c r="AF225" s="149">
        <f t="shared" si="31"/>
        <v>0</v>
      </c>
      <c r="AG225" s="154">
        <f t="shared" si="32"/>
        <v>0</v>
      </c>
    </row>
    <row r="226" spans="1:33" x14ac:dyDescent="0.25">
      <c r="A226" s="141" t="str">
        <f>IF(ISBLANK('B1'!A226),"",'B1'!A226)</f>
        <v/>
      </c>
      <c r="B226" s="897" t="str">
        <f>IF(ISBLANK('B1'!B226),"",'B1'!B226)</f>
        <v/>
      </c>
      <c r="C226" s="894" t="str">
        <f>IF(ISBLANK('B1'!C226),"",'B1'!C226)</f>
        <v/>
      </c>
      <c r="D226" s="248" t="str">
        <f>IF(ISBLANK('B1'!Q226),"",'B1'!Q226)</f>
        <v/>
      </c>
      <c r="E226" s="194"/>
      <c r="F226" s="195"/>
      <c r="G226" s="195"/>
      <c r="H226" s="195"/>
      <c r="I226" s="195"/>
      <c r="J226" s="195"/>
      <c r="K226" s="197"/>
      <c r="L226" s="459"/>
      <c r="M226" s="198"/>
      <c r="N226" s="196"/>
      <c r="O226" s="196"/>
      <c r="P226" s="196"/>
      <c r="Q226" s="196"/>
      <c r="R226" s="197"/>
      <c r="S226" s="195"/>
      <c r="T226" s="195"/>
      <c r="U226" s="195"/>
      <c r="V226" s="195"/>
      <c r="W226" s="198"/>
      <c r="Y226" s="153">
        <f t="shared" si="25"/>
        <v>0</v>
      </c>
      <c r="Z226" s="149">
        <f t="shared" si="26"/>
        <v>0</v>
      </c>
      <c r="AA226" s="149">
        <f t="shared" si="27"/>
        <v>0</v>
      </c>
      <c r="AB226" s="850">
        <f t="shared" si="28"/>
        <v>0</v>
      </c>
      <c r="AD226" s="153">
        <f t="shared" si="29"/>
        <v>0</v>
      </c>
      <c r="AE226" s="149">
        <f t="shared" si="30"/>
        <v>0</v>
      </c>
      <c r="AF226" s="149">
        <f t="shared" si="31"/>
        <v>0</v>
      </c>
      <c r="AG226" s="154">
        <f t="shared" si="32"/>
        <v>0</v>
      </c>
    </row>
    <row r="227" spans="1:33" x14ac:dyDescent="0.25">
      <c r="A227" s="141" t="str">
        <f>IF(ISBLANK('B1'!A227),"",'B1'!A227)</f>
        <v/>
      </c>
      <c r="B227" s="897" t="str">
        <f>IF(ISBLANK('B1'!B227),"",'B1'!B227)</f>
        <v/>
      </c>
      <c r="C227" s="894" t="str">
        <f>IF(ISBLANK('B1'!C227),"",'B1'!C227)</f>
        <v/>
      </c>
      <c r="D227" s="248" t="str">
        <f>IF(ISBLANK('B1'!Q227),"",'B1'!Q227)</f>
        <v/>
      </c>
      <c r="E227" s="194"/>
      <c r="F227" s="195"/>
      <c r="G227" s="195"/>
      <c r="H227" s="195"/>
      <c r="I227" s="195"/>
      <c r="J227" s="195"/>
      <c r="K227" s="197"/>
      <c r="L227" s="459"/>
      <c r="M227" s="198"/>
      <c r="N227" s="196"/>
      <c r="O227" s="196"/>
      <c r="P227" s="196"/>
      <c r="Q227" s="196"/>
      <c r="R227" s="197"/>
      <c r="S227" s="195"/>
      <c r="T227" s="195"/>
      <c r="U227" s="195"/>
      <c r="V227" s="195"/>
      <c r="W227" s="198"/>
      <c r="Y227" s="153">
        <f t="shared" si="25"/>
        <v>0</v>
      </c>
      <c r="Z227" s="149">
        <f t="shared" si="26"/>
        <v>0</v>
      </c>
      <c r="AA227" s="149">
        <f t="shared" si="27"/>
        <v>0</v>
      </c>
      <c r="AB227" s="850">
        <f t="shared" si="28"/>
        <v>0</v>
      </c>
      <c r="AD227" s="153">
        <f t="shared" si="29"/>
        <v>0</v>
      </c>
      <c r="AE227" s="149">
        <f t="shared" si="30"/>
        <v>0</v>
      </c>
      <c r="AF227" s="149">
        <f t="shared" si="31"/>
        <v>0</v>
      </c>
      <c r="AG227" s="154">
        <f t="shared" si="32"/>
        <v>0</v>
      </c>
    </row>
    <row r="228" spans="1:33" x14ac:dyDescent="0.25">
      <c r="A228" s="141" t="str">
        <f>IF(ISBLANK('B1'!A228),"",'B1'!A228)</f>
        <v/>
      </c>
      <c r="B228" s="897" t="str">
        <f>IF(ISBLANK('B1'!B228),"",'B1'!B228)</f>
        <v/>
      </c>
      <c r="C228" s="894" t="str">
        <f>IF(ISBLANK('B1'!C228),"",'B1'!C228)</f>
        <v/>
      </c>
      <c r="D228" s="248" t="str">
        <f>IF(ISBLANK('B1'!Q228),"",'B1'!Q228)</f>
        <v/>
      </c>
      <c r="E228" s="194"/>
      <c r="F228" s="195"/>
      <c r="G228" s="195"/>
      <c r="H228" s="195"/>
      <c r="I228" s="195"/>
      <c r="J228" s="195"/>
      <c r="K228" s="197"/>
      <c r="L228" s="459"/>
      <c r="M228" s="198"/>
      <c r="N228" s="196"/>
      <c r="O228" s="196"/>
      <c r="P228" s="196"/>
      <c r="Q228" s="196"/>
      <c r="R228" s="197"/>
      <c r="S228" s="195"/>
      <c r="T228" s="195"/>
      <c r="U228" s="195"/>
      <c r="V228" s="195"/>
      <c r="W228" s="198"/>
      <c r="Y228" s="153">
        <f t="shared" si="25"/>
        <v>0</v>
      </c>
      <c r="Z228" s="149">
        <f t="shared" si="26"/>
        <v>0</v>
      </c>
      <c r="AA228" s="149">
        <f t="shared" si="27"/>
        <v>0</v>
      </c>
      <c r="AB228" s="850">
        <f t="shared" si="28"/>
        <v>0</v>
      </c>
      <c r="AD228" s="153">
        <f t="shared" si="29"/>
        <v>0</v>
      </c>
      <c r="AE228" s="149">
        <f t="shared" si="30"/>
        <v>0</v>
      </c>
      <c r="AF228" s="149">
        <f t="shared" si="31"/>
        <v>0</v>
      </c>
      <c r="AG228" s="154">
        <f t="shared" si="32"/>
        <v>0</v>
      </c>
    </row>
    <row r="229" spans="1:33" x14ac:dyDescent="0.25">
      <c r="A229" s="141" t="str">
        <f>IF(ISBLANK('B1'!A229),"",'B1'!A229)</f>
        <v/>
      </c>
      <c r="B229" s="897" t="str">
        <f>IF(ISBLANK('B1'!B229),"",'B1'!B229)</f>
        <v/>
      </c>
      <c r="C229" s="894" t="str">
        <f>IF(ISBLANK('B1'!C229),"",'B1'!C229)</f>
        <v/>
      </c>
      <c r="D229" s="248" t="str">
        <f>IF(ISBLANK('B1'!Q229),"",'B1'!Q229)</f>
        <v/>
      </c>
      <c r="E229" s="194"/>
      <c r="F229" s="195"/>
      <c r="G229" s="195"/>
      <c r="H229" s="195"/>
      <c r="I229" s="195"/>
      <c r="J229" s="195"/>
      <c r="K229" s="197"/>
      <c r="L229" s="459"/>
      <c r="M229" s="198"/>
      <c r="N229" s="196"/>
      <c r="O229" s="196"/>
      <c r="P229" s="196"/>
      <c r="Q229" s="196"/>
      <c r="R229" s="197"/>
      <c r="S229" s="195"/>
      <c r="T229" s="195"/>
      <c r="U229" s="195"/>
      <c r="V229" s="195"/>
      <c r="W229" s="198"/>
      <c r="Y229" s="153">
        <f t="shared" si="25"/>
        <v>0</v>
      </c>
      <c r="Z229" s="149">
        <f t="shared" si="26"/>
        <v>0</v>
      </c>
      <c r="AA229" s="149">
        <f t="shared" si="27"/>
        <v>0</v>
      </c>
      <c r="AB229" s="850">
        <f t="shared" si="28"/>
        <v>0</v>
      </c>
      <c r="AD229" s="153">
        <f t="shared" si="29"/>
        <v>0</v>
      </c>
      <c r="AE229" s="149">
        <f t="shared" si="30"/>
        <v>0</v>
      </c>
      <c r="AF229" s="149">
        <f t="shared" si="31"/>
        <v>0</v>
      </c>
      <c r="AG229" s="154">
        <f t="shared" si="32"/>
        <v>0</v>
      </c>
    </row>
    <row r="230" spans="1:33" x14ac:dyDescent="0.25">
      <c r="A230" s="141" t="str">
        <f>IF(ISBLANK('B1'!A230),"",'B1'!A230)</f>
        <v/>
      </c>
      <c r="B230" s="897" t="str">
        <f>IF(ISBLANK('B1'!B230),"",'B1'!B230)</f>
        <v/>
      </c>
      <c r="C230" s="894" t="str">
        <f>IF(ISBLANK('B1'!C230),"",'B1'!C230)</f>
        <v/>
      </c>
      <c r="D230" s="248" t="str">
        <f>IF(ISBLANK('B1'!Q230),"",'B1'!Q230)</f>
        <v/>
      </c>
      <c r="E230" s="194"/>
      <c r="F230" s="195"/>
      <c r="G230" s="195"/>
      <c r="H230" s="195"/>
      <c r="I230" s="195"/>
      <c r="J230" s="195"/>
      <c r="K230" s="197"/>
      <c r="L230" s="459"/>
      <c r="M230" s="198"/>
      <c r="N230" s="196"/>
      <c r="O230" s="196"/>
      <c r="P230" s="196"/>
      <c r="Q230" s="196"/>
      <c r="R230" s="197"/>
      <c r="S230" s="195"/>
      <c r="T230" s="195"/>
      <c r="U230" s="195"/>
      <c r="V230" s="195"/>
      <c r="W230" s="198"/>
      <c r="Y230" s="153">
        <f t="shared" si="25"/>
        <v>0</v>
      </c>
      <c r="Z230" s="149">
        <f t="shared" si="26"/>
        <v>0</v>
      </c>
      <c r="AA230" s="149">
        <f t="shared" si="27"/>
        <v>0</v>
      </c>
      <c r="AB230" s="850">
        <f t="shared" si="28"/>
        <v>0</v>
      </c>
      <c r="AD230" s="153">
        <f t="shared" si="29"/>
        <v>0</v>
      </c>
      <c r="AE230" s="149">
        <f t="shared" si="30"/>
        <v>0</v>
      </c>
      <c r="AF230" s="149">
        <f t="shared" si="31"/>
        <v>0</v>
      </c>
      <c r="AG230" s="154">
        <f t="shared" si="32"/>
        <v>0</v>
      </c>
    </row>
    <row r="231" spans="1:33" x14ac:dyDescent="0.25">
      <c r="A231" s="141" t="str">
        <f>IF(ISBLANK('B1'!A231),"",'B1'!A231)</f>
        <v/>
      </c>
      <c r="B231" s="897" t="str">
        <f>IF(ISBLANK('B1'!B231),"",'B1'!B231)</f>
        <v/>
      </c>
      <c r="C231" s="894" t="str">
        <f>IF(ISBLANK('B1'!C231),"",'B1'!C231)</f>
        <v/>
      </c>
      <c r="D231" s="248" t="str">
        <f>IF(ISBLANK('B1'!Q231),"",'B1'!Q231)</f>
        <v/>
      </c>
      <c r="E231" s="194"/>
      <c r="F231" s="195"/>
      <c r="G231" s="195"/>
      <c r="H231" s="195"/>
      <c r="I231" s="195"/>
      <c r="J231" s="195"/>
      <c r="K231" s="197"/>
      <c r="L231" s="459"/>
      <c r="M231" s="198"/>
      <c r="N231" s="196"/>
      <c r="O231" s="196"/>
      <c r="P231" s="196"/>
      <c r="Q231" s="196"/>
      <c r="R231" s="197"/>
      <c r="S231" s="195"/>
      <c r="T231" s="195"/>
      <c r="U231" s="195"/>
      <c r="V231" s="195"/>
      <c r="W231" s="198"/>
      <c r="Y231" s="153">
        <f t="shared" si="25"/>
        <v>0</v>
      </c>
      <c r="Z231" s="149">
        <f t="shared" si="26"/>
        <v>0</v>
      </c>
      <c r="AA231" s="149">
        <f t="shared" si="27"/>
        <v>0</v>
      </c>
      <c r="AB231" s="850">
        <f t="shared" si="28"/>
        <v>0</v>
      </c>
      <c r="AD231" s="153">
        <f t="shared" si="29"/>
        <v>0</v>
      </c>
      <c r="AE231" s="149">
        <f t="shared" si="30"/>
        <v>0</v>
      </c>
      <c r="AF231" s="149">
        <f t="shared" si="31"/>
        <v>0</v>
      </c>
      <c r="AG231" s="154">
        <f t="shared" si="32"/>
        <v>0</v>
      </c>
    </row>
    <row r="232" spans="1:33" x14ac:dyDescent="0.25">
      <c r="A232" s="141" t="str">
        <f>IF(ISBLANK('B1'!A232),"",'B1'!A232)</f>
        <v/>
      </c>
      <c r="B232" s="897" t="str">
        <f>IF(ISBLANK('B1'!B232),"",'B1'!B232)</f>
        <v/>
      </c>
      <c r="C232" s="894" t="str">
        <f>IF(ISBLANK('B1'!C232),"",'B1'!C232)</f>
        <v/>
      </c>
      <c r="D232" s="248" t="str">
        <f>IF(ISBLANK('B1'!Q232),"",'B1'!Q232)</f>
        <v/>
      </c>
      <c r="E232" s="194"/>
      <c r="F232" s="195"/>
      <c r="G232" s="195"/>
      <c r="H232" s="195"/>
      <c r="I232" s="195"/>
      <c r="J232" s="195"/>
      <c r="K232" s="197"/>
      <c r="L232" s="459"/>
      <c r="M232" s="198"/>
      <c r="N232" s="196"/>
      <c r="O232" s="196"/>
      <c r="P232" s="196"/>
      <c r="Q232" s="196"/>
      <c r="R232" s="197"/>
      <c r="S232" s="195"/>
      <c r="T232" s="195"/>
      <c r="U232" s="195"/>
      <c r="V232" s="195"/>
      <c r="W232" s="198"/>
      <c r="Y232" s="153">
        <f t="shared" si="25"/>
        <v>0</v>
      </c>
      <c r="Z232" s="149">
        <f t="shared" si="26"/>
        <v>0</v>
      </c>
      <c r="AA232" s="149">
        <f t="shared" si="27"/>
        <v>0</v>
      </c>
      <c r="AB232" s="850">
        <f t="shared" si="28"/>
        <v>0</v>
      </c>
      <c r="AD232" s="153">
        <f t="shared" si="29"/>
        <v>0</v>
      </c>
      <c r="AE232" s="149">
        <f t="shared" si="30"/>
        <v>0</v>
      </c>
      <c r="AF232" s="149">
        <f t="shared" si="31"/>
        <v>0</v>
      </c>
      <c r="AG232" s="154">
        <f t="shared" si="32"/>
        <v>0</v>
      </c>
    </row>
    <row r="233" spans="1:33" x14ac:dyDescent="0.25">
      <c r="A233" s="141" t="str">
        <f>IF(ISBLANK('B1'!A233),"",'B1'!A233)</f>
        <v/>
      </c>
      <c r="B233" s="897" t="str">
        <f>IF(ISBLANK('B1'!B233),"",'B1'!B233)</f>
        <v/>
      </c>
      <c r="C233" s="894" t="str">
        <f>IF(ISBLANK('B1'!C233),"",'B1'!C233)</f>
        <v/>
      </c>
      <c r="D233" s="248" t="str">
        <f>IF(ISBLANK('B1'!Q233),"",'B1'!Q233)</f>
        <v/>
      </c>
      <c r="E233" s="194"/>
      <c r="F233" s="195"/>
      <c r="G233" s="195"/>
      <c r="H233" s="195"/>
      <c r="I233" s="195"/>
      <c r="J233" s="195"/>
      <c r="K233" s="197"/>
      <c r="L233" s="459"/>
      <c r="M233" s="198"/>
      <c r="N233" s="196"/>
      <c r="O233" s="196"/>
      <c r="P233" s="196"/>
      <c r="Q233" s="196"/>
      <c r="R233" s="197"/>
      <c r="S233" s="195"/>
      <c r="T233" s="195"/>
      <c r="U233" s="195"/>
      <c r="V233" s="195"/>
      <c r="W233" s="198"/>
      <c r="Y233" s="153">
        <f t="shared" si="25"/>
        <v>0</v>
      </c>
      <c r="Z233" s="149">
        <f t="shared" si="26"/>
        <v>0</v>
      </c>
      <c r="AA233" s="149">
        <f t="shared" si="27"/>
        <v>0</v>
      </c>
      <c r="AB233" s="850">
        <f t="shared" si="28"/>
        <v>0</v>
      </c>
      <c r="AD233" s="153">
        <f t="shared" si="29"/>
        <v>0</v>
      </c>
      <c r="AE233" s="149">
        <f t="shared" si="30"/>
        <v>0</v>
      </c>
      <c r="AF233" s="149">
        <f t="shared" si="31"/>
        <v>0</v>
      </c>
      <c r="AG233" s="154">
        <f t="shared" si="32"/>
        <v>0</v>
      </c>
    </row>
    <row r="234" spans="1:33" x14ac:dyDescent="0.25">
      <c r="A234" s="141" t="str">
        <f>IF(ISBLANK('B1'!A234),"",'B1'!A234)</f>
        <v/>
      </c>
      <c r="B234" s="897" t="str">
        <f>IF(ISBLANK('B1'!B234),"",'B1'!B234)</f>
        <v/>
      </c>
      <c r="C234" s="894" t="str">
        <f>IF(ISBLANK('B1'!C234),"",'B1'!C234)</f>
        <v/>
      </c>
      <c r="D234" s="248" t="str">
        <f>IF(ISBLANK('B1'!Q234),"",'B1'!Q234)</f>
        <v/>
      </c>
      <c r="E234" s="194"/>
      <c r="F234" s="195"/>
      <c r="G234" s="195"/>
      <c r="H234" s="195"/>
      <c r="I234" s="195"/>
      <c r="J234" s="195"/>
      <c r="K234" s="197"/>
      <c r="L234" s="459"/>
      <c r="M234" s="198"/>
      <c r="N234" s="196"/>
      <c r="O234" s="196"/>
      <c r="P234" s="196"/>
      <c r="Q234" s="196"/>
      <c r="R234" s="197"/>
      <c r="S234" s="195"/>
      <c r="T234" s="195"/>
      <c r="U234" s="195"/>
      <c r="V234" s="195"/>
      <c r="W234" s="198"/>
      <c r="Y234" s="153">
        <f t="shared" si="25"/>
        <v>0</v>
      </c>
      <c r="Z234" s="149">
        <f t="shared" si="26"/>
        <v>0</v>
      </c>
      <c r="AA234" s="149">
        <f t="shared" si="27"/>
        <v>0</v>
      </c>
      <c r="AB234" s="850">
        <f t="shared" si="28"/>
        <v>0</v>
      </c>
      <c r="AD234" s="153">
        <f t="shared" si="29"/>
        <v>0</v>
      </c>
      <c r="AE234" s="149">
        <f t="shared" si="30"/>
        <v>0</v>
      </c>
      <c r="AF234" s="149">
        <f t="shared" si="31"/>
        <v>0</v>
      </c>
      <c r="AG234" s="154">
        <f t="shared" si="32"/>
        <v>0</v>
      </c>
    </row>
    <row r="235" spans="1:33" x14ac:dyDescent="0.25">
      <c r="A235" s="141" t="str">
        <f>IF(ISBLANK('B1'!A235),"",'B1'!A235)</f>
        <v/>
      </c>
      <c r="B235" s="897" t="str">
        <f>IF(ISBLANK('B1'!B235),"",'B1'!B235)</f>
        <v/>
      </c>
      <c r="C235" s="894" t="str">
        <f>IF(ISBLANK('B1'!C235),"",'B1'!C235)</f>
        <v/>
      </c>
      <c r="D235" s="248" t="str">
        <f>IF(ISBLANK('B1'!Q235),"",'B1'!Q235)</f>
        <v/>
      </c>
      <c r="E235" s="194"/>
      <c r="F235" s="195"/>
      <c r="G235" s="195"/>
      <c r="H235" s="195"/>
      <c r="I235" s="195"/>
      <c r="J235" s="195"/>
      <c r="K235" s="197"/>
      <c r="L235" s="459"/>
      <c r="M235" s="198"/>
      <c r="N235" s="196"/>
      <c r="O235" s="196"/>
      <c r="P235" s="196"/>
      <c r="Q235" s="196"/>
      <c r="R235" s="197"/>
      <c r="S235" s="195"/>
      <c r="T235" s="195"/>
      <c r="U235" s="195"/>
      <c r="V235" s="195"/>
      <c r="W235" s="198"/>
      <c r="Y235" s="153">
        <f t="shared" si="25"/>
        <v>0</v>
      </c>
      <c r="Z235" s="149">
        <f t="shared" si="26"/>
        <v>0</v>
      </c>
      <c r="AA235" s="149">
        <f t="shared" si="27"/>
        <v>0</v>
      </c>
      <c r="AB235" s="850">
        <f t="shared" si="28"/>
        <v>0</v>
      </c>
      <c r="AD235" s="153">
        <f t="shared" si="29"/>
        <v>0</v>
      </c>
      <c r="AE235" s="149">
        <f t="shared" si="30"/>
        <v>0</v>
      </c>
      <c r="AF235" s="149">
        <f t="shared" si="31"/>
        <v>0</v>
      </c>
      <c r="AG235" s="154">
        <f t="shared" si="32"/>
        <v>0</v>
      </c>
    </row>
    <row r="236" spans="1:33" x14ac:dyDescent="0.25">
      <c r="A236" s="141" t="str">
        <f>IF(ISBLANK('B1'!A236),"",'B1'!A236)</f>
        <v/>
      </c>
      <c r="B236" s="897" t="str">
        <f>IF(ISBLANK('B1'!B236),"",'B1'!B236)</f>
        <v/>
      </c>
      <c r="C236" s="894" t="str">
        <f>IF(ISBLANK('B1'!C236),"",'B1'!C236)</f>
        <v/>
      </c>
      <c r="D236" s="248" t="str">
        <f>IF(ISBLANK('B1'!Q236),"",'B1'!Q236)</f>
        <v/>
      </c>
      <c r="E236" s="194"/>
      <c r="F236" s="195"/>
      <c r="G236" s="195"/>
      <c r="H236" s="195"/>
      <c r="I236" s="195"/>
      <c r="J236" s="195"/>
      <c r="K236" s="197"/>
      <c r="L236" s="459"/>
      <c r="M236" s="198"/>
      <c r="N236" s="196"/>
      <c r="O236" s="196"/>
      <c r="P236" s="196"/>
      <c r="Q236" s="196"/>
      <c r="R236" s="197"/>
      <c r="S236" s="195"/>
      <c r="T236" s="195"/>
      <c r="U236" s="195"/>
      <c r="V236" s="195"/>
      <c r="W236" s="198"/>
      <c r="Y236" s="153">
        <f t="shared" si="25"/>
        <v>0</v>
      </c>
      <c r="Z236" s="149">
        <f t="shared" si="26"/>
        <v>0</v>
      </c>
      <c r="AA236" s="149">
        <f t="shared" si="27"/>
        <v>0</v>
      </c>
      <c r="AB236" s="850">
        <f t="shared" si="28"/>
        <v>0</v>
      </c>
      <c r="AD236" s="153">
        <f t="shared" si="29"/>
        <v>0</v>
      </c>
      <c r="AE236" s="149">
        <f t="shared" si="30"/>
        <v>0</v>
      </c>
      <c r="AF236" s="149">
        <f t="shared" si="31"/>
        <v>0</v>
      </c>
      <c r="AG236" s="154">
        <f t="shared" si="32"/>
        <v>0</v>
      </c>
    </row>
    <row r="237" spans="1:33" x14ac:dyDescent="0.25">
      <c r="A237" s="141" t="str">
        <f>IF(ISBLANK('B1'!A237),"",'B1'!A237)</f>
        <v/>
      </c>
      <c r="B237" s="897" t="str">
        <f>IF(ISBLANK('B1'!B237),"",'B1'!B237)</f>
        <v/>
      </c>
      <c r="C237" s="894" t="str">
        <f>IF(ISBLANK('B1'!C237),"",'B1'!C237)</f>
        <v/>
      </c>
      <c r="D237" s="248" t="str">
        <f>IF(ISBLANK('B1'!Q237),"",'B1'!Q237)</f>
        <v/>
      </c>
      <c r="E237" s="194"/>
      <c r="F237" s="195"/>
      <c r="G237" s="195"/>
      <c r="H237" s="195"/>
      <c r="I237" s="195"/>
      <c r="J237" s="195"/>
      <c r="K237" s="197"/>
      <c r="L237" s="459"/>
      <c r="M237" s="198"/>
      <c r="N237" s="196"/>
      <c r="O237" s="196"/>
      <c r="P237" s="196"/>
      <c r="Q237" s="196"/>
      <c r="R237" s="197"/>
      <c r="S237" s="195"/>
      <c r="T237" s="195"/>
      <c r="U237" s="195"/>
      <c r="V237" s="195"/>
      <c r="W237" s="198"/>
      <c r="Y237" s="153">
        <f t="shared" si="25"/>
        <v>0</v>
      </c>
      <c r="Z237" s="149">
        <f t="shared" si="26"/>
        <v>0</v>
      </c>
      <c r="AA237" s="149">
        <f t="shared" si="27"/>
        <v>0</v>
      </c>
      <c r="AB237" s="850">
        <f t="shared" si="28"/>
        <v>0</v>
      </c>
      <c r="AD237" s="153">
        <f t="shared" si="29"/>
        <v>0</v>
      </c>
      <c r="AE237" s="149">
        <f t="shared" si="30"/>
        <v>0</v>
      </c>
      <c r="AF237" s="149">
        <f t="shared" si="31"/>
        <v>0</v>
      </c>
      <c r="AG237" s="154">
        <f t="shared" si="32"/>
        <v>0</v>
      </c>
    </row>
    <row r="238" spans="1:33" x14ac:dyDescent="0.25">
      <c r="A238" s="141" t="str">
        <f>IF(ISBLANK('B1'!A238),"",'B1'!A238)</f>
        <v/>
      </c>
      <c r="B238" s="897" t="str">
        <f>IF(ISBLANK('B1'!B238),"",'B1'!B238)</f>
        <v/>
      </c>
      <c r="C238" s="894" t="str">
        <f>IF(ISBLANK('B1'!C238),"",'B1'!C238)</f>
        <v/>
      </c>
      <c r="D238" s="248" t="str">
        <f>IF(ISBLANK('B1'!Q238),"",'B1'!Q238)</f>
        <v/>
      </c>
      <c r="E238" s="194"/>
      <c r="F238" s="195"/>
      <c r="G238" s="195"/>
      <c r="H238" s="195"/>
      <c r="I238" s="195"/>
      <c r="J238" s="195"/>
      <c r="K238" s="197"/>
      <c r="L238" s="459"/>
      <c r="M238" s="198"/>
      <c r="N238" s="196"/>
      <c r="O238" s="196"/>
      <c r="P238" s="196"/>
      <c r="Q238" s="196"/>
      <c r="R238" s="197"/>
      <c r="S238" s="195"/>
      <c r="T238" s="195"/>
      <c r="U238" s="195"/>
      <c r="V238" s="195"/>
      <c r="W238" s="198"/>
      <c r="Y238" s="153">
        <f t="shared" si="25"/>
        <v>0</v>
      </c>
      <c r="Z238" s="149">
        <f t="shared" si="26"/>
        <v>0</v>
      </c>
      <c r="AA238" s="149">
        <f t="shared" si="27"/>
        <v>0</v>
      </c>
      <c r="AB238" s="850">
        <f t="shared" si="28"/>
        <v>0</v>
      </c>
      <c r="AD238" s="153">
        <f t="shared" si="29"/>
        <v>0</v>
      </c>
      <c r="AE238" s="149">
        <f t="shared" si="30"/>
        <v>0</v>
      </c>
      <c r="AF238" s="149">
        <f t="shared" si="31"/>
        <v>0</v>
      </c>
      <c r="AG238" s="154">
        <f t="shared" si="32"/>
        <v>0</v>
      </c>
    </row>
    <row r="239" spans="1:33" x14ac:dyDescent="0.25">
      <c r="A239" s="141" t="str">
        <f>IF(ISBLANK('B1'!A239),"",'B1'!A239)</f>
        <v/>
      </c>
      <c r="B239" s="897" t="str">
        <f>IF(ISBLANK('B1'!B239),"",'B1'!B239)</f>
        <v/>
      </c>
      <c r="C239" s="894" t="str">
        <f>IF(ISBLANK('B1'!C239),"",'B1'!C239)</f>
        <v/>
      </c>
      <c r="D239" s="248" t="str">
        <f>IF(ISBLANK('B1'!Q239),"",'B1'!Q239)</f>
        <v/>
      </c>
      <c r="E239" s="194"/>
      <c r="F239" s="195"/>
      <c r="G239" s="195"/>
      <c r="H239" s="195"/>
      <c r="I239" s="195"/>
      <c r="J239" s="195"/>
      <c r="K239" s="197"/>
      <c r="L239" s="459"/>
      <c r="M239" s="198"/>
      <c r="N239" s="196"/>
      <c r="O239" s="196"/>
      <c r="P239" s="196"/>
      <c r="Q239" s="196"/>
      <c r="R239" s="197"/>
      <c r="S239" s="195"/>
      <c r="T239" s="195"/>
      <c r="U239" s="195"/>
      <c r="V239" s="195"/>
      <c r="W239" s="198"/>
      <c r="Y239" s="153">
        <f t="shared" si="25"/>
        <v>0</v>
      </c>
      <c r="Z239" s="149">
        <f t="shared" si="26"/>
        <v>0</v>
      </c>
      <c r="AA239" s="149">
        <f t="shared" si="27"/>
        <v>0</v>
      </c>
      <c r="AB239" s="850">
        <f t="shared" si="28"/>
        <v>0</v>
      </c>
      <c r="AD239" s="153">
        <f t="shared" si="29"/>
        <v>0</v>
      </c>
      <c r="AE239" s="149">
        <f t="shared" si="30"/>
        <v>0</v>
      </c>
      <c r="AF239" s="149">
        <f t="shared" si="31"/>
        <v>0</v>
      </c>
      <c r="AG239" s="154">
        <f t="shared" si="32"/>
        <v>0</v>
      </c>
    </row>
    <row r="240" spans="1:33" x14ac:dyDescent="0.25">
      <c r="A240" s="141" t="str">
        <f>IF(ISBLANK('B1'!A240),"",'B1'!A240)</f>
        <v/>
      </c>
      <c r="B240" s="897" t="str">
        <f>IF(ISBLANK('B1'!B240),"",'B1'!B240)</f>
        <v/>
      </c>
      <c r="C240" s="894" t="str">
        <f>IF(ISBLANK('B1'!C240),"",'B1'!C240)</f>
        <v/>
      </c>
      <c r="D240" s="248" t="str">
        <f>IF(ISBLANK('B1'!Q240),"",'B1'!Q240)</f>
        <v/>
      </c>
      <c r="E240" s="194"/>
      <c r="F240" s="195"/>
      <c r="G240" s="195"/>
      <c r="H240" s="195"/>
      <c r="I240" s="195"/>
      <c r="J240" s="195"/>
      <c r="K240" s="197"/>
      <c r="L240" s="459"/>
      <c r="M240" s="198"/>
      <c r="N240" s="196"/>
      <c r="O240" s="196"/>
      <c r="P240" s="196"/>
      <c r="Q240" s="196"/>
      <c r="R240" s="197"/>
      <c r="S240" s="195"/>
      <c r="T240" s="195"/>
      <c r="U240" s="195"/>
      <c r="V240" s="195"/>
      <c r="W240" s="198"/>
      <c r="Y240" s="153">
        <f t="shared" si="25"/>
        <v>0</v>
      </c>
      <c r="Z240" s="149">
        <f t="shared" si="26"/>
        <v>0</v>
      </c>
      <c r="AA240" s="149">
        <f t="shared" si="27"/>
        <v>0</v>
      </c>
      <c r="AB240" s="850">
        <f t="shared" si="28"/>
        <v>0</v>
      </c>
      <c r="AD240" s="153">
        <f t="shared" si="29"/>
        <v>0</v>
      </c>
      <c r="AE240" s="149">
        <f t="shared" si="30"/>
        <v>0</v>
      </c>
      <c r="AF240" s="149">
        <f t="shared" si="31"/>
        <v>0</v>
      </c>
      <c r="AG240" s="154">
        <f t="shared" si="32"/>
        <v>0</v>
      </c>
    </row>
    <row r="241" spans="1:33" x14ac:dyDescent="0.25">
      <c r="A241" s="141" t="str">
        <f>IF(ISBLANK('B1'!A241),"",'B1'!A241)</f>
        <v/>
      </c>
      <c r="B241" s="897" t="str">
        <f>IF(ISBLANK('B1'!B241),"",'B1'!B241)</f>
        <v/>
      </c>
      <c r="C241" s="894" t="str">
        <f>IF(ISBLANK('B1'!C241),"",'B1'!C241)</f>
        <v/>
      </c>
      <c r="D241" s="248" t="str">
        <f>IF(ISBLANK('B1'!Q241),"",'B1'!Q241)</f>
        <v/>
      </c>
      <c r="E241" s="194"/>
      <c r="F241" s="195"/>
      <c r="G241" s="195"/>
      <c r="H241" s="195"/>
      <c r="I241" s="195"/>
      <c r="J241" s="195"/>
      <c r="K241" s="197"/>
      <c r="L241" s="459"/>
      <c r="M241" s="198"/>
      <c r="N241" s="196"/>
      <c r="O241" s="196"/>
      <c r="P241" s="196"/>
      <c r="Q241" s="196"/>
      <c r="R241" s="197"/>
      <c r="S241" s="195"/>
      <c r="T241" s="195"/>
      <c r="U241" s="195"/>
      <c r="V241" s="195"/>
      <c r="W241" s="198"/>
      <c r="Y241" s="153">
        <f t="shared" si="25"/>
        <v>0</v>
      </c>
      <c r="Z241" s="149">
        <f t="shared" si="26"/>
        <v>0</v>
      </c>
      <c r="AA241" s="149">
        <f t="shared" si="27"/>
        <v>0</v>
      </c>
      <c r="AB241" s="850">
        <f t="shared" si="28"/>
        <v>0</v>
      </c>
      <c r="AD241" s="153">
        <f t="shared" si="29"/>
        <v>0</v>
      </c>
      <c r="AE241" s="149">
        <f t="shared" si="30"/>
        <v>0</v>
      </c>
      <c r="AF241" s="149">
        <f t="shared" si="31"/>
        <v>0</v>
      </c>
      <c r="AG241" s="154">
        <f t="shared" si="32"/>
        <v>0</v>
      </c>
    </row>
    <row r="242" spans="1:33" x14ac:dyDescent="0.25">
      <c r="A242" s="141" t="str">
        <f>IF(ISBLANK('B1'!A242),"",'B1'!A242)</f>
        <v/>
      </c>
      <c r="B242" s="897" t="str">
        <f>IF(ISBLANK('B1'!B242),"",'B1'!B242)</f>
        <v/>
      </c>
      <c r="C242" s="894" t="str">
        <f>IF(ISBLANK('B1'!C242),"",'B1'!C242)</f>
        <v/>
      </c>
      <c r="D242" s="248" t="str">
        <f>IF(ISBLANK('B1'!Q242),"",'B1'!Q242)</f>
        <v/>
      </c>
      <c r="E242" s="194"/>
      <c r="F242" s="195"/>
      <c r="G242" s="195"/>
      <c r="H242" s="195"/>
      <c r="I242" s="195"/>
      <c r="J242" s="195"/>
      <c r="K242" s="197"/>
      <c r="L242" s="459"/>
      <c r="M242" s="198"/>
      <c r="N242" s="196"/>
      <c r="O242" s="196"/>
      <c r="P242" s="196"/>
      <c r="Q242" s="196"/>
      <c r="R242" s="197"/>
      <c r="S242" s="195"/>
      <c r="T242" s="195"/>
      <c r="U242" s="195"/>
      <c r="V242" s="195"/>
      <c r="W242" s="198"/>
      <c r="Y242" s="153">
        <f t="shared" si="25"/>
        <v>0</v>
      </c>
      <c r="Z242" s="149">
        <f t="shared" si="26"/>
        <v>0</v>
      </c>
      <c r="AA242" s="149">
        <f t="shared" si="27"/>
        <v>0</v>
      </c>
      <c r="AB242" s="850">
        <f t="shared" si="28"/>
        <v>0</v>
      </c>
      <c r="AD242" s="153">
        <f t="shared" si="29"/>
        <v>0</v>
      </c>
      <c r="AE242" s="149">
        <f t="shared" si="30"/>
        <v>0</v>
      </c>
      <c r="AF242" s="149">
        <f t="shared" si="31"/>
        <v>0</v>
      </c>
      <c r="AG242" s="154">
        <f t="shared" si="32"/>
        <v>0</v>
      </c>
    </row>
    <row r="243" spans="1:33" x14ac:dyDescent="0.25">
      <c r="A243" s="141" t="str">
        <f>IF(ISBLANK('B1'!A243),"",'B1'!A243)</f>
        <v/>
      </c>
      <c r="B243" s="897" t="str">
        <f>IF(ISBLANK('B1'!B243),"",'B1'!B243)</f>
        <v/>
      </c>
      <c r="C243" s="894" t="str">
        <f>IF(ISBLANK('B1'!C243),"",'B1'!C243)</f>
        <v/>
      </c>
      <c r="D243" s="248" t="str">
        <f>IF(ISBLANK('B1'!Q243),"",'B1'!Q243)</f>
        <v/>
      </c>
      <c r="E243" s="194"/>
      <c r="F243" s="195"/>
      <c r="G243" s="195"/>
      <c r="H243" s="195"/>
      <c r="I243" s="195"/>
      <c r="J243" s="195"/>
      <c r="K243" s="197"/>
      <c r="L243" s="459"/>
      <c r="M243" s="198"/>
      <c r="N243" s="196"/>
      <c r="O243" s="196"/>
      <c r="P243" s="196"/>
      <c r="Q243" s="196"/>
      <c r="R243" s="197"/>
      <c r="S243" s="195"/>
      <c r="T243" s="195"/>
      <c r="U243" s="195"/>
      <c r="V243" s="195"/>
      <c r="W243" s="198"/>
      <c r="Y243" s="153">
        <f t="shared" si="25"/>
        <v>0</v>
      </c>
      <c r="Z243" s="149">
        <f t="shared" si="26"/>
        <v>0</v>
      </c>
      <c r="AA243" s="149">
        <f t="shared" si="27"/>
        <v>0</v>
      </c>
      <c r="AB243" s="850">
        <f t="shared" si="28"/>
        <v>0</v>
      </c>
      <c r="AD243" s="153">
        <f t="shared" si="29"/>
        <v>0</v>
      </c>
      <c r="AE243" s="149">
        <f t="shared" si="30"/>
        <v>0</v>
      </c>
      <c r="AF243" s="149">
        <f t="shared" si="31"/>
        <v>0</v>
      </c>
      <c r="AG243" s="154">
        <f t="shared" si="32"/>
        <v>0</v>
      </c>
    </row>
    <row r="244" spans="1:33" x14ac:dyDescent="0.25">
      <c r="A244" s="141" t="str">
        <f>IF(ISBLANK('B1'!A244),"",'B1'!A244)</f>
        <v/>
      </c>
      <c r="B244" s="897" t="str">
        <f>IF(ISBLANK('B1'!B244),"",'B1'!B244)</f>
        <v/>
      </c>
      <c r="C244" s="894" t="str">
        <f>IF(ISBLANK('B1'!C244),"",'B1'!C244)</f>
        <v/>
      </c>
      <c r="D244" s="248" t="str">
        <f>IF(ISBLANK('B1'!Q244),"",'B1'!Q244)</f>
        <v/>
      </c>
      <c r="E244" s="194"/>
      <c r="F244" s="195"/>
      <c r="G244" s="195"/>
      <c r="H244" s="195"/>
      <c r="I244" s="195"/>
      <c r="J244" s="195"/>
      <c r="K244" s="197"/>
      <c r="L244" s="459"/>
      <c r="M244" s="198"/>
      <c r="N244" s="196"/>
      <c r="O244" s="196"/>
      <c r="P244" s="196"/>
      <c r="Q244" s="196"/>
      <c r="R244" s="197"/>
      <c r="S244" s="195"/>
      <c r="T244" s="195"/>
      <c r="U244" s="195"/>
      <c r="V244" s="195"/>
      <c r="W244" s="198"/>
      <c r="Y244" s="153">
        <f t="shared" si="25"/>
        <v>0</v>
      </c>
      <c r="Z244" s="149">
        <f t="shared" si="26"/>
        <v>0</v>
      </c>
      <c r="AA244" s="149">
        <f t="shared" si="27"/>
        <v>0</v>
      </c>
      <c r="AB244" s="850">
        <f t="shared" si="28"/>
        <v>0</v>
      </c>
      <c r="AD244" s="153">
        <f t="shared" si="29"/>
        <v>0</v>
      </c>
      <c r="AE244" s="149">
        <f t="shared" si="30"/>
        <v>0</v>
      </c>
      <c r="AF244" s="149">
        <f t="shared" si="31"/>
        <v>0</v>
      </c>
      <c r="AG244" s="154">
        <f t="shared" si="32"/>
        <v>0</v>
      </c>
    </row>
    <row r="245" spans="1:33" x14ac:dyDescent="0.25">
      <c r="A245" s="141" t="str">
        <f>IF(ISBLANK('B1'!A245),"",'B1'!A245)</f>
        <v/>
      </c>
      <c r="B245" s="897" t="str">
        <f>IF(ISBLANK('B1'!B245),"",'B1'!B245)</f>
        <v/>
      </c>
      <c r="C245" s="894" t="str">
        <f>IF(ISBLANK('B1'!C245),"",'B1'!C245)</f>
        <v/>
      </c>
      <c r="D245" s="248" t="str">
        <f>IF(ISBLANK('B1'!Q245),"",'B1'!Q245)</f>
        <v/>
      </c>
      <c r="E245" s="194"/>
      <c r="F245" s="195"/>
      <c r="G245" s="195"/>
      <c r="H245" s="195"/>
      <c r="I245" s="195"/>
      <c r="J245" s="195"/>
      <c r="K245" s="197"/>
      <c r="L245" s="459"/>
      <c r="M245" s="198"/>
      <c r="N245" s="196"/>
      <c r="O245" s="196"/>
      <c r="P245" s="196"/>
      <c r="Q245" s="196"/>
      <c r="R245" s="197"/>
      <c r="S245" s="195"/>
      <c r="T245" s="195"/>
      <c r="U245" s="195"/>
      <c r="V245" s="195"/>
      <c r="W245" s="198"/>
      <c r="Y245" s="153">
        <f t="shared" si="25"/>
        <v>0</v>
      </c>
      <c r="Z245" s="149">
        <f t="shared" si="26"/>
        <v>0</v>
      </c>
      <c r="AA245" s="149">
        <f t="shared" si="27"/>
        <v>0</v>
      </c>
      <c r="AB245" s="850">
        <f t="shared" si="28"/>
        <v>0</v>
      </c>
      <c r="AD245" s="153">
        <f t="shared" si="29"/>
        <v>0</v>
      </c>
      <c r="AE245" s="149">
        <f t="shared" si="30"/>
        <v>0</v>
      </c>
      <c r="AF245" s="149">
        <f t="shared" si="31"/>
        <v>0</v>
      </c>
      <c r="AG245" s="154">
        <f t="shared" si="32"/>
        <v>0</v>
      </c>
    </row>
    <row r="246" spans="1:33" x14ac:dyDescent="0.25">
      <c r="A246" s="141" t="str">
        <f>IF(ISBLANK('B1'!A246),"",'B1'!A246)</f>
        <v/>
      </c>
      <c r="B246" s="897" t="str">
        <f>IF(ISBLANK('B1'!B246),"",'B1'!B246)</f>
        <v/>
      </c>
      <c r="C246" s="894" t="str">
        <f>IF(ISBLANK('B1'!C246),"",'B1'!C246)</f>
        <v/>
      </c>
      <c r="D246" s="248" t="str">
        <f>IF(ISBLANK('B1'!Q246),"",'B1'!Q246)</f>
        <v/>
      </c>
      <c r="E246" s="194"/>
      <c r="F246" s="195"/>
      <c r="G246" s="195"/>
      <c r="H246" s="195"/>
      <c r="I246" s="195"/>
      <c r="J246" s="195"/>
      <c r="K246" s="197"/>
      <c r="L246" s="459"/>
      <c r="M246" s="198"/>
      <c r="N246" s="196"/>
      <c r="O246" s="196"/>
      <c r="P246" s="196"/>
      <c r="Q246" s="196"/>
      <c r="R246" s="197"/>
      <c r="S246" s="195"/>
      <c r="T246" s="195"/>
      <c r="U246" s="195"/>
      <c r="V246" s="195"/>
      <c r="W246" s="198"/>
      <c r="Y246" s="153">
        <f t="shared" si="25"/>
        <v>0</v>
      </c>
      <c r="Z246" s="149">
        <f t="shared" si="26"/>
        <v>0</v>
      </c>
      <c r="AA246" s="149">
        <f t="shared" si="27"/>
        <v>0</v>
      </c>
      <c r="AB246" s="850">
        <f t="shared" si="28"/>
        <v>0</v>
      </c>
      <c r="AD246" s="153">
        <f t="shared" si="29"/>
        <v>0</v>
      </c>
      <c r="AE246" s="149">
        <f t="shared" si="30"/>
        <v>0</v>
      </c>
      <c r="AF246" s="149">
        <f t="shared" si="31"/>
        <v>0</v>
      </c>
      <c r="AG246" s="154">
        <f t="shared" si="32"/>
        <v>0</v>
      </c>
    </row>
    <row r="247" spans="1:33" x14ac:dyDescent="0.25">
      <c r="A247" s="141" t="str">
        <f>IF(ISBLANK('B1'!A247),"",'B1'!A247)</f>
        <v/>
      </c>
      <c r="B247" s="897" t="str">
        <f>IF(ISBLANK('B1'!B247),"",'B1'!B247)</f>
        <v/>
      </c>
      <c r="C247" s="894" t="str">
        <f>IF(ISBLANK('B1'!C247),"",'B1'!C247)</f>
        <v/>
      </c>
      <c r="D247" s="248" t="str">
        <f>IF(ISBLANK('B1'!Q247),"",'B1'!Q247)</f>
        <v/>
      </c>
      <c r="E247" s="194"/>
      <c r="F247" s="195"/>
      <c r="G247" s="195"/>
      <c r="H247" s="195"/>
      <c r="I247" s="195"/>
      <c r="J247" s="195"/>
      <c r="K247" s="197"/>
      <c r="L247" s="459"/>
      <c r="M247" s="198"/>
      <c r="N247" s="196"/>
      <c r="O247" s="196"/>
      <c r="P247" s="196"/>
      <c r="Q247" s="196"/>
      <c r="R247" s="197"/>
      <c r="S247" s="195"/>
      <c r="T247" s="195"/>
      <c r="U247" s="195"/>
      <c r="V247" s="195"/>
      <c r="W247" s="198"/>
      <c r="Y247" s="153">
        <f t="shared" si="25"/>
        <v>0</v>
      </c>
      <c r="Z247" s="149">
        <f t="shared" si="26"/>
        <v>0</v>
      </c>
      <c r="AA247" s="149">
        <f t="shared" si="27"/>
        <v>0</v>
      </c>
      <c r="AB247" s="850">
        <f t="shared" si="28"/>
        <v>0</v>
      </c>
      <c r="AD247" s="153">
        <f t="shared" si="29"/>
        <v>0</v>
      </c>
      <c r="AE247" s="149">
        <f t="shared" si="30"/>
        <v>0</v>
      </c>
      <c r="AF247" s="149">
        <f t="shared" si="31"/>
        <v>0</v>
      </c>
      <c r="AG247" s="154">
        <f t="shared" si="32"/>
        <v>0</v>
      </c>
    </row>
    <row r="248" spans="1:33" x14ac:dyDescent="0.25">
      <c r="A248" s="141" t="str">
        <f>IF(ISBLANK('B1'!A248),"",'B1'!A248)</f>
        <v/>
      </c>
      <c r="B248" s="897" t="str">
        <f>IF(ISBLANK('B1'!B248),"",'B1'!B248)</f>
        <v/>
      </c>
      <c r="C248" s="894" t="str">
        <f>IF(ISBLANK('B1'!C248),"",'B1'!C248)</f>
        <v/>
      </c>
      <c r="D248" s="248" t="str">
        <f>IF(ISBLANK('B1'!Q248),"",'B1'!Q248)</f>
        <v/>
      </c>
      <c r="E248" s="194"/>
      <c r="F248" s="195"/>
      <c r="G248" s="195"/>
      <c r="H248" s="195"/>
      <c r="I248" s="195"/>
      <c r="J248" s="195"/>
      <c r="K248" s="197"/>
      <c r="L248" s="459"/>
      <c r="M248" s="198"/>
      <c r="N248" s="196"/>
      <c r="O248" s="196"/>
      <c r="P248" s="196"/>
      <c r="Q248" s="196"/>
      <c r="R248" s="197"/>
      <c r="S248" s="195"/>
      <c r="T248" s="195"/>
      <c r="U248" s="195"/>
      <c r="V248" s="195"/>
      <c r="W248" s="198"/>
      <c r="Y248" s="153">
        <f t="shared" si="25"/>
        <v>0</v>
      </c>
      <c r="Z248" s="149">
        <f t="shared" si="26"/>
        <v>0</v>
      </c>
      <c r="AA248" s="149">
        <f t="shared" si="27"/>
        <v>0</v>
      </c>
      <c r="AB248" s="850">
        <f t="shared" si="28"/>
        <v>0</v>
      </c>
      <c r="AD248" s="153">
        <f t="shared" si="29"/>
        <v>0</v>
      </c>
      <c r="AE248" s="149">
        <f t="shared" si="30"/>
        <v>0</v>
      </c>
      <c r="AF248" s="149">
        <f t="shared" si="31"/>
        <v>0</v>
      </c>
      <c r="AG248" s="154">
        <f t="shared" si="32"/>
        <v>0</v>
      </c>
    </row>
    <row r="249" spans="1:33" x14ac:dyDescent="0.25">
      <c r="A249" s="141" t="str">
        <f>IF(ISBLANK('B1'!A249),"",'B1'!A249)</f>
        <v/>
      </c>
      <c r="B249" s="897" t="str">
        <f>IF(ISBLANK('B1'!B249),"",'B1'!B249)</f>
        <v/>
      </c>
      <c r="C249" s="894" t="str">
        <f>IF(ISBLANK('B1'!C249),"",'B1'!C249)</f>
        <v/>
      </c>
      <c r="D249" s="248" t="str">
        <f>IF(ISBLANK('B1'!Q249),"",'B1'!Q249)</f>
        <v/>
      </c>
      <c r="E249" s="194"/>
      <c r="F249" s="195"/>
      <c r="G249" s="195"/>
      <c r="H249" s="195"/>
      <c r="I249" s="195"/>
      <c r="J249" s="195"/>
      <c r="K249" s="197"/>
      <c r="L249" s="459"/>
      <c r="M249" s="198"/>
      <c r="N249" s="196"/>
      <c r="O249" s="196"/>
      <c r="P249" s="196"/>
      <c r="Q249" s="196"/>
      <c r="R249" s="197"/>
      <c r="S249" s="195"/>
      <c r="T249" s="195"/>
      <c r="U249" s="195"/>
      <c r="V249" s="195"/>
      <c r="W249" s="198"/>
      <c r="Y249" s="153">
        <f t="shared" si="25"/>
        <v>0</v>
      </c>
      <c r="Z249" s="149">
        <f t="shared" si="26"/>
        <v>0</v>
      </c>
      <c r="AA249" s="149">
        <f t="shared" si="27"/>
        <v>0</v>
      </c>
      <c r="AB249" s="850">
        <f t="shared" si="28"/>
        <v>0</v>
      </c>
      <c r="AD249" s="153">
        <f t="shared" si="29"/>
        <v>0</v>
      </c>
      <c r="AE249" s="149">
        <f t="shared" si="30"/>
        <v>0</v>
      </c>
      <c r="AF249" s="149">
        <f t="shared" si="31"/>
        <v>0</v>
      </c>
      <c r="AG249" s="154">
        <f t="shared" si="32"/>
        <v>0</v>
      </c>
    </row>
    <row r="250" spans="1:33" x14ac:dyDescent="0.25">
      <c r="A250" s="141" t="str">
        <f>IF(ISBLANK('B1'!A250),"",'B1'!A250)</f>
        <v/>
      </c>
      <c r="B250" s="897" t="str">
        <f>IF(ISBLANK('B1'!B250),"",'B1'!B250)</f>
        <v/>
      </c>
      <c r="C250" s="894" t="str">
        <f>IF(ISBLANK('B1'!C250),"",'B1'!C250)</f>
        <v/>
      </c>
      <c r="D250" s="248" t="str">
        <f>IF(ISBLANK('B1'!Q250),"",'B1'!Q250)</f>
        <v/>
      </c>
      <c r="E250" s="194"/>
      <c r="F250" s="195"/>
      <c r="G250" s="195"/>
      <c r="H250" s="195"/>
      <c r="I250" s="195"/>
      <c r="J250" s="195"/>
      <c r="K250" s="197"/>
      <c r="L250" s="459"/>
      <c r="M250" s="198"/>
      <c r="N250" s="196"/>
      <c r="O250" s="196"/>
      <c r="P250" s="196"/>
      <c r="Q250" s="196"/>
      <c r="R250" s="197"/>
      <c r="S250" s="195"/>
      <c r="T250" s="195"/>
      <c r="U250" s="195"/>
      <c r="V250" s="195"/>
      <c r="W250" s="198"/>
      <c r="Y250" s="153">
        <f t="shared" si="25"/>
        <v>0</v>
      </c>
      <c r="Z250" s="149">
        <f t="shared" si="26"/>
        <v>0</v>
      </c>
      <c r="AA250" s="149">
        <f t="shared" si="27"/>
        <v>0</v>
      </c>
      <c r="AB250" s="850">
        <f t="shared" si="28"/>
        <v>0</v>
      </c>
      <c r="AD250" s="153">
        <f t="shared" si="29"/>
        <v>0</v>
      </c>
      <c r="AE250" s="149">
        <f t="shared" si="30"/>
        <v>0</v>
      </c>
      <c r="AF250" s="149">
        <f t="shared" si="31"/>
        <v>0</v>
      </c>
      <c r="AG250" s="154">
        <f t="shared" si="32"/>
        <v>0</v>
      </c>
    </row>
    <row r="251" spans="1:33" x14ac:dyDescent="0.25">
      <c r="A251" s="141" t="str">
        <f>IF(ISBLANK('B1'!A251),"",'B1'!A251)</f>
        <v/>
      </c>
      <c r="B251" s="897" t="str">
        <f>IF(ISBLANK('B1'!B251),"",'B1'!B251)</f>
        <v/>
      </c>
      <c r="C251" s="894" t="str">
        <f>IF(ISBLANK('B1'!C251),"",'B1'!C251)</f>
        <v/>
      </c>
      <c r="D251" s="248" t="str">
        <f>IF(ISBLANK('B1'!Q251),"",'B1'!Q251)</f>
        <v/>
      </c>
      <c r="E251" s="194"/>
      <c r="F251" s="195"/>
      <c r="G251" s="195"/>
      <c r="H251" s="195"/>
      <c r="I251" s="195"/>
      <c r="J251" s="195"/>
      <c r="K251" s="197"/>
      <c r="L251" s="459"/>
      <c r="M251" s="198"/>
      <c r="N251" s="196"/>
      <c r="O251" s="196"/>
      <c r="P251" s="196"/>
      <c r="Q251" s="196"/>
      <c r="R251" s="197"/>
      <c r="S251" s="195"/>
      <c r="T251" s="195"/>
      <c r="U251" s="195"/>
      <c r="V251" s="195"/>
      <c r="W251" s="198"/>
      <c r="Y251" s="153">
        <f t="shared" si="25"/>
        <v>0</v>
      </c>
      <c r="Z251" s="149">
        <f t="shared" si="26"/>
        <v>0</v>
      </c>
      <c r="AA251" s="149">
        <f t="shared" si="27"/>
        <v>0</v>
      </c>
      <c r="AB251" s="850">
        <f t="shared" si="28"/>
        <v>0</v>
      </c>
      <c r="AD251" s="153">
        <f t="shared" si="29"/>
        <v>0</v>
      </c>
      <c r="AE251" s="149">
        <f t="shared" si="30"/>
        <v>0</v>
      </c>
      <c r="AF251" s="149">
        <f t="shared" si="31"/>
        <v>0</v>
      </c>
      <c r="AG251" s="154">
        <f t="shared" si="32"/>
        <v>0</v>
      </c>
    </row>
    <row r="252" spans="1:33" x14ac:dyDescent="0.25">
      <c r="A252" s="141" t="str">
        <f>IF(ISBLANK('B1'!A252),"",'B1'!A252)</f>
        <v/>
      </c>
      <c r="B252" s="897" t="str">
        <f>IF(ISBLANK('B1'!B252),"",'B1'!B252)</f>
        <v/>
      </c>
      <c r="C252" s="894" t="str">
        <f>IF(ISBLANK('B1'!C252),"",'B1'!C252)</f>
        <v/>
      </c>
      <c r="D252" s="248" t="str">
        <f>IF(ISBLANK('B1'!Q252),"",'B1'!Q252)</f>
        <v/>
      </c>
      <c r="E252" s="194"/>
      <c r="F252" s="195"/>
      <c r="G252" s="195"/>
      <c r="H252" s="195"/>
      <c r="I252" s="195"/>
      <c r="J252" s="195"/>
      <c r="K252" s="197"/>
      <c r="L252" s="459"/>
      <c r="M252" s="198"/>
      <c r="N252" s="196"/>
      <c r="O252" s="196"/>
      <c r="P252" s="196"/>
      <c r="Q252" s="196"/>
      <c r="R252" s="197"/>
      <c r="S252" s="195"/>
      <c r="T252" s="195"/>
      <c r="U252" s="195"/>
      <c r="V252" s="195"/>
      <c r="W252" s="198"/>
      <c r="Y252" s="153">
        <f t="shared" si="25"/>
        <v>0</v>
      </c>
      <c r="Z252" s="149">
        <f t="shared" si="26"/>
        <v>0</v>
      </c>
      <c r="AA252" s="149">
        <f t="shared" si="27"/>
        <v>0</v>
      </c>
      <c r="AB252" s="850">
        <f t="shared" si="28"/>
        <v>0</v>
      </c>
      <c r="AD252" s="153">
        <f t="shared" si="29"/>
        <v>0</v>
      </c>
      <c r="AE252" s="149">
        <f t="shared" si="30"/>
        <v>0</v>
      </c>
      <c r="AF252" s="149">
        <f t="shared" si="31"/>
        <v>0</v>
      </c>
      <c r="AG252" s="154">
        <f t="shared" si="32"/>
        <v>0</v>
      </c>
    </row>
    <row r="253" spans="1:33" x14ac:dyDescent="0.25">
      <c r="A253" s="141" t="str">
        <f>IF(ISBLANK('B1'!A253),"",'B1'!A253)</f>
        <v/>
      </c>
      <c r="B253" s="897" t="str">
        <f>IF(ISBLANK('B1'!B253),"",'B1'!B253)</f>
        <v/>
      </c>
      <c r="C253" s="894" t="str">
        <f>IF(ISBLANK('B1'!C253),"",'B1'!C253)</f>
        <v/>
      </c>
      <c r="D253" s="248" t="str">
        <f>IF(ISBLANK('B1'!Q253),"",'B1'!Q253)</f>
        <v/>
      </c>
      <c r="E253" s="194"/>
      <c r="F253" s="195"/>
      <c r="G253" s="195"/>
      <c r="H253" s="195"/>
      <c r="I253" s="195"/>
      <c r="J253" s="195"/>
      <c r="K253" s="197"/>
      <c r="L253" s="459"/>
      <c r="M253" s="198"/>
      <c r="N253" s="196"/>
      <c r="O253" s="196"/>
      <c r="P253" s="196"/>
      <c r="Q253" s="196"/>
      <c r="R253" s="197"/>
      <c r="S253" s="195"/>
      <c r="T253" s="195"/>
      <c r="U253" s="195"/>
      <c r="V253" s="195"/>
      <c r="W253" s="198"/>
      <c r="Y253" s="153">
        <f t="shared" si="25"/>
        <v>0</v>
      </c>
      <c r="Z253" s="149">
        <f t="shared" si="26"/>
        <v>0</v>
      </c>
      <c r="AA253" s="149">
        <f t="shared" si="27"/>
        <v>0</v>
      </c>
      <c r="AB253" s="850">
        <f t="shared" si="28"/>
        <v>0</v>
      </c>
      <c r="AD253" s="153">
        <f t="shared" si="29"/>
        <v>0</v>
      </c>
      <c r="AE253" s="149">
        <f t="shared" si="30"/>
        <v>0</v>
      </c>
      <c r="AF253" s="149">
        <f t="shared" si="31"/>
        <v>0</v>
      </c>
      <c r="AG253" s="154">
        <f t="shared" si="32"/>
        <v>0</v>
      </c>
    </row>
    <row r="254" spans="1:33" x14ac:dyDescent="0.25">
      <c r="A254" s="141" t="str">
        <f>IF(ISBLANK('B1'!A254),"",'B1'!A254)</f>
        <v/>
      </c>
      <c r="B254" s="897" t="str">
        <f>IF(ISBLANK('B1'!B254),"",'B1'!B254)</f>
        <v/>
      </c>
      <c r="C254" s="894" t="str">
        <f>IF(ISBLANK('B1'!C254),"",'B1'!C254)</f>
        <v/>
      </c>
      <c r="D254" s="248" t="str">
        <f>IF(ISBLANK('B1'!Q254),"",'B1'!Q254)</f>
        <v/>
      </c>
      <c r="E254" s="194"/>
      <c r="F254" s="195"/>
      <c r="G254" s="195"/>
      <c r="H254" s="195"/>
      <c r="I254" s="195"/>
      <c r="J254" s="195"/>
      <c r="K254" s="197"/>
      <c r="L254" s="459"/>
      <c r="M254" s="198"/>
      <c r="N254" s="196"/>
      <c r="O254" s="196"/>
      <c r="P254" s="196"/>
      <c r="Q254" s="196"/>
      <c r="R254" s="197"/>
      <c r="S254" s="195"/>
      <c r="T254" s="195"/>
      <c r="U254" s="195"/>
      <c r="V254" s="195"/>
      <c r="W254" s="198"/>
      <c r="Y254" s="153">
        <f t="shared" si="25"/>
        <v>0</v>
      </c>
      <c r="Z254" s="149">
        <f t="shared" si="26"/>
        <v>0</v>
      </c>
      <c r="AA254" s="149">
        <f t="shared" si="27"/>
        <v>0</v>
      </c>
      <c r="AB254" s="850">
        <f t="shared" si="28"/>
        <v>0</v>
      </c>
      <c r="AD254" s="153">
        <f t="shared" si="29"/>
        <v>0</v>
      </c>
      <c r="AE254" s="149">
        <f t="shared" si="30"/>
        <v>0</v>
      </c>
      <c r="AF254" s="149">
        <f t="shared" si="31"/>
        <v>0</v>
      </c>
      <c r="AG254" s="154">
        <f t="shared" si="32"/>
        <v>0</v>
      </c>
    </row>
    <row r="255" spans="1:33" x14ac:dyDescent="0.25">
      <c r="A255" s="141" t="str">
        <f>IF(ISBLANK('B1'!A255),"",'B1'!A255)</f>
        <v/>
      </c>
      <c r="B255" s="897" t="str">
        <f>IF(ISBLANK('B1'!B255),"",'B1'!B255)</f>
        <v/>
      </c>
      <c r="C255" s="894" t="str">
        <f>IF(ISBLANK('B1'!C255),"",'B1'!C255)</f>
        <v/>
      </c>
      <c r="D255" s="248" t="str">
        <f>IF(ISBLANK('B1'!Q255),"",'B1'!Q255)</f>
        <v/>
      </c>
      <c r="E255" s="194"/>
      <c r="F255" s="195"/>
      <c r="G255" s="195"/>
      <c r="H255" s="195"/>
      <c r="I255" s="195"/>
      <c r="J255" s="195"/>
      <c r="K255" s="197"/>
      <c r="L255" s="459"/>
      <c r="M255" s="198"/>
      <c r="N255" s="196"/>
      <c r="O255" s="196"/>
      <c r="P255" s="196"/>
      <c r="Q255" s="196"/>
      <c r="R255" s="197"/>
      <c r="S255" s="195"/>
      <c r="T255" s="195"/>
      <c r="U255" s="195"/>
      <c r="V255" s="195"/>
      <c r="W255" s="198"/>
      <c r="Y255" s="153">
        <f t="shared" si="25"/>
        <v>0</v>
      </c>
      <c r="Z255" s="149">
        <f t="shared" si="26"/>
        <v>0</v>
      </c>
      <c r="AA255" s="149">
        <f t="shared" si="27"/>
        <v>0</v>
      </c>
      <c r="AB255" s="850">
        <f t="shared" si="28"/>
        <v>0</v>
      </c>
      <c r="AD255" s="153">
        <f t="shared" si="29"/>
        <v>0</v>
      </c>
      <c r="AE255" s="149">
        <f t="shared" si="30"/>
        <v>0</v>
      </c>
      <c r="AF255" s="149">
        <f t="shared" si="31"/>
        <v>0</v>
      </c>
      <c r="AG255" s="154">
        <f t="shared" si="32"/>
        <v>0</v>
      </c>
    </row>
    <row r="256" spans="1:33" x14ac:dyDescent="0.25">
      <c r="A256" s="141" t="str">
        <f>IF(ISBLANK('B1'!A256),"",'B1'!A256)</f>
        <v/>
      </c>
      <c r="B256" s="897" t="str">
        <f>IF(ISBLANK('B1'!B256),"",'B1'!B256)</f>
        <v/>
      </c>
      <c r="C256" s="894" t="str">
        <f>IF(ISBLANK('B1'!C256),"",'B1'!C256)</f>
        <v/>
      </c>
      <c r="D256" s="248" t="str">
        <f>IF(ISBLANK('B1'!Q256),"",'B1'!Q256)</f>
        <v/>
      </c>
      <c r="E256" s="194"/>
      <c r="F256" s="195"/>
      <c r="G256" s="195"/>
      <c r="H256" s="195"/>
      <c r="I256" s="195"/>
      <c r="J256" s="195"/>
      <c r="K256" s="197"/>
      <c r="L256" s="459"/>
      <c r="M256" s="198"/>
      <c r="N256" s="196"/>
      <c r="O256" s="196"/>
      <c r="P256" s="196"/>
      <c r="Q256" s="196"/>
      <c r="R256" s="197"/>
      <c r="S256" s="195"/>
      <c r="T256" s="195"/>
      <c r="U256" s="195"/>
      <c r="V256" s="195"/>
      <c r="W256" s="198"/>
      <c r="Y256" s="153">
        <f t="shared" si="25"/>
        <v>0</v>
      </c>
      <c r="Z256" s="149">
        <f t="shared" si="26"/>
        <v>0</v>
      </c>
      <c r="AA256" s="149">
        <f t="shared" si="27"/>
        <v>0</v>
      </c>
      <c r="AB256" s="850">
        <f t="shared" si="28"/>
        <v>0</v>
      </c>
      <c r="AD256" s="153">
        <f t="shared" si="29"/>
        <v>0</v>
      </c>
      <c r="AE256" s="149">
        <f t="shared" si="30"/>
        <v>0</v>
      </c>
      <c r="AF256" s="149">
        <f t="shared" si="31"/>
        <v>0</v>
      </c>
      <c r="AG256" s="154">
        <f t="shared" si="32"/>
        <v>0</v>
      </c>
    </row>
    <row r="257" spans="1:33" x14ac:dyDescent="0.25">
      <c r="A257" s="141" t="str">
        <f>IF(ISBLANK('B1'!A257),"",'B1'!A257)</f>
        <v/>
      </c>
      <c r="B257" s="897" t="str">
        <f>IF(ISBLANK('B1'!B257),"",'B1'!B257)</f>
        <v/>
      </c>
      <c r="C257" s="894" t="str">
        <f>IF(ISBLANK('B1'!C257),"",'B1'!C257)</f>
        <v/>
      </c>
      <c r="D257" s="248" t="str">
        <f>IF(ISBLANK('B1'!Q257),"",'B1'!Q257)</f>
        <v/>
      </c>
      <c r="E257" s="194"/>
      <c r="F257" s="195"/>
      <c r="G257" s="195"/>
      <c r="H257" s="195"/>
      <c r="I257" s="195"/>
      <c r="J257" s="195"/>
      <c r="K257" s="197"/>
      <c r="L257" s="459"/>
      <c r="M257" s="198"/>
      <c r="N257" s="196"/>
      <c r="O257" s="196"/>
      <c r="P257" s="196"/>
      <c r="Q257" s="196"/>
      <c r="R257" s="197"/>
      <c r="S257" s="195"/>
      <c r="T257" s="195"/>
      <c r="U257" s="195"/>
      <c r="V257" s="195"/>
      <c r="W257" s="198"/>
      <c r="Y257" s="153">
        <f t="shared" si="25"/>
        <v>0</v>
      </c>
      <c r="Z257" s="149">
        <f t="shared" si="26"/>
        <v>0</v>
      </c>
      <c r="AA257" s="149">
        <f t="shared" si="27"/>
        <v>0</v>
      </c>
      <c r="AB257" s="850">
        <f t="shared" si="28"/>
        <v>0</v>
      </c>
      <c r="AD257" s="153">
        <f t="shared" si="29"/>
        <v>0</v>
      </c>
      <c r="AE257" s="149">
        <f t="shared" si="30"/>
        <v>0</v>
      </c>
      <c r="AF257" s="149">
        <f t="shared" si="31"/>
        <v>0</v>
      </c>
      <c r="AG257" s="154">
        <f t="shared" si="32"/>
        <v>0</v>
      </c>
    </row>
    <row r="258" spans="1:33" x14ac:dyDescent="0.25">
      <c r="A258" s="141" t="str">
        <f>IF(ISBLANK('B1'!A258),"",'B1'!A258)</f>
        <v/>
      </c>
      <c r="B258" s="897" t="str">
        <f>IF(ISBLANK('B1'!B258),"",'B1'!B258)</f>
        <v/>
      </c>
      <c r="C258" s="894" t="str">
        <f>IF(ISBLANK('B1'!C258),"",'B1'!C258)</f>
        <v/>
      </c>
      <c r="D258" s="248" t="str">
        <f>IF(ISBLANK('B1'!Q258),"",'B1'!Q258)</f>
        <v/>
      </c>
      <c r="E258" s="194"/>
      <c r="F258" s="195"/>
      <c r="G258" s="195"/>
      <c r="H258" s="195"/>
      <c r="I258" s="195"/>
      <c r="J258" s="195"/>
      <c r="K258" s="197"/>
      <c r="L258" s="459"/>
      <c r="M258" s="198"/>
      <c r="N258" s="196"/>
      <c r="O258" s="196"/>
      <c r="P258" s="196"/>
      <c r="Q258" s="196"/>
      <c r="R258" s="197"/>
      <c r="S258" s="195"/>
      <c r="T258" s="195"/>
      <c r="U258" s="195"/>
      <c r="V258" s="195"/>
      <c r="W258" s="198"/>
      <c r="Y258" s="153">
        <f t="shared" si="25"/>
        <v>0</v>
      </c>
      <c r="Z258" s="149">
        <f t="shared" si="26"/>
        <v>0</v>
      </c>
      <c r="AA258" s="149">
        <f t="shared" si="27"/>
        <v>0</v>
      </c>
      <c r="AB258" s="850">
        <f t="shared" si="28"/>
        <v>0</v>
      </c>
      <c r="AD258" s="153">
        <f t="shared" si="29"/>
        <v>0</v>
      </c>
      <c r="AE258" s="149">
        <f t="shared" si="30"/>
        <v>0</v>
      </c>
      <c r="AF258" s="149">
        <f t="shared" si="31"/>
        <v>0</v>
      </c>
      <c r="AG258" s="154">
        <f t="shared" si="32"/>
        <v>0</v>
      </c>
    </row>
    <row r="259" spans="1:33" x14ac:dyDescent="0.25">
      <c r="A259" s="141" t="str">
        <f>IF(ISBLANK('B1'!A259),"",'B1'!A259)</f>
        <v/>
      </c>
      <c r="B259" s="897" t="str">
        <f>IF(ISBLANK('B1'!B259),"",'B1'!B259)</f>
        <v/>
      </c>
      <c r="C259" s="894" t="str">
        <f>IF(ISBLANK('B1'!C259),"",'B1'!C259)</f>
        <v/>
      </c>
      <c r="D259" s="248" t="str">
        <f>IF(ISBLANK('B1'!Q259),"",'B1'!Q259)</f>
        <v/>
      </c>
      <c r="E259" s="194"/>
      <c r="F259" s="195"/>
      <c r="G259" s="195"/>
      <c r="H259" s="195"/>
      <c r="I259" s="195"/>
      <c r="J259" s="195"/>
      <c r="K259" s="197"/>
      <c r="L259" s="459"/>
      <c r="M259" s="198"/>
      <c r="N259" s="196"/>
      <c r="O259" s="196"/>
      <c r="P259" s="196"/>
      <c r="Q259" s="196"/>
      <c r="R259" s="197"/>
      <c r="S259" s="195"/>
      <c r="T259" s="195"/>
      <c r="U259" s="195"/>
      <c r="V259" s="195"/>
      <c r="W259" s="198"/>
      <c r="Y259" s="153">
        <f t="shared" si="25"/>
        <v>0</v>
      </c>
      <c r="Z259" s="149">
        <f t="shared" si="26"/>
        <v>0</v>
      </c>
      <c r="AA259" s="149">
        <f t="shared" si="27"/>
        <v>0</v>
      </c>
      <c r="AB259" s="850">
        <f t="shared" si="28"/>
        <v>0</v>
      </c>
      <c r="AD259" s="153">
        <f t="shared" si="29"/>
        <v>0</v>
      </c>
      <c r="AE259" s="149">
        <f t="shared" si="30"/>
        <v>0</v>
      </c>
      <c r="AF259" s="149">
        <f t="shared" si="31"/>
        <v>0</v>
      </c>
      <c r="AG259" s="154">
        <f t="shared" si="32"/>
        <v>0</v>
      </c>
    </row>
    <row r="260" spans="1:33" x14ac:dyDescent="0.25">
      <c r="A260" s="141" t="str">
        <f>IF(ISBLANK('B1'!A260),"",'B1'!A260)</f>
        <v/>
      </c>
      <c r="B260" s="897" t="str">
        <f>IF(ISBLANK('B1'!B260),"",'B1'!B260)</f>
        <v/>
      </c>
      <c r="C260" s="894" t="str">
        <f>IF(ISBLANK('B1'!C260),"",'B1'!C260)</f>
        <v/>
      </c>
      <c r="D260" s="248" t="str">
        <f>IF(ISBLANK('B1'!Q260),"",'B1'!Q260)</f>
        <v/>
      </c>
      <c r="E260" s="194"/>
      <c r="F260" s="195"/>
      <c r="G260" s="195"/>
      <c r="H260" s="195"/>
      <c r="I260" s="195"/>
      <c r="J260" s="195"/>
      <c r="K260" s="197"/>
      <c r="L260" s="459"/>
      <c r="M260" s="198"/>
      <c r="N260" s="196"/>
      <c r="O260" s="196"/>
      <c r="P260" s="196"/>
      <c r="Q260" s="196"/>
      <c r="R260" s="197"/>
      <c r="S260" s="195"/>
      <c r="T260" s="195"/>
      <c r="U260" s="195"/>
      <c r="V260" s="195"/>
      <c r="W260" s="198"/>
      <c r="Y260" s="153">
        <f t="shared" si="25"/>
        <v>0</v>
      </c>
      <c r="Z260" s="149">
        <f t="shared" si="26"/>
        <v>0</v>
      </c>
      <c r="AA260" s="149">
        <f t="shared" si="27"/>
        <v>0</v>
      </c>
      <c r="AB260" s="850">
        <f t="shared" si="28"/>
        <v>0</v>
      </c>
      <c r="AD260" s="153">
        <f t="shared" si="29"/>
        <v>0</v>
      </c>
      <c r="AE260" s="149">
        <f t="shared" si="30"/>
        <v>0</v>
      </c>
      <c r="AF260" s="149">
        <f t="shared" si="31"/>
        <v>0</v>
      </c>
      <c r="AG260" s="154">
        <f t="shared" si="32"/>
        <v>0</v>
      </c>
    </row>
    <row r="261" spans="1:33" x14ac:dyDescent="0.25">
      <c r="A261" s="141" t="str">
        <f>IF(ISBLANK('B1'!A261),"",'B1'!A261)</f>
        <v/>
      </c>
      <c r="B261" s="897" t="str">
        <f>IF(ISBLANK('B1'!B261),"",'B1'!B261)</f>
        <v/>
      </c>
      <c r="C261" s="894" t="str">
        <f>IF(ISBLANK('B1'!C261),"",'B1'!C261)</f>
        <v/>
      </c>
      <c r="D261" s="248" t="str">
        <f>IF(ISBLANK('B1'!Q261),"",'B1'!Q261)</f>
        <v/>
      </c>
      <c r="E261" s="194"/>
      <c r="F261" s="195"/>
      <c r="G261" s="195"/>
      <c r="H261" s="195"/>
      <c r="I261" s="195"/>
      <c r="J261" s="195"/>
      <c r="K261" s="197"/>
      <c r="L261" s="459"/>
      <c r="M261" s="198"/>
      <c r="N261" s="196"/>
      <c r="O261" s="196"/>
      <c r="P261" s="196"/>
      <c r="Q261" s="196"/>
      <c r="R261" s="197"/>
      <c r="S261" s="195"/>
      <c r="T261" s="195"/>
      <c r="U261" s="195"/>
      <c r="V261" s="195"/>
      <c r="W261" s="198"/>
      <c r="Y261" s="153">
        <f t="shared" si="25"/>
        <v>0</v>
      </c>
      <c r="Z261" s="149">
        <f t="shared" si="26"/>
        <v>0</v>
      </c>
      <c r="AA261" s="149">
        <f t="shared" si="27"/>
        <v>0</v>
      </c>
      <c r="AB261" s="850">
        <f t="shared" si="28"/>
        <v>0</v>
      </c>
      <c r="AD261" s="153">
        <f t="shared" si="29"/>
        <v>0</v>
      </c>
      <c r="AE261" s="149">
        <f t="shared" si="30"/>
        <v>0</v>
      </c>
      <c r="AF261" s="149">
        <f t="shared" si="31"/>
        <v>0</v>
      </c>
      <c r="AG261" s="154">
        <f t="shared" si="32"/>
        <v>0</v>
      </c>
    </row>
    <row r="262" spans="1:33" x14ac:dyDescent="0.25">
      <c r="A262" s="141" t="str">
        <f>IF(ISBLANK('B1'!A262),"",'B1'!A262)</f>
        <v/>
      </c>
      <c r="B262" s="897" t="str">
        <f>IF(ISBLANK('B1'!B262),"",'B1'!B262)</f>
        <v/>
      </c>
      <c r="C262" s="894" t="str">
        <f>IF(ISBLANK('B1'!C262),"",'B1'!C262)</f>
        <v/>
      </c>
      <c r="D262" s="248" t="str">
        <f>IF(ISBLANK('B1'!Q262),"",'B1'!Q262)</f>
        <v/>
      </c>
      <c r="E262" s="194"/>
      <c r="F262" s="195"/>
      <c r="G262" s="195"/>
      <c r="H262" s="195"/>
      <c r="I262" s="195"/>
      <c r="J262" s="195"/>
      <c r="K262" s="197"/>
      <c r="L262" s="459"/>
      <c r="M262" s="198"/>
      <c r="N262" s="196"/>
      <c r="O262" s="196"/>
      <c r="P262" s="196"/>
      <c r="Q262" s="196"/>
      <c r="R262" s="197"/>
      <c r="S262" s="195"/>
      <c r="T262" s="195"/>
      <c r="U262" s="195"/>
      <c r="V262" s="195"/>
      <c r="W262" s="198"/>
      <c r="Y262" s="153">
        <f t="shared" ref="Y262:Y325" si="33">SUM(E262:J262)</f>
        <v>0</v>
      </c>
      <c r="Z262" s="149">
        <f t="shared" ref="Z262:Z325" si="34">SUM(K262:M262)</f>
        <v>0</v>
      </c>
      <c r="AA262" s="149">
        <f t="shared" ref="AA262:AA325" si="35">SUM(N262:Q262)</f>
        <v>0</v>
      </c>
      <c r="AB262" s="850">
        <f t="shared" ref="AB262:AB325" si="36">SUM(R262:W262)</f>
        <v>0</v>
      </c>
      <c r="AD262" s="153">
        <f t="shared" ref="AD262:AD325" si="37">IF(D262="",Y262,D262-Y262)</f>
        <v>0</v>
      </c>
      <c r="AE262" s="149">
        <f t="shared" ref="AE262:AE325" si="38">IF(D262="",Z262,D262-Z262)</f>
        <v>0</v>
      </c>
      <c r="AF262" s="149">
        <f t="shared" ref="AF262:AF325" si="39">IF(D262="",AA262,D262-AA262)</f>
        <v>0</v>
      </c>
      <c r="AG262" s="154">
        <f t="shared" ref="AG262:AG325" si="40">IF(D262="",AB262,D262-AB262)</f>
        <v>0</v>
      </c>
    </row>
    <row r="263" spans="1:33" x14ac:dyDescent="0.25">
      <c r="A263" s="141" t="str">
        <f>IF(ISBLANK('B1'!A263),"",'B1'!A263)</f>
        <v/>
      </c>
      <c r="B263" s="897" t="str">
        <f>IF(ISBLANK('B1'!B263),"",'B1'!B263)</f>
        <v/>
      </c>
      <c r="C263" s="894" t="str">
        <f>IF(ISBLANK('B1'!C263),"",'B1'!C263)</f>
        <v/>
      </c>
      <c r="D263" s="248" t="str">
        <f>IF(ISBLANK('B1'!Q263),"",'B1'!Q263)</f>
        <v/>
      </c>
      <c r="E263" s="194"/>
      <c r="F263" s="195"/>
      <c r="G263" s="195"/>
      <c r="H263" s="195"/>
      <c r="I263" s="195"/>
      <c r="J263" s="195"/>
      <c r="K263" s="197"/>
      <c r="L263" s="459"/>
      <c r="M263" s="198"/>
      <c r="N263" s="196"/>
      <c r="O263" s="196"/>
      <c r="P263" s="196"/>
      <c r="Q263" s="196"/>
      <c r="R263" s="197"/>
      <c r="S263" s="195"/>
      <c r="T263" s="195"/>
      <c r="U263" s="195"/>
      <c r="V263" s="195"/>
      <c r="W263" s="198"/>
      <c r="Y263" s="153">
        <f t="shared" si="33"/>
        <v>0</v>
      </c>
      <c r="Z263" s="149">
        <f t="shared" si="34"/>
        <v>0</v>
      </c>
      <c r="AA263" s="149">
        <f t="shared" si="35"/>
        <v>0</v>
      </c>
      <c r="AB263" s="850">
        <f t="shared" si="36"/>
        <v>0</v>
      </c>
      <c r="AD263" s="153">
        <f t="shared" si="37"/>
        <v>0</v>
      </c>
      <c r="AE263" s="149">
        <f t="shared" si="38"/>
        <v>0</v>
      </c>
      <c r="AF263" s="149">
        <f t="shared" si="39"/>
        <v>0</v>
      </c>
      <c r="AG263" s="154">
        <f t="shared" si="40"/>
        <v>0</v>
      </c>
    </row>
    <row r="264" spans="1:33" x14ac:dyDescent="0.25">
      <c r="A264" s="141" t="str">
        <f>IF(ISBLANK('B1'!A264),"",'B1'!A264)</f>
        <v/>
      </c>
      <c r="B264" s="897" t="str">
        <f>IF(ISBLANK('B1'!B264),"",'B1'!B264)</f>
        <v/>
      </c>
      <c r="C264" s="894" t="str">
        <f>IF(ISBLANK('B1'!C264),"",'B1'!C264)</f>
        <v/>
      </c>
      <c r="D264" s="248" t="str">
        <f>IF(ISBLANK('B1'!Q264),"",'B1'!Q264)</f>
        <v/>
      </c>
      <c r="E264" s="194"/>
      <c r="F264" s="195"/>
      <c r="G264" s="195"/>
      <c r="H264" s="195"/>
      <c r="I264" s="195"/>
      <c r="J264" s="195"/>
      <c r="K264" s="197"/>
      <c r="L264" s="459"/>
      <c r="M264" s="198"/>
      <c r="N264" s="196"/>
      <c r="O264" s="196"/>
      <c r="P264" s="196"/>
      <c r="Q264" s="196"/>
      <c r="R264" s="197"/>
      <c r="S264" s="195"/>
      <c r="T264" s="195"/>
      <c r="U264" s="195"/>
      <c r="V264" s="195"/>
      <c r="W264" s="198"/>
      <c r="Y264" s="153">
        <f t="shared" si="33"/>
        <v>0</v>
      </c>
      <c r="Z264" s="149">
        <f t="shared" si="34"/>
        <v>0</v>
      </c>
      <c r="AA264" s="149">
        <f t="shared" si="35"/>
        <v>0</v>
      </c>
      <c r="AB264" s="850">
        <f t="shared" si="36"/>
        <v>0</v>
      </c>
      <c r="AD264" s="153">
        <f t="shared" si="37"/>
        <v>0</v>
      </c>
      <c r="AE264" s="149">
        <f t="shared" si="38"/>
        <v>0</v>
      </c>
      <c r="AF264" s="149">
        <f t="shared" si="39"/>
        <v>0</v>
      </c>
      <c r="AG264" s="154">
        <f t="shared" si="40"/>
        <v>0</v>
      </c>
    </row>
    <row r="265" spans="1:33" x14ac:dyDescent="0.25">
      <c r="A265" s="141" t="str">
        <f>IF(ISBLANK('B1'!A265),"",'B1'!A265)</f>
        <v/>
      </c>
      <c r="B265" s="897" t="str">
        <f>IF(ISBLANK('B1'!B265),"",'B1'!B265)</f>
        <v/>
      </c>
      <c r="C265" s="894" t="str">
        <f>IF(ISBLANK('B1'!C265),"",'B1'!C265)</f>
        <v/>
      </c>
      <c r="D265" s="248" t="str">
        <f>IF(ISBLANK('B1'!Q265),"",'B1'!Q265)</f>
        <v/>
      </c>
      <c r="E265" s="194"/>
      <c r="F265" s="195"/>
      <c r="G265" s="195"/>
      <c r="H265" s="195"/>
      <c r="I265" s="195"/>
      <c r="J265" s="195"/>
      <c r="K265" s="197"/>
      <c r="L265" s="459"/>
      <c r="M265" s="198"/>
      <c r="N265" s="196"/>
      <c r="O265" s="196"/>
      <c r="P265" s="196"/>
      <c r="Q265" s="196"/>
      <c r="R265" s="197"/>
      <c r="S265" s="195"/>
      <c r="T265" s="195"/>
      <c r="U265" s="195"/>
      <c r="V265" s="195"/>
      <c r="W265" s="198"/>
      <c r="Y265" s="153">
        <f t="shared" si="33"/>
        <v>0</v>
      </c>
      <c r="Z265" s="149">
        <f t="shared" si="34"/>
        <v>0</v>
      </c>
      <c r="AA265" s="149">
        <f t="shared" si="35"/>
        <v>0</v>
      </c>
      <c r="AB265" s="850">
        <f t="shared" si="36"/>
        <v>0</v>
      </c>
      <c r="AD265" s="153">
        <f t="shared" si="37"/>
        <v>0</v>
      </c>
      <c r="AE265" s="149">
        <f t="shared" si="38"/>
        <v>0</v>
      </c>
      <c r="AF265" s="149">
        <f t="shared" si="39"/>
        <v>0</v>
      </c>
      <c r="AG265" s="154">
        <f t="shared" si="40"/>
        <v>0</v>
      </c>
    </row>
    <row r="266" spans="1:33" x14ac:dyDescent="0.25">
      <c r="A266" s="141" t="str">
        <f>IF(ISBLANK('B1'!A266),"",'B1'!A266)</f>
        <v/>
      </c>
      <c r="B266" s="897" t="str">
        <f>IF(ISBLANK('B1'!B266),"",'B1'!B266)</f>
        <v/>
      </c>
      <c r="C266" s="894" t="str">
        <f>IF(ISBLANK('B1'!C266),"",'B1'!C266)</f>
        <v/>
      </c>
      <c r="D266" s="248" t="str">
        <f>IF(ISBLANK('B1'!Q266),"",'B1'!Q266)</f>
        <v/>
      </c>
      <c r="E266" s="194"/>
      <c r="F266" s="195"/>
      <c r="G266" s="195"/>
      <c r="H266" s="195"/>
      <c r="I266" s="195"/>
      <c r="J266" s="195"/>
      <c r="K266" s="197"/>
      <c r="L266" s="459"/>
      <c r="M266" s="198"/>
      <c r="N266" s="196"/>
      <c r="O266" s="196"/>
      <c r="P266" s="196"/>
      <c r="Q266" s="196"/>
      <c r="R266" s="197"/>
      <c r="S266" s="195"/>
      <c r="T266" s="195"/>
      <c r="U266" s="195"/>
      <c r="V266" s="195"/>
      <c r="W266" s="198"/>
      <c r="Y266" s="153">
        <f t="shared" si="33"/>
        <v>0</v>
      </c>
      <c r="Z266" s="149">
        <f t="shared" si="34"/>
        <v>0</v>
      </c>
      <c r="AA266" s="149">
        <f t="shared" si="35"/>
        <v>0</v>
      </c>
      <c r="AB266" s="850">
        <f t="shared" si="36"/>
        <v>0</v>
      </c>
      <c r="AD266" s="153">
        <f t="shared" si="37"/>
        <v>0</v>
      </c>
      <c r="AE266" s="149">
        <f t="shared" si="38"/>
        <v>0</v>
      </c>
      <c r="AF266" s="149">
        <f t="shared" si="39"/>
        <v>0</v>
      </c>
      <c r="AG266" s="154">
        <f t="shared" si="40"/>
        <v>0</v>
      </c>
    </row>
    <row r="267" spans="1:33" x14ac:dyDescent="0.25">
      <c r="A267" s="141" t="str">
        <f>IF(ISBLANK('B1'!A267),"",'B1'!A267)</f>
        <v/>
      </c>
      <c r="B267" s="897" t="str">
        <f>IF(ISBLANK('B1'!B267),"",'B1'!B267)</f>
        <v/>
      </c>
      <c r="C267" s="894" t="str">
        <f>IF(ISBLANK('B1'!C267),"",'B1'!C267)</f>
        <v/>
      </c>
      <c r="D267" s="248" t="str">
        <f>IF(ISBLANK('B1'!Q267),"",'B1'!Q267)</f>
        <v/>
      </c>
      <c r="E267" s="194"/>
      <c r="F267" s="195"/>
      <c r="G267" s="195"/>
      <c r="H267" s="195"/>
      <c r="I267" s="195"/>
      <c r="J267" s="195"/>
      <c r="K267" s="197"/>
      <c r="L267" s="459"/>
      <c r="M267" s="198"/>
      <c r="N267" s="196"/>
      <c r="O267" s="196"/>
      <c r="P267" s="196"/>
      <c r="Q267" s="196"/>
      <c r="R267" s="197"/>
      <c r="S267" s="195"/>
      <c r="T267" s="195"/>
      <c r="U267" s="195"/>
      <c r="V267" s="195"/>
      <c r="W267" s="198"/>
      <c r="Y267" s="153">
        <f t="shared" si="33"/>
        <v>0</v>
      </c>
      <c r="Z267" s="149">
        <f t="shared" si="34"/>
        <v>0</v>
      </c>
      <c r="AA267" s="149">
        <f t="shared" si="35"/>
        <v>0</v>
      </c>
      <c r="AB267" s="850">
        <f t="shared" si="36"/>
        <v>0</v>
      </c>
      <c r="AD267" s="153">
        <f t="shared" si="37"/>
        <v>0</v>
      </c>
      <c r="AE267" s="149">
        <f t="shared" si="38"/>
        <v>0</v>
      </c>
      <c r="AF267" s="149">
        <f t="shared" si="39"/>
        <v>0</v>
      </c>
      <c r="AG267" s="154">
        <f t="shared" si="40"/>
        <v>0</v>
      </c>
    </row>
    <row r="268" spans="1:33" x14ac:dyDescent="0.25">
      <c r="A268" s="141" t="str">
        <f>IF(ISBLANK('B1'!A268),"",'B1'!A268)</f>
        <v/>
      </c>
      <c r="B268" s="897" t="str">
        <f>IF(ISBLANK('B1'!B268),"",'B1'!B268)</f>
        <v/>
      </c>
      <c r="C268" s="894" t="str">
        <f>IF(ISBLANK('B1'!C268),"",'B1'!C268)</f>
        <v/>
      </c>
      <c r="D268" s="248" t="str">
        <f>IF(ISBLANK('B1'!Q268),"",'B1'!Q268)</f>
        <v/>
      </c>
      <c r="E268" s="194"/>
      <c r="F268" s="195"/>
      <c r="G268" s="195"/>
      <c r="H268" s="195"/>
      <c r="I268" s="195"/>
      <c r="J268" s="195"/>
      <c r="K268" s="197"/>
      <c r="L268" s="459"/>
      <c r="M268" s="198"/>
      <c r="N268" s="196"/>
      <c r="O268" s="196"/>
      <c r="P268" s="196"/>
      <c r="Q268" s="196"/>
      <c r="R268" s="197"/>
      <c r="S268" s="195"/>
      <c r="T268" s="195"/>
      <c r="U268" s="195"/>
      <c r="V268" s="195"/>
      <c r="W268" s="198"/>
      <c r="Y268" s="153">
        <f t="shared" si="33"/>
        <v>0</v>
      </c>
      <c r="Z268" s="149">
        <f t="shared" si="34"/>
        <v>0</v>
      </c>
      <c r="AA268" s="149">
        <f t="shared" si="35"/>
        <v>0</v>
      </c>
      <c r="AB268" s="850">
        <f t="shared" si="36"/>
        <v>0</v>
      </c>
      <c r="AD268" s="153">
        <f t="shared" si="37"/>
        <v>0</v>
      </c>
      <c r="AE268" s="149">
        <f t="shared" si="38"/>
        <v>0</v>
      </c>
      <c r="AF268" s="149">
        <f t="shared" si="39"/>
        <v>0</v>
      </c>
      <c r="AG268" s="154">
        <f t="shared" si="40"/>
        <v>0</v>
      </c>
    </row>
    <row r="269" spans="1:33" x14ac:dyDescent="0.25">
      <c r="A269" s="141" t="str">
        <f>IF(ISBLANK('B1'!A269),"",'B1'!A269)</f>
        <v/>
      </c>
      <c r="B269" s="897" t="str">
        <f>IF(ISBLANK('B1'!B269),"",'B1'!B269)</f>
        <v/>
      </c>
      <c r="C269" s="894" t="str">
        <f>IF(ISBLANK('B1'!C269),"",'B1'!C269)</f>
        <v/>
      </c>
      <c r="D269" s="248" t="str">
        <f>IF(ISBLANK('B1'!Q269),"",'B1'!Q269)</f>
        <v/>
      </c>
      <c r="E269" s="194"/>
      <c r="F269" s="195"/>
      <c r="G269" s="195"/>
      <c r="H269" s="195"/>
      <c r="I269" s="195"/>
      <c r="J269" s="195"/>
      <c r="K269" s="197"/>
      <c r="L269" s="459"/>
      <c r="M269" s="198"/>
      <c r="N269" s="196"/>
      <c r="O269" s="196"/>
      <c r="P269" s="196"/>
      <c r="Q269" s="196"/>
      <c r="R269" s="197"/>
      <c r="S269" s="195"/>
      <c r="T269" s="195"/>
      <c r="U269" s="195"/>
      <c r="V269" s="195"/>
      <c r="W269" s="198"/>
      <c r="Y269" s="153">
        <f t="shared" si="33"/>
        <v>0</v>
      </c>
      <c r="Z269" s="149">
        <f t="shared" si="34"/>
        <v>0</v>
      </c>
      <c r="AA269" s="149">
        <f t="shared" si="35"/>
        <v>0</v>
      </c>
      <c r="AB269" s="850">
        <f t="shared" si="36"/>
        <v>0</v>
      </c>
      <c r="AD269" s="153">
        <f t="shared" si="37"/>
        <v>0</v>
      </c>
      <c r="AE269" s="149">
        <f t="shared" si="38"/>
        <v>0</v>
      </c>
      <c r="AF269" s="149">
        <f t="shared" si="39"/>
        <v>0</v>
      </c>
      <c r="AG269" s="154">
        <f t="shared" si="40"/>
        <v>0</v>
      </c>
    </row>
    <row r="270" spans="1:33" x14ac:dyDescent="0.25">
      <c r="A270" s="141" t="str">
        <f>IF(ISBLANK('B1'!A270),"",'B1'!A270)</f>
        <v/>
      </c>
      <c r="B270" s="897" t="str">
        <f>IF(ISBLANK('B1'!B270),"",'B1'!B270)</f>
        <v/>
      </c>
      <c r="C270" s="894" t="str">
        <f>IF(ISBLANK('B1'!C270),"",'B1'!C270)</f>
        <v/>
      </c>
      <c r="D270" s="248" t="str">
        <f>IF(ISBLANK('B1'!Q270),"",'B1'!Q270)</f>
        <v/>
      </c>
      <c r="E270" s="194"/>
      <c r="F270" s="195"/>
      <c r="G270" s="195"/>
      <c r="H270" s="195"/>
      <c r="I270" s="195"/>
      <c r="J270" s="195"/>
      <c r="K270" s="197"/>
      <c r="L270" s="459"/>
      <c r="M270" s="198"/>
      <c r="N270" s="196"/>
      <c r="O270" s="196"/>
      <c r="P270" s="196"/>
      <c r="Q270" s="196"/>
      <c r="R270" s="197"/>
      <c r="S270" s="195"/>
      <c r="T270" s="195"/>
      <c r="U270" s="195"/>
      <c r="V270" s="195"/>
      <c r="W270" s="198"/>
      <c r="Y270" s="153">
        <f t="shared" si="33"/>
        <v>0</v>
      </c>
      <c r="Z270" s="149">
        <f t="shared" si="34"/>
        <v>0</v>
      </c>
      <c r="AA270" s="149">
        <f t="shared" si="35"/>
        <v>0</v>
      </c>
      <c r="AB270" s="850">
        <f t="shared" si="36"/>
        <v>0</v>
      </c>
      <c r="AD270" s="153">
        <f t="shared" si="37"/>
        <v>0</v>
      </c>
      <c r="AE270" s="149">
        <f t="shared" si="38"/>
        <v>0</v>
      </c>
      <c r="AF270" s="149">
        <f t="shared" si="39"/>
        <v>0</v>
      </c>
      <c r="AG270" s="154">
        <f t="shared" si="40"/>
        <v>0</v>
      </c>
    </row>
    <row r="271" spans="1:33" x14ac:dyDescent="0.25">
      <c r="A271" s="141" t="str">
        <f>IF(ISBLANK('B1'!A271),"",'B1'!A271)</f>
        <v/>
      </c>
      <c r="B271" s="897" t="str">
        <f>IF(ISBLANK('B1'!B271),"",'B1'!B271)</f>
        <v/>
      </c>
      <c r="C271" s="894" t="str">
        <f>IF(ISBLANK('B1'!C271),"",'B1'!C271)</f>
        <v/>
      </c>
      <c r="D271" s="248" t="str">
        <f>IF(ISBLANK('B1'!Q271),"",'B1'!Q271)</f>
        <v/>
      </c>
      <c r="E271" s="194"/>
      <c r="F271" s="195"/>
      <c r="G271" s="195"/>
      <c r="H271" s="195"/>
      <c r="I271" s="195"/>
      <c r="J271" s="195"/>
      <c r="K271" s="197"/>
      <c r="L271" s="459"/>
      <c r="M271" s="198"/>
      <c r="N271" s="196"/>
      <c r="O271" s="196"/>
      <c r="P271" s="196"/>
      <c r="Q271" s="196"/>
      <c r="R271" s="197"/>
      <c r="S271" s="195"/>
      <c r="T271" s="195"/>
      <c r="U271" s="195"/>
      <c r="V271" s="195"/>
      <c r="W271" s="198"/>
      <c r="Y271" s="153">
        <f t="shared" si="33"/>
        <v>0</v>
      </c>
      <c r="Z271" s="149">
        <f t="shared" si="34"/>
        <v>0</v>
      </c>
      <c r="AA271" s="149">
        <f t="shared" si="35"/>
        <v>0</v>
      </c>
      <c r="AB271" s="850">
        <f t="shared" si="36"/>
        <v>0</v>
      </c>
      <c r="AD271" s="153">
        <f t="shared" si="37"/>
        <v>0</v>
      </c>
      <c r="AE271" s="149">
        <f t="shared" si="38"/>
        <v>0</v>
      </c>
      <c r="AF271" s="149">
        <f t="shared" si="39"/>
        <v>0</v>
      </c>
      <c r="AG271" s="154">
        <f t="shared" si="40"/>
        <v>0</v>
      </c>
    </row>
    <row r="272" spans="1:33" x14ac:dyDescent="0.25">
      <c r="A272" s="141" t="str">
        <f>IF(ISBLANK('B1'!A272),"",'B1'!A272)</f>
        <v/>
      </c>
      <c r="B272" s="897" t="str">
        <f>IF(ISBLANK('B1'!B272),"",'B1'!B272)</f>
        <v/>
      </c>
      <c r="C272" s="894" t="str">
        <f>IF(ISBLANK('B1'!C272),"",'B1'!C272)</f>
        <v/>
      </c>
      <c r="D272" s="248" t="str">
        <f>IF(ISBLANK('B1'!Q272),"",'B1'!Q272)</f>
        <v/>
      </c>
      <c r="E272" s="194"/>
      <c r="F272" s="195"/>
      <c r="G272" s="195"/>
      <c r="H272" s="195"/>
      <c r="I272" s="195"/>
      <c r="J272" s="195"/>
      <c r="K272" s="197"/>
      <c r="L272" s="459"/>
      <c r="M272" s="198"/>
      <c r="N272" s="196"/>
      <c r="O272" s="196"/>
      <c r="P272" s="196"/>
      <c r="Q272" s="196"/>
      <c r="R272" s="197"/>
      <c r="S272" s="195"/>
      <c r="T272" s="195"/>
      <c r="U272" s="195"/>
      <c r="V272" s="195"/>
      <c r="W272" s="198"/>
      <c r="Y272" s="153">
        <f t="shared" si="33"/>
        <v>0</v>
      </c>
      <c r="Z272" s="149">
        <f t="shared" si="34"/>
        <v>0</v>
      </c>
      <c r="AA272" s="149">
        <f t="shared" si="35"/>
        <v>0</v>
      </c>
      <c r="AB272" s="850">
        <f t="shared" si="36"/>
        <v>0</v>
      </c>
      <c r="AD272" s="153">
        <f t="shared" si="37"/>
        <v>0</v>
      </c>
      <c r="AE272" s="149">
        <f t="shared" si="38"/>
        <v>0</v>
      </c>
      <c r="AF272" s="149">
        <f t="shared" si="39"/>
        <v>0</v>
      </c>
      <c r="AG272" s="154">
        <f t="shared" si="40"/>
        <v>0</v>
      </c>
    </row>
    <row r="273" spans="1:33" x14ac:dyDescent="0.25">
      <c r="A273" s="141" t="str">
        <f>IF(ISBLANK('B1'!A273),"",'B1'!A273)</f>
        <v/>
      </c>
      <c r="B273" s="897" t="str">
        <f>IF(ISBLANK('B1'!B273),"",'B1'!B273)</f>
        <v/>
      </c>
      <c r="C273" s="894" t="str">
        <f>IF(ISBLANK('B1'!C273),"",'B1'!C273)</f>
        <v/>
      </c>
      <c r="D273" s="248" t="str">
        <f>IF(ISBLANK('B1'!Q273),"",'B1'!Q273)</f>
        <v/>
      </c>
      <c r="E273" s="194"/>
      <c r="F273" s="195"/>
      <c r="G273" s="195"/>
      <c r="H273" s="195"/>
      <c r="I273" s="195"/>
      <c r="J273" s="195"/>
      <c r="K273" s="197"/>
      <c r="L273" s="459"/>
      <c r="M273" s="198"/>
      <c r="N273" s="196"/>
      <c r="O273" s="196"/>
      <c r="P273" s="196"/>
      <c r="Q273" s="196"/>
      <c r="R273" s="197"/>
      <c r="S273" s="195"/>
      <c r="T273" s="195"/>
      <c r="U273" s="195"/>
      <c r="V273" s="195"/>
      <c r="W273" s="198"/>
      <c r="Y273" s="153">
        <f t="shared" si="33"/>
        <v>0</v>
      </c>
      <c r="Z273" s="149">
        <f t="shared" si="34"/>
        <v>0</v>
      </c>
      <c r="AA273" s="149">
        <f t="shared" si="35"/>
        <v>0</v>
      </c>
      <c r="AB273" s="850">
        <f t="shared" si="36"/>
        <v>0</v>
      </c>
      <c r="AD273" s="153">
        <f t="shared" si="37"/>
        <v>0</v>
      </c>
      <c r="AE273" s="149">
        <f t="shared" si="38"/>
        <v>0</v>
      </c>
      <c r="AF273" s="149">
        <f t="shared" si="39"/>
        <v>0</v>
      </c>
      <c r="AG273" s="154">
        <f t="shared" si="40"/>
        <v>0</v>
      </c>
    </row>
    <row r="274" spans="1:33" x14ac:dyDescent="0.25">
      <c r="A274" s="141" t="str">
        <f>IF(ISBLANK('B1'!A274),"",'B1'!A274)</f>
        <v/>
      </c>
      <c r="B274" s="897" t="str">
        <f>IF(ISBLANK('B1'!B274),"",'B1'!B274)</f>
        <v/>
      </c>
      <c r="C274" s="894" t="str">
        <f>IF(ISBLANK('B1'!C274),"",'B1'!C274)</f>
        <v/>
      </c>
      <c r="D274" s="248" t="str">
        <f>IF(ISBLANK('B1'!Q274),"",'B1'!Q274)</f>
        <v/>
      </c>
      <c r="E274" s="194"/>
      <c r="F274" s="195"/>
      <c r="G274" s="195"/>
      <c r="H274" s="195"/>
      <c r="I274" s="195"/>
      <c r="J274" s="195"/>
      <c r="K274" s="197"/>
      <c r="L274" s="459"/>
      <c r="M274" s="198"/>
      <c r="N274" s="196"/>
      <c r="O274" s="196"/>
      <c r="P274" s="196"/>
      <c r="Q274" s="196"/>
      <c r="R274" s="197"/>
      <c r="S274" s="195"/>
      <c r="T274" s="195"/>
      <c r="U274" s="195"/>
      <c r="V274" s="195"/>
      <c r="W274" s="198"/>
      <c r="Y274" s="153">
        <f t="shared" si="33"/>
        <v>0</v>
      </c>
      <c r="Z274" s="149">
        <f t="shared" si="34"/>
        <v>0</v>
      </c>
      <c r="AA274" s="149">
        <f t="shared" si="35"/>
        <v>0</v>
      </c>
      <c r="AB274" s="850">
        <f t="shared" si="36"/>
        <v>0</v>
      </c>
      <c r="AD274" s="153">
        <f t="shared" si="37"/>
        <v>0</v>
      </c>
      <c r="AE274" s="149">
        <f t="shared" si="38"/>
        <v>0</v>
      </c>
      <c r="AF274" s="149">
        <f t="shared" si="39"/>
        <v>0</v>
      </c>
      <c r="AG274" s="154">
        <f t="shared" si="40"/>
        <v>0</v>
      </c>
    </row>
    <row r="275" spans="1:33" x14ac:dyDescent="0.25">
      <c r="A275" s="141" t="str">
        <f>IF(ISBLANK('B1'!A275),"",'B1'!A275)</f>
        <v/>
      </c>
      <c r="B275" s="897" t="str">
        <f>IF(ISBLANK('B1'!B275),"",'B1'!B275)</f>
        <v/>
      </c>
      <c r="C275" s="894" t="str">
        <f>IF(ISBLANK('B1'!C275),"",'B1'!C275)</f>
        <v/>
      </c>
      <c r="D275" s="248" t="str">
        <f>IF(ISBLANK('B1'!Q275),"",'B1'!Q275)</f>
        <v/>
      </c>
      <c r="E275" s="194"/>
      <c r="F275" s="195"/>
      <c r="G275" s="195"/>
      <c r="H275" s="195"/>
      <c r="I275" s="195"/>
      <c r="J275" s="195"/>
      <c r="K275" s="197"/>
      <c r="L275" s="459"/>
      <c r="M275" s="198"/>
      <c r="N275" s="196"/>
      <c r="O275" s="196"/>
      <c r="P275" s="196"/>
      <c r="Q275" s="196"/>
      <c r="R275" s="197"/>
      <c r="S275" s="195"/>
      <c r="T275" s="195"/>
      <c r="U275" s="195"/>
      <c r="V275" s="195"/>
      <c r="W275" s="198"/>
      <c r="Y275" s="153">
        <f t="shared" si="33"/>
        <v>0</v>
      </c>
      <c r="Z275" s="149">
        <f t="shared" si="34"/>
        <v>0</v>
      </c>
      <c r="AA275" s="149">
        <f t="shared" si="35"/>
        <v>0</v>
      </c>
      <c r="AB275" s="850">
        <f t="shared" si="36"/>
        <v>0</v>
      </c>
      <c r="AD275" s="153">
        <f t="shared" si="37"/>
        <v>0</v>
      </c>
      <c r="AE275" s="149">
        <f t="shared" si="38"/>
        <v>0</v>
      </c>
      <c r="AF275" s="149">
        <f t="shared" si="39"/>
        <v>0</v>
      </c>
      <c r="AG275" s="154">
        <f t="shared" si="40"/>
        <v>0</v>
      </c>
    </row>
    <row r="276" spans="1:33" x14ac:dyDescent="0.25">
      <c r="A276" s="141" t="str">
        <f>IF(ISBLANK('B1'!A276),"",'B1'!A276)</f>
        <v/>
      </c>
      <c r="B276" s="897" t="str">
        <f>IF(ISBLANK('B1'!B276),"",'B1'!B276)</f>
        <v/>
      </c>
      <c r="C276" s="894" t="str">
        <f>IF(ISBLANK('B1'!C276),"",'B1'!C276)</f>
        <v/>
      </c>
      <c r="D276" s="248" t="str">
        <f>IF(ISBLANK('B1'!Q276),"",'B1'!Q276)</f>
        <v/>
      </c>
      <c r="E276" s="194"/>
      <c r="F276" s="195"/>
      <c r="G276" s="195"/>
      <c r="H276" s="195"/>
      <c r="I276" s="195"/>
      <c r="J276" s="195"/>
      <c r="K276" s="197"/>
      <c r="L276" s="459"/>
      <c r="M276" s="198"/>
      <c r="N276" s="196"/>
      <c r="O276" s="196"/>
      <c r="P276" s="196"/>
      <c r="Q276" s="196"/>
      <c r="R276" s="197"/>
      <c r="S276" s="195"/>
      <c r="T276" s="195"/>
      <c r="U276" s="195"/>
      <c r="V276" s="195"/>
      <c r="W276" s="198"/>
      <c r="Y276" s="153">
        <f t="shared" si="33"/>
        <v>0</v>
      </c>
      <c r="Z276" s="149">
        <f t="shared" si="34"/>
        <v>0</v>
      </c>
      <c r="AA276" s="149">
        <f t="shared" si="35"/>
        <v>0</v>
      </c>
      <c r="AB276" s="850">
        <f t="shared" si="36"/>
        <v>0</v>
      </c>
      <c r="AD276" s="153">
        <f t="shared" si="37"/>
        <v>0</v>
      </c>
      <c r="AE276" s="149">
        <f t="shared" si="38"/>
        <v>0</v>
      </c>
      <c r="AF276" s="149">
        <f t="shared" si="39"/>
        <v>0</v>
      </c>
      <c r="AG276" s="154">
        <f t="shared" si="40"/>
        <v>0</v>
      </c>
    </row>
    <row r="277" spans="1:33" x14ac:dyDescent="0.25">
      <c r="A277" s="141" t="str">
        <f>IF(ISBLANK('B1'!A277),"",'B1'!A277)</f>
        <v/>
      </c>
      <c r="B277" s="897" t="str">
        <f>IF(ISBLANK('B1'!B277),"",'B1'!B277)</f>
        <v/>
      </c>
      <c r="C277" s="894" t="str">
        <f>IF(ISBLANK('B1'!C277),"",'B1'!C277)</f>
        <v/>
      </c>
      <c r="D277" s="248" t="str">
        <f>IF(ISBLANK('B1'!Q277),"",'B1'!Q277)</f>
        <v/>
      </c>
      <c r="E277" s="194"/>
      <c r="F277" s="195"/>
      <c r="G277" s="195"/>
      <c r="H277" s="195"/>
      <c r="I277" s="195"/>
      <c r="J277" s="195"/>
      <c r="K277" s="197"/>
      <c r="L277" s="459"/>
      <c r="M277" s="198"/>
      <c r="N277" s="196"/>
      <c r="O277" s="196"/>
      <c r="P277" s="196"/>
      <c r="Q277" s="196"/>
      <c r="R277" s="197"/>
      <c r="S277" s="195"/>
      <c r="T277" s="195"/>
      <c r="U277" s="195"/>
      <c r="V277" s="195"/>
      <c r="W277" s="198"/>
      <c r="Y277" s="153">
        <f t="shared" si="33"/>
        <v>0</v>
      </c>
      <c r="Z277" s="149">
        <f t="shared" si="34"/>
        <v>0</v>
      </c>
      <c r="AA277" s="149">
        <f t="shared" si="35"/>
        <v>0</v>
      </c>
      <c r="AB277" s="850">
        <f t="shared" si="36"/>
        <v>0</v>
      </c>
      <c r="AD277" s="153">
        <f t="shared" si="37"/>
        <v>0</v>
      </c>
      <c r="AE277" s="149">
        <f t="shared" si="38"/>
        <v>0</v>
      </c>
      <c r="AF277" s="149">
        <f t="shared" si="39"/>
        <v>0</v>
      </c>
      <c r="AG277" s="154">
        <f t="shared" si="40"/>
        <v>0</v>
      </c>
    </row>
    <row r="278" spans="1:33" x14ac:dyDescent="0.25">
      <c r="A278" s="141" t="str">
        <f>IF(ISBLANK('B1'!A278),"",'B1'!A278)</f>
        <v/>
      </c>
      <c r="B278" s="897" t="str">
        <f>IF(ISBLANK('B1'!B278),"",'B1'!B278)</f>
        <v/>
      </c>
      <c r="C278" s="894" t="str">
        <f>IF(ISBLANK('B1'!C278),"",'B1'!C278)</f>
        <v/>
      </c>
      <c r="D278" s="248" t="str">
        <f>IF(ISBLANK('B1'!Q278),"",'B1'!Q278)</f>
        <v/>
      </c>
      <c r="E278" s="194"/>
      <c r="F278" s="195"/>
      <c r="G278" s="195"/>
      <c r="H278" s="195"/>
      <c r="I278" s="195"/>
      <c r="J278" s="195"/>
      <c r="K278" s="197"/>
      <c r="L278" s="459"/>
      <c r="M278" s="198"/>
      <c r="N278" s="196"/>
      <c r="O278" s="196"/>
      <c r="P278" s="196"/>
      <c r="Q278" s="196"/>
      <c r="R278" s="197"/>
      <c r="S278" s="195"/>
      <c r="T278" s="195"/>
      <c r="U278" s="195"/>
      <c r="V278" s="195"/>
      <c r="W278" s="198"/>
      <c r="Y278" s="153">
        <f t="shared" si="33"/>
        <v>0</v>
      </c>
      <c r="Z278" s="149">
        <f t="shared" si="34"/>
        <v>0</v>
      </c>
      <c r="AA278" s="149">
        <f t="shared" si="35"/>
        <v>0</v>
      </c>
      <c r="AB278" s="850">
        <f t="shared" si="36"/>
        <v>0</v>
      </c>
      <c r="AD278" s="153">
        <f t="shared" si="37"/>
        <v>0</v>
      </c>
      <c r="AE278" s="149">
        <f t="shared" si="38"/>
        <v>0</v>
      </c>
      <c r="AF278" s="149">
        <f t="shared" si="39"/>
        <v>0</v>
      </c>
      <c r="AG278" s="154">
        <f t="shared" si="40"/>
        <v>0</v>
      </c>
    </row>
    <row r="279" spans="1:33" x14ac:dyDescent="0.25">
      <c r="A279" s="141" t="str">
        <f>IF(ISBLANK('B1'!A279),"",'B1'!A279)</f>
        <v/>
      </c>
      <c r="B279" s="897" t="str">
        <f>IF(ISBLANK('B1'!B279),"",'B1'!B279)</f>
        <v/>
      </c>
      <c r="C279" s="894" t="str">
        <f>IF(ISBLANK('B1'!C279),"",'B1'!C279)</f>
        <v/>
      </c>
      <c r="D279" s="248" t="str">
        <f>IF(ISBLANK('B1'!Q279),"",'B1'!Q279)</f>
        <v/>
      </c>
      <c r="E279" s="194"/>
      <c r="F279" s="195"/>
      <c r="G279" s="195"/>
      <c r="H279" s="195"/>
      <c r="I279" s="195"/>
      <c r="J279" s="195"/>
      <c r="K279" s="197"/>
      <c r="L279" s="459"/>
      <c r="M279" s="198"/>
      <c r="N279" s="196"/>
      <c r="O279" s="196"/>
      <c r="P279" s="196"/>
      <c r="Q279" s="196"/>
      <c r="R279" s="197"/>
      <c r="S279" s="195"/>
      <c r="T279" s="195"/>
      <c r="U279" s="195"/>
      <c r="V279" s="195"/>
      <c r="W279" s="198"/>
      <c r="Y279" s="153">
        <f t="shared" si="33"/>
        <v>0</v>
      </c>
      <c r="Z279" s="149">
        <f t="shared" si="34"/>
        <v>0</v>
      </c>
      <c r="AA279" s="149">
        <f t="shared" si="35"/>
        <v>0</v>
      </c>
      <c r="AB279" s="850">
        <f t="shared" si="36"/>
        <v>0</v>
      </c>
      <c r="AD279" s="153">
        <f t="shared" si="37"/>
        <v>0</v>
      </c>
      <c r="AE279" s="149">
        <f t="shared" si="38"/>
        <v>0</v>
      </c>
      <c r="AF279" s="149">
        <f t="shared" si="39"/>
        <v>0</v>
      </c>
      <c r="AG279" s="154">
        <f t="shared" si="40"/>
        <v>0</v>
      </c>
    </row>
    <row r="280" spans="1:33" x14ac:dyDescent="0.25">
      <c r="A280" s="141" t="str">
        <f>IF(ISBLANK('B1'!A280),"",'B1'!A280)</f>
        <v/>
      </c>
      <c r="B280" s="897" t="str">
        <f>IF(ISBLANK('B1'!B280),"",'B1'!B280)</f>
        <v/>
      </c>
      <c r="C280" s="894" t="str">
        <f>IF(ISBLANK('B1'!C280),"",'B1'!C280)</f>
        <v/>
      </c>
      <c r="D280" s="248" t="str">
        <f>IF(ISBLANK('B1'!Q280),"",'B1'!Q280)</f>
        <v/>
      </c>
      <c r="E280" s="194"/>
      <c r="F280" s="195"/>
      <c r="G280" s="195"/>
      <c r="H280" s="195"/>
      <c r="I280" s="195"/>
      <c r="J280" s="195"/>
      <c r="K280" s="197"/>
      <c r="L280" s="459"/>
      <c r="M280" s="198"/>
      <c r="N280" s="196"/>
      <c r="O280" s="196"/>
      <c r="P280" s="196"/>
      <c r="Q280" s="196"/>
      <c r="R280" s="197"/>
      <c r="S280" s="195"/>
      <c r="T280" s="195"/>
      <c r="U280" s="195"/>
      <c r="V280" s="195"/>
      <c r="W280" s="198"/>
      <c r="Y280" s="153">
        <f t="shared" si="33"/>
        <v>0</v>
      </c>
      <c r="Z280" s="149">
        <f t="shared" si="34"/>
        <v>0</v>
      </c>
      <c r="AA280" s="149">
        <f t="shared" si="35"/>
        <v>0</v>
      </c>
      <c r="AB280" s="850">
        <f t="shared" si="36"/>
        <v>0</v>
      </c>
      <c r="AD280" s="153">
        <f t="shared" si="37"/>
        <v>0</v>
      </c>
      <c r="AE280" s="149">
        <f t="shared" si="38"/>
        <v>0</v>
      </c>
      <c r="AF280" s="149">
        <f t="shared" si="39"/>
        <v>0</v>
      </c>
      <c r="AG280" s="154">
        <f t="shared" si="40"/>
        <v>0</v>
      </c>
    </row>
    <row r="281" spans="1:33" x14ac:dyDescent="0.25">
      <c r="A281" s="141" t="str">
        <f>IF(ISBLANK('B1'!A281),"",'B1'!A281)</f>
        <v/>
      </c>
      <c r="B281" s="897" t="str">
        <f>IF(ISBLANK('B1'!B281),"",'B1'!B281)</f>
        <v/>
      </c>
      <c r="C281" s="894" t="str">
        <f>IF(ISBLANK('B1'!C281),"",'B1'!C281)</f>
        <v/>
      </c>
      <c r="D281" s="248" t="str">
        <f>IF(ISBLANK('B1'!Q281),"",'B1'!Q281)</f>
        <v/>
      </c>
      <c r="E281" s="194"/>
      <c r="F281" s="195"/>
      <c r="G281" s="195"/>
      <c r="H281" s="195"/>
      <c r="I281" s="195"/>
      <c r="J281" s="195"/>
      <c r="K281" s="197"/>
      <c r="L281" s="459"/>
      <c r="M281" s="198"/>
      <c r="N281" s="196"/>
      <c r="O281" s="196"/>
      <c r="P281" s="196"/>
      <c r="Q281" s="196"/>
      <c r="R281" s="197"/>
      <c r="S281" s="195"/>
      <c r="T281" s="195"/>
      <c r="U281" s="195"/>
      <c r="V281" s="195"/>
      <c r="W281" s="198"/>
      <c r="Y281" s="153">
        <f t="shared" si="33"/>
        <v>0</v>
      </c>
      <c r="Z281" s="149">
        <f t="shared" si="34"/>
        <v>0</v>
      </c>
      <c r="AA281" s="149">
        <f t="shared" si="35"/>
        <v>0</v>
      </c>
      <c r="AB281" s="850">
        <f t="shared" si="36"/>
        <v>0</v>
      </c>
      <c r="AD281" s="153">
        <f t="shared" si="37"/>
        <v>0</v>
      </c>
      <c r="AE281" s="149">
        <f t="shared" si="38"/>
        <v>0</v>
      </c>
      <c r="AF281" s="149">
        <f t="shared" si="39"/>
        <v>0</v>
      </c>
      <c r="AG281" s="154">
        <f t="shared" si="40"/>
        <v>0</v>
      </c>
    </row>
    <row r="282" spans="1:33" x14ac:dyDescent="0.25">
      <c r="A282" s="141" t="str">
        <f>IF(ISBLANK('B1'!A282),"",'B1'!A282)</f>
        <v/>
      </c>
      <c r="B282" s="897" t="str">
        <f>IF(ISBLANK('B1'!B282),"",'B1'!B282)</f>
        <v/>
      </c>
      <c r="C282" s="894" t="str">
        <f>IF(ISBLANK('B1'!C282),"",'B1'!C282)</f>
        <v/>
      </c>
      <c r="D282" s="248" t="str">
        <f>IF(ISBLANK('B1'!Q282),"",'B1'!Q282)</f>
        <v/>
      </c>
      <c r="E282" s="194"/>
      <c r="F282" s="195"/>
      <c r="G282" s="195"/>
      <c r="H282" s="195"/>
      <c r="I282" s="195"/>
      <c r="J282" s="195"/>
      <c r="K282" s="197"/>
      <c r="L282" s="459"/>
      <c r="M282" s="198"/>
      <c r="N282" s="196"/>
      <c r="O282" s="196"/>
      <c r="P282" s="196"/>
      <c r="Q282" s="196"/>
      <c r="R282" s="197"/>
      <c r="S282" s="195"/>
      <c r="T282" s="195"/>
      <c r="U282" s="195"/>
      <c r="V282" s="195"/>
      <c r="W282" s="198"/>
      <c r="Y282" s="153">
        <f t="shared" si="33"/>
        <v>0</v>
      </c>
      <c r="Z282" s="149">
        <f t="shared" si="34"/>
        <v>0</v>
      </c>
      <c r="AA282" s="149">
        <f t="shared" si="35"/>
        <v>0</v>
      </c>
      <c r="AB282" s="850">
        <f t="shared" si="36"/>
        <v>0</v>
      </c>
      <c r="AD282" s="153">
        <f t="shared" si="37"/>
        <v>0</v>
      </c>
      <c r="AE282" s="149">
        <f t="shared" si="38"/>
        <v>0</v>
      </c>
      <c r="AF282" s="149">
        <f t="shared" si="39"/>
        <v>0</v>
      </c>
      <c r="AG282" s="154">
        <f t="shared" si="40"/>
        <v>0</v>
      </c>
    </row>
    <row r="283" spans="1:33" x14ac:dyDescent="0.25">
      <c r="A283" s="141" t="str">
        <f>IF(ISBLANK('B1'!A283),"",'B1'!A283)</f>
        <v/>
      </c>
      <c r="B283" s="897" t="str">
        <f>IF(ISBLANK('B1'!B283),"",'B1'!B283)</f>
        <v/>
      </c>
      <c r="C283" s="894" t="str">
        <f>IF(ISBLANK('B1'!C283),"",'B1'!C283)</f>
        <v/>
      </c>
      <c r="D283" s="248" t="str">
        <f>IF(ISBLANK('B1'!Q283),"",'B1'!Q283)</f>
        <v/>
      </c>
      <c r="E283" s="194"/>
      <c r="F283" s="195"/>
      <c r="G283" s="195"/>
      <c r="H283" s="195"/>
      <c r="I283" s="195"/>
      <c r="J283" s="195"/>
      <c r="K283" s="197"/>
      <c r="L283" s="459"/>
      <c r="M283" s="198"/>
      <c r="N283" s="196"/>
      <c r="O283" s="196"/>
      <c r="P283" s="196"/>
      <c r="Q283" s="196"/>
      <c r="R283" s="197"/>
      <c r="S283" s="195"/>
      <c r="T283" s="195"/>
      <c r="U283" s="195"/>
      <c r="V283" s="195"/>
      <c r="W283" s="198"/>
      <c r="Y283" s="153">
        <f t="shared" si="33"/>
        <v>0</v>
      </c>
      <c r="Z283" s="149">
        <f t="shared" si="34"/>
        <v>0</v>
      </c>
      <c r="AA283" s="149">
        <f t="shared" si="35"/>
        <v>0</v>
      </c>
      <c r="AB283" s="850">
        <f t="shared" si="36"/>
        <v>0</v>
      </c>
      <c r="AD283" s="153">
        <f t="shared" si="37"/>
        <v>0</v>
      </c>
      <c r="AE283" s="149">
        <f t="shared" si="38"/>
        <v>0</v>
      </c>
      <c r="AF283" s="149">
        <f t="shared" si="39"/>
        <v>0</v>
      </c>
      <c r="AG283" s="154">
        <f t="shared" si="40"/>
        <v>0</v>
      </c>
    </row>
    <row r="284" spans="1:33" x14ac:dyDescent="0.25">
      <c r="A284" s="141" t="str">
        <f>IF(ISBLANK('B1'!A284),"",'B1'!A284)</f>
        <v/>
      </c>
      <c r="B284" s="897" t="str">
        <f>IF(ISBLANK('B1'!B284),"",'B1'!B284)</f>
        <v/>
      </c>
      <c r="C284" s="894" t="str">
        <f>IF(ISBLANK('B1'!C284),"",'B1'!C284)</f>
        <v/>
      </c>
      <c r="D284" s="248" t="str">
        <f>IF(ISBLANK('B1'!Q284),"",'B1'!Q284)</f>
        <v/>
      </c>
      <c r="E284" s="194"/>
      <c r="F284" s="195"/>
      <c r="G284" s="195"/>
      <c r="H284" s="195"/>
      <c r="I284" s="195"/>
      <c r="J284" s="195"/>
      <c r="K284" s="197"/>
      <c r="L284" s="459"/>
      <c r="M284" s="198"/>
      <c r="N284" s="196"/>
      <c r="O284" s="196"/>
      <c r="P284" s="196"/>
      <c r="Q284" s="196"/>
      <c r="R284" s="197"/>
      <c r="S284" s="195"/>
      <c r="T284" s="195"/>
      <c r="U284" s="195"/>
      <c r="V284" s="195"/>
      <c r="W284" s="198"/>
      <c r="Y284" s="153">
        <f t="shared" si="33"/>
        <v>0</v>
      </c>
      <c r="Z284" s="149">
        <f t="shared" si="34"/>
        <v>0</v>
      </c>
      <c r="AA284" s="149">
        <f t="shared" si="35"/>
        <v>0</v>
      </c>
      <c r="AB284" s="850">
        <f t="shared" si="36"/>
        <v>0</v>
      </c>
      <c r="AD284" s="153">
        <f t="shared" si="37"/>
        <v>0</v>
      </c>
      <c r="AE284" s="149">
        <f t="shared" si="38"/>
        <v>0</v>
      </c>
      <c r="AF284" s="149">
        <f t="shared" si="39"/>
        <v>0</v>
      </c>
      <c r="AG284" s="154">
        <f t="shared" si="40"/>
        <v>0</v>
      </c>
    </row>
    <row r="285" spans="1:33" x14ac:dyDescent="0.25">
      <c r="A285" s="141" t="str">
        <f>IF(ISBLANK('B1'!A285),"",'B1'!A285)</f>
        <v/>
      </c>
      <c r="B285" s="897" t="str">
        <f>IF(ISBLANK('B1'!B285),"",'B1'!B285)</f>
        <v/>
      </c>
      <c r="C285" s="894" t="str">
        <f>IF(ISBLANK('B1'!C285),"",'B1'!C285)</f>
        <v/>
      </c>
      <c r="D285" s="248" t="str">
        <f>IF(ISBLANK('B1'!Q285),"",'B1'!Q285)</f>
        <v/>
      </c>
      <c r="E285" s="194"/>
      <c r="F285" s="195"/>
      <c r="G285" s="195"/>
      <c r="H285" s="195"/>
      <c r="I285" s="195"/>
      <c r="J285" s="195"/>
      <c r="K285" s="197"/>
      <c r="L285" s="459"/>
      <c r="M285" s="198"/>
      <c r="N285" s="196"/>
      <c r="O285" s="196"/>
      <c r="P285" s="196"/>
      <c r="Q285" s="196"/>
      <c r="R285" s="197"/>
      <c r="S285" s="195"/>
      <c r="T285" s="195"/>
      <c r="U285" s="195"/>
      <c r="V285" s="195"/>
      <c r="W285" s="198"/>
      <c r="Y285" s="153">
        <f t="shared" si="33"/>
        <v>0</v>
      </c>
      <c r="Z285" s="149">
        <f t="shared" si="34"/>
        <v>0</v>
      </c>
      <c r="AA285" s="149">
        <f t="shared" si="35"/>
        <v>0</v>
      </c>
      <c r="AB285" s="850">
        <f t="shared" si="36"/>
        <v>0</v>
      </c>
      <c r="AD285" s="153">
        <f t="shared" si="37"/>
        <v>0</v>
      </c>
      <c r="AE285" s="149">
        <f t="shared" si="38"/>
        <v>0</v>
      </c>
      <c r="AF285" s="149">
        <f t="shared" si="39"/>
        <v>0</v>
      </c>
      <c r="AG285" s="154">
        <f t="shared" si="40"/>
        <v>0</v>
      </c>
    </row>
    <row r="286" spans="1:33" x14ac:dyDescent="0.25">
      <c r="A286" s="141" t="str">
        <f>IF(ISBLANK('B1'!A286),"",'B1'!A286)</f>
        <v/>
      </c>
      <c r="B286" s="897" t="str">
        <f>IF(ISBLANK('B1'!B286),"",'B1'!B286)</f>
        <v/>
      </c>
      <c r="C286" s="894" t="str">
        <f>IF(ISBLANK('B1'!C286),"",'B1'!C286)</f>
        <v/>
      </c>
      <c r="D286" s="248" t="str">
        <f>IF(ISBLANK('B1'!Q286),"",'B1'!Q286)</f>
        <v/>
      </c>
      <c r="E286" s="194"/>
      <c r="F286" s="195"/>
      <c r="G286" s="195"/>
      <c r="H286" s="195"/>
      <c r="I286" s="195"/>
      <c r="J286" s="195"/>
      <c r="K286" s="197"/>
      <c r="L286" s="459"/>
      <c r="M286" s="198"/>
      <c r="N286" s="196"/>
      <c r="O286" s="196"/>
      <c r="P286" s="196"/>
      <c r="Q286" s="196"/>
      <c r="R286" s="197"/>
      <c r="S286" s="195"/>
      <c r="T286" s="195"/>
      <c r="U286" s="195"/>
      <c r="V286" s="195"/>
      <c r="W286" s="198"/>
      <c r="Y286" s="153">
        <f t="shared" si="33"/>
        <v>0</v>
      </c>
      <c r="Z286" s="149">
        <f t="shared" si="34"/>
        <v>0</v>
      </c>
      <c r="AA286" s="149">
        <f t="shared" si="35"/>
        <v>0</v>
      </c>
      <c r="AB286" s="850">
        <f t="shared" si="36"/>
        <v>0</v>
      </c>
      <c r="AD286" s="153">
        <f t="shared" si="37"/>
        <v>0</v>
      </c>
      <c r="AE286" s="149">
        <f t="shared" si="38"/>
        <v>0</v>
      </c>
      <c r="AF286" s="149">
        <f t="shared" si="39"/>
        <v>0</v>
      </c>
      <c r="AG286" s="154">
        <f t="shared" si="40"/>
        <v>0</v>
      </c>
    </row>
    <row r="287" spans="1:33" x14ac:dyDescent="0.25">
      <c r="A287" s="141" t="str">
        <f>IF(ISBLANK('B1'!A287),"",'B1'!A287)</f>
        <v/>
      </c>
      <c r="B287" s="897" t="str">
        <f>IF(ISBLANK('B1'!B287),"",'B1'!B287)</f>
        <v/>
      </c>
      <c r="C287" s="894" t="str">
        <f>IF(ISBLANK('B1'!C287),"",'B1'!C287)</f>
        <v/>
      </c>
      <c r="D287" s="248" t="str">
        <f>IF(ISBLANK('B1'!Q287),"",'B1'!Q287)</f>
        <v/>
      </c>
      <c r="E287" s="194"/>
      <c r="F287" s="195"/>
      <c r="G287" s="195"/>
      <c r="H287" s="195"/>
      <c r="I287" s="195"/>
      <c r="J287" s="195"/>
      <c r="K287" s="197"/>
      <c r="L287" s="459"/>
      <c r="M287" s="198"/>
      <c r="N287" s="196"/>
      <c r="O287" s="196"/>
      <c r="P287" s="196"/>
      <c r="Q287" s="196"/>
      <c r="R287" s="197"/>
      <c r="S287" s="195"/>
      <c r="T287" s="195"/>
      <c r="U287" s="195"/>
      <c r="V287" s="195"/>
      <c r="W287" s="198"/>
      <c r="Y287" s="153">
        <f t="shared" si="33"/>
        <v>0</v>
      </c>
      <c r="Z287" s="149">
        <f t="shared" si="34"/>
        <v>0</v>
      </c>
      <c r="AA287" s="149">
        <f t="shared" si="35"/>
        <v>0</v>
      </c>
      <c r="AB287" s="850">
        <f t="shared" si="36"/>
        <v>0</v>
      </c>
      <c r="AD287" s="153">
        <f t="shared" si="37"/>
        <v>0</v>
      </c>
      <c r="AE287" s="149">
        <f t="shared" si="38"/>
        <v>0</v>
      </c>
      <c r="AF287" s="149">
        <f t="shared" si="39"/>
        <v>0</v>
      </c>
      <c r="AG287" s="154">
        <f t="shared" si="40"/>
        <v>0</v>
      </c>
    </row>
    <row r="288" spans="1:33" x14ac:dyDescent="0.25">
      <c r="A288" s="141" t="str">
        <f>IF(ISBLANK('B1'!A288),"",'B1'!A288)</f>
        <v/>
      </c>
      <c r="B288" s="897" t="str">
        <f>IF(ISBLANK('B1'!B288),"",'B1'!B288)</f>
        <v/>
      </c>
      <c r="C288" s="894" t="str">
        <f>IF(ISBLANK('B1'!C288),"",'B1'!C288)</f>
        <v/>
      </c>
      <c r="D288" s="248" t="str">
        <f>IF(ISBLANK('B1'!Q288),"",'B1'!Q288)</f>
        <v/>
      </c>
      <c r="E288" s="194"/>
      <c r="F288" s="195"/>
      <c r="G288" s="195"/>
      <c r="H288" s="195"/>
      <c r="I288" s="195"/>
      <c r="J288" s="195"/>
      <c r="K288" s="197"/>
      <c r="L288" s="459"/>
      <c r="M288" s="198"/>
      <c r="N288" s="196"/>
      <c r="O288" s="196"/>
      <c r="P288" s="196"/>
      <c r="Q288" s="196"/>
      <c r="R288" s="197"/>
      <c r="S288" s="195"/>
      <c r="T288" s="195"/>
      <c r="U288" s="195"/>
      <c r="V288" s="195"/>
      <c r="W288" s="198"/>
      <c r="Y288" s="153">
        <f t="shared" si="33"/>
        <v>0</v>
      </c>
      <c r="Z288" s="149">
        <f t="shared" si="34"/>
        <v>0</v>
      </c>
      <c r="AA288" s="149">
        <f t="shared" si="35"/>
        <v>0</v>
      </c>
      <c r="AB288" s="850">
        <f t="shared" si="36"/>
        <v>0</v>
      </c>
      <c r="AD288" s="153">
        <f t="shared" si="37"/>
        <v>0</v>
      </c>
      <c r="AE288" s="149">
        <f t="shared" si="38"/>
        <v>0</v>
      </c>
      <c r="AF288" s="149">
        <f t="shared" si="39"/>
        <v>0</v>
      </c>
      <c r="AG288" s="154">
        <f t="shared" si="40"/>
        <v>0</v>
      </c>
    </row>
    <row r="289" spans="1:33" x14ac:dyDescent="0.25">
      <c r="A289" s="141" t="str">
        <f>IF(ISBLANK('B1'!A289),"",'B1'!A289)</f>
        <v/>
      </c>
      <c r="B289" s="897" t="str">
        <f>IF(ISBLANK('B1'!B289),"",'B1'!B289)</f>
        <v/>
      </c>
      <c r="C289" s="894" t="str">
        <f>IF(ISBLANK('B1'!C289),"",'B1'!C289)</f>
        <v/>
      </c>
      <c r="D289" s="248" t="str">
        <f>IF(ISBLANK('B1'!Q289),"",'B1'!Q289)</f>
        <v/>
      </c>
      <c r="E289" s="194"/>
      <c r="F289" s="195"/>
      <c r="G289" s="195"/>
      <c r="H289" s="195"/>
      <c r="I289" s="195"/>
      <c r="J289" s="195"/>
      <c r="K289" s="197"/>
      <c r="L289" s="459"/>
      <c r="M289" s="198"/>
      <c r="N289" s="196"/>
      <c r="O289" s="196"/>
      <c r="P289" s="196"/>
      <c r="Q289" s="196"/>
      <c r="R289" s="197"/>
      <c r="S289" s="195"/>
      <c r="T289" s="195"/>
      <c r="U289" s="195"/>
      <c r="V289" s="195"/>
      <c r="W289" s="198"/>
      <c r="Y289" s="153">
        <f t="shared" si="33"/>
        <v>0</v>
      </c>
      <c r="Z289" s="149">
        <f t="shared" si="34"/>
        <v>0</v>
      </c>
      <c r="AA289" s="149">
        <f t="shared" si="35"/>
        <v>0</v>
      </c>
      <c r="AB289" s="850">
        <f t="shared" si="36"/>
        <v>0</v>
      </c>
      <c r="AD289" s="153">
        <f t="shared" si="37"/>
        <v>0</v>
      </c>
      <c r="AE289" s="149">
        <f t="shared" si="38"/>
        <v>0</v>
      </c>
      <c r="AF289" s="149">
        <f t="shared" si="39"/>
        <v>0</v>
      </c>
      <c r="AG289" s="154">
        <f t="shared" si="40"/>
        <v>0</v>
      </c>
    </row>
    <row r="290" spans="1:33" x14ac:dyDescent="0.25">
      <c r="A290" s="141" t="str">
        <f>IF(ISBLANK('B1'!A290),"",'B1'!A290)</f>
        <v/>
      </c>
      <c r="B290" s="897" t="str">
        <f>IF(ISBLANK('B1'!B290),"",'B1'!B290)</f>
        <v/>
      </c>
      <c r="C290" s="894" t="str">
        <f>IF(ISBLANK('B1'!C290),"",'B1'!C290)</f>
        <v/>
      </c>
      <c r="D290" s="248" t="str">
        <f>IF(ISBLANK('B1'!Q290),"",'B1'!Q290)</f>
        <v/>
      </c>
      <c r="E290" s="194"/>
      <c r="F290" s="195"/>
      <c r="G290" s="195"/>
      <c r="H290" s="195"/>
      <c r="I290" s="195"/>
      <c r="J290" s="195"/>
      <c r="K290" s="197"/>
      <c r="L290" s="459"/>
      <c r="M290" s="198"/>
      <c r="N290" s="196"/>
      <c r="O290" s="196"/>
      <c r="P290" s="196"/>
      <c r="Q290" s="196"/>
      <c r="R290" s="197"/>
      <c r="S290" s="195"/>
      <c r="T290" s="195"/>
      <c r="U290" s="195"/>
      <c r="V290" s="195"/>
      <c r="W290" s="198"/>
      <c r="Y290" s="153">
        <f t="shared" si="33"/>
        <v>0</v>
      </c>
      <c r="Z290" s="149">
        <f t="shared" si="34"/>
        <v>0</v>
      </c>
      <c r="AA290" s="149">
        <f t="shared" si="35"/>
        <v>0</v>
      </c>
      <c r="AB290" s="850">
        <f t="shared" si="36"/>
        <v>0</v>
      </c>
      <c r="AD290" s="153">
        <f t="shared" si="37"/>
        <v>0</v>
      </c>
      <c r="AE290" s="149">
        <f t="shared" si="38"/>
        <v>0</v>
      </c>
      <c r="AF290" s="149">
        <f t="shared" si="39"/>
        <v>0</v>
      </c>
      <c r="AG290" s="154">
        <f t="shared" si="40"/>
        <v>0</v>
      </c>
    </row>
    <row r="291" spans="1:33" x14ac:dyDescent="0.25">
      <c r="A291" s="141" t="str">
        <f>IF(ISBLANK('B1'!A291),"",'B1'!A291)</f>
        <v/>
      </c>
      <c r="B291" s="897" t="str">
        <f>IF(ISBLANK('B1'!B291),"",'B1'!B291)</f>
        <v/>
      </c>
      <c r="C291" s="894" t="str">
        <f>IF(ISBLANK('B1'!C291),"",'B1'!C291)</f>
        <v/>
      </c>
      <c r="D291" s="248" t="str">
        <f>IF(ISBLANK('B1'!Q291),"",'B1'!Q291)</f>
        <v/>
      </c>
      <c r="E291" s="194"/>
      <c r="F291" s="195"/>
      <c r="G291" s="195"/>
      <c r="H291" s="195"/>
      <c r="I291" s="195"/>
      <c r="J291" s="195"/>
      <c r="K291" s="197"/>
      <c r="L291" s="459"/>
      <c r="M291" s="198"/>
      <c r="N291" s="196"/>
      <c r="O291" s="196"/>
      <c r="P291" s="196"/>
      <c r="Q291" s="196"/>
      <c r="R291" s="197"/>
      <c r="S291" s="195"/>
      <c r="T291" s="195"/>
      <c r="U291" s="195"/>
      <c r="V291" s="195"/>
      <c r="W291" s="198"/>
      <c r="Y291" s="153">
        <f t="shared" si="33"/>
        <v>0</v>
      </c>
      <c r="Z291" s="149">
        <f t="shared" si="34"/>
        <v>0</v>
      </c>
      <c r="AA291" s="149">
        <f t="shared" si="35"/>
        <v>0</v>
      </c>
      <c r="AB291" s="850">
        <f t="shared" si="36"/>
        <v>0</v>
      </c>
      <c r="AD291" s="153">
        <f t="shared" si="37"/>
        <v>0</v>
      </c>
      <c r="AE291" s="149">
        <f t="shared" si="38"/>
        <v>0</v>
      </c>
      <c r="AF291" s="149">
        <f t="shared" si="39"/>
        <v>0</v>
      </c>
      <c r="AG291" s="154">
        <f t="shared" si="40"/>
        <v>0</v>
      </c>
    </row>
    <row r="292" spans="1:33" x14ac:dyDescent="0.25">
      <c r="A292" s="141" t="str">
        <f>IF(ISBLANK('B1'!A292),"",'B1'!A292)</f>
        <v/>
      </c>
      <c r="B292" s="897" t="str">
        <f>IF(ISBLANK('B1'!B292),"",'B1'!B292)</f>
        <v/>
      </c>
      <c r="C292" s="894" t="str">
        <f>IF(ISBLANK('B1'!C292),"",'B1'!C292)</f>
        <v/>
      </c>
      <c r="D292" s="248" t="str">
        <f>IF(ISBLANK('B1'!Q292),"",'B1'!Q292)</f>
        <v/>
      </c>
      <c r="E292" s="194"/>
      <c r="F292" s="195"/>
      <c r="G292" s="195"/>
      <c r="H292" s="195"/>
      <c r="I292" s="195"/>
      <c r="J292" s="195"/>
      <c r="K292" s="197"/>
      <c r="L292" s="459"/>
      <c r="M292" s="198"/>
      <c r="N292" s="196"/>
      <c r="O292" s="196"/>
      <c r="P292" s="196"/>
      <c r="Q292" s="196"/>
      <c r="R292" s="197"/>
      <c r="S292" s="195"/>
      <c r="T292" s="195"/>
      <c r="U292" s="195"/>
      <c r="V292" s="195"/>
      <c r="W292" s="198"/>
      <c r="Y292" s="153">
        <f t="shared" si="33"/>
        <v>0</v>
      </c>
      <c r="Z292" s="149">
        <f t="shared" si="34"/>
        <v>0</v>
      </c>
      <c r="AA292" s="149">
        <f t="shared" si="35"/>
        <v>0</v>
      </c>
      <c r="AB292" s="850">
        <f t="shared" si="36"/>
        <v>0</v>
      </c>
      <c r="AD292" s="153">
        <f t="shared" si="37"/>
        <v>0</v>
      </c>
      <c r="AE292" s="149">
        <f t="shared" si="38"/>
        <v>0</v>
      </c>
      <c r="AF292" s="149">
        <f t="shared" si="39"/>
        <v>0</v>
      </c>
      <c r="AG292" s="154">
        <f t="shared" si="40"/>
        <v>0</v>
      </c>
    </row>
    <row r="293" spans="1:33" x14ac:dyDescent="0.25">
      <c r="A293" s="141" t="str">
        <f>IF(ISBLANK('B1'!A293),"",'B1'!A293)</f>
        <v/>
      </c>
      <c r="B293" s="897" t="str">
        <f>IF(ISBLANK('B1'!B293),"",'B1'!B293)</f>
        <v/>
      </c>
      <c r="C293" s="894" t="str">
        <f>IF(ISBLANK('B1'!C293),"",'B1'!C293)</f>
        <v/>
      </c>
      <c r="D293" s="248" t="str">
        <f>IF(ISBLANK('B1'!Q293),"",'B1'!Q293)</f>
        <v/>
      </c>
      <c r="E293" s="194"/>
      <c r="F293" s="195"/>
      <c r="G293" s="195"/>
      <c r="H293" s="195"/>
      <c r="I293" s="195"/>
      <c r="J293" s="195"/>
      <c r="K293" s="197"/>
      <c r="L293" s="459"/>
      <c r="M293" s="198"/>
      <c r="N293" s="196"/>
      <c r="O293" s="196"/>
      <c r="P293" s="196"/>
      <c r="Q293" s="196"/>
      <c r="R293" s="197"/>
      <c r="S293" s="195"/>
      <c r="T293" s="195"/>
      <c r="U293" s="195"/>
      <c r="V293" s="195"/>
      <c r="W293" s="198"/>
      <c r="Y293" s="153">
        <f t="shared" si="33"/>
        <v>0</v>
      </c>
      <c r="Z293" s="149">
        <f t="shared" si="34"/>
        <v>0</v>
      </c>
      <c r="AA293" s="149">
        <f t="shared" si="35"/>
        <v>0</v>
      </c>
      <c r="AB293" s="850">
        <f t="shared" si="36"/>
        <v>0</v>
      </c>
      <c r="AD293" s="153">
        <f t="shared" si="37"/>
        <v>0</v>
      </c>
      <c r="AE293" s="149">
        <f t="shared" si="38"/>
        <v>0</v>
      </c>
      <c r="AF293" s="149">
        <f t="shared" si="39"/>
        <v>0</v>
      </c>
      <c r="AG293" s="154">
        <f t="shared" si="40"/>
        <v>0</v>
      </c>
    </row>
    <row r="294" spans="1:33" x14ac:dyDescent="0.25">
      <c r="A294" s="141" t="str">
        <f>IF(ISBLANK('B1'!A294),"",'B1'!A294)</f>
        <v/>
      </c>
      <c r="B294" s="897" t="str">
        <f>IF(ISBLANK('B1'!B294),"",'B1'!B294)</f>
        <v/>
      </c>
      <c r="C294" s="894" t="str">
        <f>IF(ISBLANK('B1'!C294),"",'B1'!C294)</f>
        <v/>
      </c>
      <c r="D294" s="248" t="str">
        <f>IF(ISBLANK('B1'!Q294),"",'B1'!Q294)</f>
        <v/>
      </c>
      <c r="E294" s="194"/>
      <c r="F294" s="195"/>
      <c r="G294" s="195"/>
      <c r="H294" s="195"/>
      <c r="I294" s="195"/>
      <c r="J294" s="195"/>
      <c r="K294" s="197"/>
      <c r="L294" s="459"/>
      <c r="M294" s="198"/>
      <c r="N294" s="196"/>
      <c r="O294" s="196"/>
      <c r="P294" s="196"/>
      <c r="Q294" s="196"/>
      <c r="R294" s="197"/>
      <c r="S294" s="195"/>
      <c r="T294" s="195"/>
      <c r="U294" s="195"/>
      <c r="V294" s="195"/>
      <c r="W294" s="198"/>
      <c r="Y294" s="153">
        <f t="shared" si="33"/>
        <v>0</v>
      </c>
      <c r="Z294" s="149">
        <f t="shared" si="34"/>
        <v>0</v>
      </c>
      <c r="AA294" s="149">
        <f t="shared" si="35"/>
        <v>0</v>
      </c>
      <c r="AB294" s="850">
        <f t="shared" si="36"/>
        <v>0</v>
      </c>
      <c r="AD294" s="153">
        <f t="shared" si="37"/>
        <v>0</v>
      </c>
      <c r="AE294" s="149">
        <f t="shared" si="38"/>
        <v>0</v>
      </c>
      <c r="AF294" s="149">
        <f t="shared" si="39"/>
        <v>0</v>
      </c>
      <c r="AG294" s="154">
        <f t="shared" si="40"/>
        <v>0</v>
      </c>
    </row>
    <row r="295" spans="1:33" x14ac:dyDescent="0.25">
      <c r="A295" s="141" t="str">
        <f>IF(ISBLANK('B1'!A295),"",'B1'!A295)</f>
        <v/>
      </c>
      <c r="B295" s="897" t="str">
        <f>IF(ISBLANK('B1'!B295),"",'B1'!B295)</f>
        <v/>
      </c>
      <c r="C295" s="894" t="str">
        <f>IF(ISBLANK('B1'!C295),"",'B1'!C295)</f>
        <v/>
      </c>
      <c r="D295" s="248" t="str">
        <f>IF(ISBLANK('B1'!Q295),"",'B1'!Q295)</f>
        <v/>
      </c>
      <c r="E295" s="194"/>
      <c r="F295" s="195"/>
      <c r="G295" s="195"/>
      <c r="H295" s="195"/>
      <c r="I295" s="195"/>
      <c r="J295" s="195"/>
      <c r="K295" s="197"/>
      <c r="L295" s="459"/>
      <c r="M295" s="198"/>
      <c r="N295" s="196"/>
      <c r="O295" s="196"/>
      <c r="P295" s="196"/>
      <c r="Q295" s="196"/>
      <c r="R295" s="197"/>
      <c r="S295" s="195"/>
      <c r="T295" s="195"/>
      <c r="U295" s="195"/>
      <c r="V295" s="195"/>
      <c r="W295" s="198"/>
      <c r="Y295" s="153">
        <f t="shared" si="33"/>
        <v>0</v>
      </c>
      <c r="Z295" s="149">
        <f t="shared" si="34"/>
        <v>0</v>
      </c>
      <c r="AA295" s="149">
        <f t="shared" si="35"/>
        <v>0</v>
      </c>
      <c r="AB295" s="850">
        <f t="shared" si="36"/>
        <v>0</v>
      </c>
      <c r="AD295" s="153">
        <f t="shared" si="37"/>
        <v>0</v>
      </c>
      <c r="AE295" s="149">
        <f t="shared" si="38"/>
        <v>0</v>
      </c>
      <c r="AF295" s="149">
        <f t="shared" si="39"/>
        <v>0</v>
      </c>
      <c r="AG295" s="154">
        <f t="shared" si="40"/>
        <v>0</v>
      </c>
    </row>
    <row r="296" spans="1:33" x14ac:dyDescent="0.25">
      <c r="A296" s="141" t="str">
        <f>IF(ISBLANK('B1'!A296),"",'B1'!A296)</f>
        <v/>
      </c>
      <c r="B296" s="897" t="str">
        <f>IF(ISBLANK('B1'!B296),"",'B1'!B296)</f>
        <v/>
      </c>
      <c r="C296" s="894" t="str">
        <f>IF(ISBLANK('B1'!C296),"",'B1'!C296)</f>
        <v/>
      </c>
      <c r="D296" s="248" t="str">
        <f>IF(ISBLANK('B1'!Q296),"",'B1'!Q296)</f>
        <v/>
      </c>
      <c r="E296" s="194"/>
      <c r="F296" s="195"/>
      <c r="G296" s="195"/>
      <c r="H296" s="195"/>
      <c r="I296" s="195"/>
      <c r="J296" s="195"/>
      <c r="K296" s="197"/>
      <c r="L296" s="459"/>
      <c r="M296" s="198"/>
      <c r="N296" s="196"/>
      <c r="O296" s="196"/>
      <c r="P296" s="196"/>
      <c r="Q296" s="196"/>
      <c r="R296" s="197"/>
      <c r="S296" s="195"/>
      <c r="T296" s="195"/>
      <c r="U296" s="195"/>
      <c r="V296" s="195"/>
      <c r="W296" s="198"/>
      <c r="Y296" s="153">
        <f t="shared" si="33"/>
        <v>0</v>
      </c>
      <c r="Z296" s="149">
        <f t="shared" si="34"/>
        <v>0</v>
      </c>
      <c r="AA296" s="149">
        <f t="shared" si="35"/>
        <v>0</v>
      </c>
      <c r="AB296" s="850">
        <f t="shared" si="36"/>
        <v>0</v>
      </c>
      <c r="AD296" s="153">
        <f t="shared" si="37"/>
        <v>0</v>
      </c>
      <c r="AE296" s="149">
        <f t="shared" si="38"/>
        <v>0</v>
      </c>
      <c r="AF296" s="149">
        <f t="shared" si="39"/>
        <v>0</v>
      </c>
      <c r="AG296" s="154">
        <f t="shared" si="40"/>
        <v>0</v>
      </c>
    </row>
    <row r="297" spans="1:33" x14ac:dyDescent="0.25">
      <c r="A297" s="141" t="str">
        <f>IF(ISBLANK('B1'!A297),"",'B1'!A297)</f>
        <v/>
      </c>
      <c r="B297" s="897" t="str">
        <f>IF(ISBLANK('B1'!B297),"",'B1'!B297)</f>
        <v/>
      </c>
      <c r="C297" s="894" t="str">
        <f>IF(ISBLANK('B1'!C297),"",'B1'!C297)</f>
        <v/>
      </c>
      <c r="D297" s="248" t="str">
        <f>IF(ISBLANK('B1'!Q297),"",'B1'!Q297)</f>
        <v/>
      </c>
      <c r="E297" s="194"/>
      <c r="F297" s="195"/>
      <c r="G297" s="195"/>
      <c r="H297" s="195"/>
      <c r="I297" s="195"/>
      <c r="J297" s="195"/>
      <c r="K297" s="197"/>
      <c r="L297" s="459"/>
      <c r="M297" s="198"/>
      <c r="N297" s="196"/>
      <c r="O297" s="196"/>
      <c r="P297" s="196"/>
      <c r="Q297" s="196"/>
      <c r="R297" s="197"/>
      <c r="S297" s="195"/>
      <c r="T297" s="195"/>
      <c r="U297" s="195"/>
      <c r="V297" s="195"/>
      <c r="W297" s="198"/>
      <c r="Y297" s="153">
        <f t="shared" si="33"/>
        <v>0</v>
      </c>
      <c r="Z297" s="149">
        <f t="shared" si="34"/>
        <v>0</v>
      </c>
      <c r="AA297" s="149">
        <f t="shared" si="35"/>
        <v>0</v>
      </c>
      <c r="AB297" s="850">
        <f t="shared" si="36"/>
        <v>0</v>
      </c>
      <c r="AD297" s="153">
        <f t="shared" si="37"/>
        <v>0</v>
      </c>
      <c r="AE297" s="149">
        <f t="shared" si="38"/>
        <v>0</v>
      </c>
      <c r="AF297" s="149">
        <f t="shared" si="39"/>
        <v>0</v>
      </c>
      <c r="AG297" s="154">
        <f t="shared" si="40"/>
        <v>0</v>
      </c>
    </row>
    <row r="298" spans="1:33" x14ac:dyDescent="0.25">
      <c r="A298" s="141" t="str">
        <f>IF(ISBLANK('B1'!A298),"",'B1'!A298)</f>
        <v/>
      </c>
      <c r="B298" s="897" t="str">
        <f>IF(ISBLANK('B1'!B298),"",'B1'!B298)</f>
        <v/>
      </c>
      <c r="C298" s="894" t="str">
        <f>IF(ISBLANK('B1'!C298),"",'B1'!C298)</f>
        <v/>
      </c>
      <c r="D298" s="248" t="str">
        <f>IF(ISBLANK('B1'!Q298),"",'B1'!Q298)</f>
        <v/>
      </c>
      <c r="E298" s="194"/>
      <c r="F298" s="195"/>
      <c r="G298" s="195"/>
      <c r="H298" s="195"/>
      <c r="I298" s="195"/>
      <c r="J298" s="195"/>
      <c r="K298" s="197"/>
      <c r="L298" s="459"/>
      <c r="M298" s="198"/>
      <c r="N298" s="196"/>
      <c r="O298" s="196"/>
      <c r="P298" s="196"/>
      <c r="Q298" s="196"/>
      <c r="R298" s="197"/>
      <c r="S298" s="195"/>
      <c r="T298" s="195"/>
      <c r="U298" s="195"/>
      <c r="V298" s="195"/>
      <c r="W298" s="198"/>
      <c r="Y298" s="153">
        <f t="shared" si="33"/>
        <v>0</v>
      </c>
      <c r="Z298" s="149">
        <f t="shared" si="34"/>
        <v>0</v>
      </c>
      <c r="AA298" s="149">
        <f t="shared" si="35"/>
        <v>0</v>
      </c>
      <c r="AB298" s="850">
        <f t="shared" si="36"/>
        <v>0</v>
      </c>
      <c r="AD298" s="153">
        <f t="shared" si="37"/>
        <v>0</v>
      </c>
      <c r="AE298" s="149">
        <f t="shared" si="38"/>
        <v>0</v>
      </c>
      <c r="AF298" s="149">
        <f t="shared" si="39"/>
        <v>0</v>
      </c>
      <c r="AG298" s="154">
        <f t="shared" si="40"/>
        <v>0</v>
      </c>
    </row>
    <row r="299" spans="1:33" x14ac:dyDescent="0.25">
      <c r="A299" s="141" t="str">
        <f>IF(ISBLANK('B1'!A299),"",'B1'!A299)</f>
        <v/>
      </c>
      <c r="B299" s="897" t="str">
        <f>IF(ISBLANK('B1'!B299),"",'B1'!B299)</f>
        <v/>
      </c>
      <c r="C299" s="894" t="str">
        <f>IF(ISBLANK('B1'!C299),"",'B1'!C299)</f>
        <v/>
      </c>
      <c r="D299" s="248" t="str">
        <f>IF(ISBLANK('B1'!Q299),"",'B1'!Q299)</f>
        <v/>
      </c>
      <c r="E299" s="194"/>
      <c r="F299" s="195"/>
      <c r="G299" s="195"/>
      <c r="H299" s="195"/>
      <c r="I299" s="195"/>
      <c r="J299" s="195"/>
      <c r="K299" s="197"/>
      <c r="L299" s="459"/>
      <c r="M299" s="198"/>
      <c r="N299" s="196"/>
      <c r="O299" s="196"/>
      <c r="P299" s="196"/>
      <c r="Q299" s="196"/>
      <c r="R299" s="197"/>
      <c r="S299" s="195"/>
      <c r="T299" s="195"/>
      <c r="U299" s="195"/>
      <c r="V299" s="195"/>
      <c r="W299" s="198"/>
      <c r="Y299" s="153">
        <f t="shared" si="33"/>
        <v>0</v>
      </c>
      <c r="Z299" s="149">
        <f t="shared" si="34"/>
        <v>0</v>
      </c>
      <c r="AA299" s="149">
        <f t="shared" si="35"/>
        <v>0</v>
      </c>
      <c r="AB299" s="850">
        <f t="shared" si="36"/>
        <v>0</v>
      </c>
      <c r="AD299" s="153">
        <f t="shared" si="37"/>
        <v>0</v>
      </c>
      <c r="AE299" s="149">
        <f t="shared" si="38"/>
        <v>0</v>
      </c>
      <c r="AF299" s="149">
        <f t="shared" si="39"/>
        <v>0</v>
      </c>
      <c r="AG299" s="154">
        <f t="shared" si="40"/>
        <v>0</v>
      </c>
    </row>
    <row r="300" spans="1:33" x14ac:dyDescent="0.25">
      <c r="A300" s="141" t="str">
        <f>IF(ISBLANK('B1'!A300),"",'B1'!A300)</f>
        <v/>
      </c>
      <c r="B300" s="897" t="str">
        <f>IF(ISBLANK('B1'!B300),"",'B1'!B300)</f>
        <v/>
      </c>
      <c r="C300" s="894" t="str">
        <f>IF(ISBLANK('B1'!C300),"",'B1'!C300)</f>
        <v/>
      </c>
      <c r="D300" s="248" t="str">
        <f>IF(ISBLANK('B1'!Q300),"",'B1'!Q300)</f>
        <v/>
      </c>
      <c r="E300" s="194"/>
      <c r="F300" s="195"/>
      <c r="G300" s="195"/>
      <c r="H300" s="195"/>
      <c r="I300" s="195"/>
      <c r="J300" s="195"/>
      <c r="K300" s="197"/>
      <c r="L300" s="459"/>
      <c r="M300" s="198"/>
      <c r="N300" s="196"/>
      <c r="O300" s="196"/>
      <c r="P300" s="196"/>
      <c r="Q300" s="196"/>
      <c r="R300" s="197"/>
      <c r="S300" s="195"/>
      <c r="T300" s="195"/>
      <c r="U300" s="195"/>
      <c r="V300" s="195"/>
      <c r="W300" s="198"/>
      <c r="Y300" s="153">
        <f t="shared" si="33"/>
        <v>0</v>
      </c>
      <c r="Z300" s="149">
        <f t="shared" si="34"/>
        <v>0</v>
      </c>
      <c r="AA300" s="149">
        <f t="shared" si="35"/>
        <v>0</v>
      </c>
      <c r="AB300" s="850">
        <f t="shared" si="36"/>
        <v>0</v>
      </c>
      <c r="AD300" s="153">
        <f t="shared" si="37"/>
        <v>0</v>
      </c>
      <c r="AE300" s="149">
        <f t="shared" si="38"/>
        <v>0</v>
      </c>
      <c r="AF300" s="149">
        <f t="shared" si="39"/>
        <v>0</v>
      </c>
      <c r="AG300" s="154">
        <f t="shared" si="40"/>
        <v>0</v>
      </c>
    </row>
    <row r="301" spans="1:33" x14ac:dyDescent="0.25">
      <c r="A301" s="141" t="str">
        <f>IF(ISBLANK('B1'!A301),"",'B1'!A301)</f>
        <v/>
      </c>
      <c r="B301" s="897" t="str">
        <f>IF(ISBLANK('B1'!B301),"",'B1'!B301)</f>
        <v/>
      </c>
      <c r="C301" s="894" t="str">
        <f>IF(ISBLANK('B1'!C301),"",'B1'!C301)</f>
        <v/>
      </c>
      <c r="D301" s="248" t="str">
        <f>IF(ISBLANK('B1'!Q301),"",'B1'!Q301)</f>
        <v/>
      </c>
      <c r="E301" s="194"/>
      <c r="F301" s="195"/>
      <c r="G301" s="195"/>
      <c r="H301" s="195"/>
      <c r="I301" s="195"/>
      <c r="J301" s="195"/>
      <c r="K301" s="197"/>
      <c r="L301" s="459"/>
      <c r="M301" s="198"/>
      <c r="N301" s="196"/>
      <c r="O301" s="196"/>
      <c r="P301" s="196"/>
      <c r="Q301" s="196"/>
      <c r="R301" s="197"/>
      <c r="S301" s="195"/>
      <c r="T301" s="195"/>
      <c r="U301" s="195"/>
      <c r="V301" s="195"/>
      <c r="W301" s="198"/>
      <c r="Y301" s="153">
        <f t="shared" si="33"/>
        <v>0</v>
      </c>
      <c r="Z301" s="149">
        <f t="shared" si="34"/>
        <v>0</v>
      </c>
      <c r="AA301" s="149">
        <f t="shared" si="35"/>
        <v>0</v>
      </c>
      <c r="AB301" s="850">
        <f t="shared" si="36"/>
        <v>0</v>
      </c>
      <c r="AD301" s="153">
        <f t="shared" si="37"/>
        <v>0</v>
      </c>
      <c r="AE301" s="149">
        <f t="shared" si="38"/>
        <v>0</v>
      </c>
      <c r="AF301" s="149">
        <f t="shared" si="39"/>
        <v>0</v>
      </c>
      <c r="AG301" s="154">
        <f t="shared" si="40"/>
        <v>0</v>
      </c>
    </row>
    <row r="302" spans="1:33" x14ac:dyDescent="0.25">
      <c r="A302" s="141" t="str">
        <f>IF(ISBLANK('B1'!A302),"",'B1'!A302)</f>
        <v/>
      </c>
      <c r="B302" s="897" t="str">
        <f>IF(ISBLANK('B1'!B302),"",'B1'!B302)</f>
        <v/>
      </c>
      <c r="C302" s="894" t="str">
        <f>IF(ISBLANK('B1'!C302),"",'B1'!C302)</f>
        <v/>
      </c>
      <c r="D302" s="248" t="str">
        <f>IF(ISBLANK('B1'!Q302),"",'B1'!Q302)</f>
        <v/>
      </c>
      <c r="E302" s="194"/>
      <c r="F302" s="195"/>
      <c r="G302" s="195"/>
      <c r="H302" s="195"/>
      <c r="I302" s="195"/>
      <c r="J302" s="195"/>
      <c r="K302" s="197"/>
      <c r="L302" s="459"/>
      <c r="M302" s="198"/>
      <c r="N302" s="196"/>
      <c r="O302" s="196"/>
      <c r="P302" s="196"/>
      <c r="Q302" s="196"/>
      <c r="R302" s="197"/>
      <c r="S302" s="195"/>
      <c r="T302" s="195"/>
      <c r="U302" s="195"/>
      <c r="V302" s="195"/>
      <c r="W302" s="198"/>
      <c r="Y302" s="153">
        <f t="shared" si="33"/>
        <v>0</v>
      </c>
      <c r="Z302" s="149">
        <f t="shared" si="34"/>
        <v>0</v>
      </c>
      <c r="AA302" s="149">
        <f t="shared" si="35"/>
        <v>0</v>
      </c>
      <c r="AB302" s="850">
        <f t="shared" si="36"/>
        <v>0</v>
      </c>
      <c r="AD302" s="153">
        <f t="shared" si="37"/>
        <v>0</v>
      </c>
      <c r="AE302" s="149">
        <f t="shared" si="38"/>
        <v>0</v>
      </c>
      <c r="AF302" s="149">
        <f t="shared" si="39"/>
        <v>0</v>
      </c>
      <c r="AG302" s="154">
        <f t="shared" si="40"/>
        <v>0</v>
      </c>
    </row>
    <row r="303" spans="1:33" x14ac:dyDescent="0.25">
      <c r="A303" s="141" t="str">
        <f>IF(ISBLANK('B1'!A303),"",'B1'!A303)</f>
        <v/>
      </c>
      <c r="B303" s="897" t="str">
        <f>IF(ISBLANK('B1'!B303),"",'B1'!B303)</f>
        <v/>
      </c>
      <c r="C303" s="894" t="str">
        <f>IF(ISBLANK('B1'!C303),"",'B1'!C303)</f>
        <v/>
      </c>
      <c r="D303" s="248" t="str">
        <f>IF(ISBLANK('B1'!Q303),"",'B1'!Q303)</f>
        <v/>
      </c>
      <c r="E303" s="194"/>
      <c r="F303" s="195"/>
      <c r="G303" s="195"/>
      <c r="H303" s="195"/>
      <c r="I303" s="195"/>
      <c r="J303" s="195"/>
      <c r="K303" s="197"/>
      <c r="L303" s="459"/>
      <c r="M303" s="198"/>
      <c r="N303" s="196"/>
      <c r="O303" s="196"/>
      <c r="P303" s="196"/>
      <c r="Q303" s="196"/>
      <c r="R303" s="197"/>
      <c r="S303" s="195"/>
      <c r="T303" s="195"/>
      <c r="U303" s="195"/>
      <c r="V303" s="195"/>
      <c r="W303" s="198"/>
      <c r="Y303" s="153">
        <f t="shared" si="33"/>
        <v>0</v>
      </c>
      <c r="Z303" s="149">
        <f t="shared" si="34"/>
        <v>0</v>
      </c>
      <c r="AA303" s="149">
        <f t="shared" si="35"/>
        <v>0</v>
      </c>
      <c r="AB303" s="850">
        <f t="shared" si="36"/>
        <v>0</v>
      </c>
      <c r="AD303" s="153">
        <f t="shared" si="37"/>
        <v>0</v>
      </c>
      <c r="AE303" s="149">
        <f t="shared" si="38"/>
        <v>0</v>
      </c>
      <c r="AF303" s="149">
        <f t="shared" si="39"/>
        <v>0</v>
      </c>
      <c r="AG303" s="154">
        <f t="shared" si="40"/>
        <v>0</v>
      </c>
    </row>
    <row r="304" spans="1:33" x14ac:dyDescent="0.25">
      <c r="A304" s="141" t="str">
        <f>IF(ISBLANK('B1'!A304),"",'B1'!A304)</f>
        <v/>
      </c>
      <c r="B304" s="897" t="str">
        <f>IF(ISBLANK('B1'!B304),"",'B1'!B304)</f>
        <v/>
      </c>
      <c r="C304" s="894" t="str">
        <f>IF(ISBLANK('B1'!C304),"",'B1'!C304)</f>
        <v/>
      </c>
      <c r="D304" s="248" t="str">
        <f>IF(ISBLANK('B1'!Q304),"",'B1'!Q304)</f>
        <v/>
      </c>
      <c r="E304" s="194"/>
      <c r="F304" s="195"/>
      <c r="G304" s="195"/>
      <c r="H304" s="195"/>
      <c r="I304" s="195"/>
      <c r="J304" s="195"/>
      <c r="K304" s="197"/>
      <c r="L304" s="459"/>
      <c r="M304" s="198"/>
      <c r="N304" s="196"/>
      <c r="O304" s="196"/>
      <c r="P304" s="196"/>
      <c r="Q304" s="196"/>
      <c r="R304" s="197"/>
      <c r="S304" s="195"/>
      <c r="T304" s="195"/>
      <c r="U304" s="195"/>
      <c r="V304" s="195"/>
      <c r="W304" s="198"/>
      <c r="Y304" s="153">
        <f t="shared" si="33"/>
        <v>0</v>
      </c>
      <c r="Z304" s="149">
        <f t="shared" si="34"/>
        <v>0</v>
      </c>
      <c r="AA304" s="149">
        <f t="shared" si="35"/>
        <v>0</v>
      </c>
      <c r="AB304" s="850">
        <f t="shared" si="36"/>
        <v>0</v>
      </c>
      <c r="AD304" s="153">
        <f t="shared" si="37"/>
        <v>0</v>
      </c>
      <c r="AE304" s="149">
        <f t="shared" si="38"/>
        <v>0</v>
      </c>
      <c r="AF304" s="149">
        <f t="shared" si="39"/>
        <v>0</v>
      </c>
      <c r="AG304" s="154">
        <f t="shared" si="40"/>
        <v>0</v>
      </c>
    </row>
    <row r="305" spans="1:33" x14ac:dyDescent="0.25">
      <c r="A305" s="141" t="str">
        <f>IF(ISBLANK('B1'!A305),"",'B1'!A305)</f>
        <v/>
      </c>
      <c r="B305" s="897" t="str">
        <f>IF(ISBLANK('B1'!B305),"",'B1'!B305)</f>
        <v/>
      </c>
      <c r="C305" s="894" t="str">
        <f>IF(ISBLANK('B1'!C305),"",'B1'!C305)</f>
        <v/>
      </c>
      <c r="D305" s="248" t="str">
        <f>IF(ISBLANK('B1'!Q305),"",'B1'!Q305)</f>
        <v/>
      </c>
      <c r="E305" s="194"/>
      <c r="F305" s="195"/>
      <c r="G305" s="195"/>
      <c r="H305" s="195"/>
      <c r="I305" s="195"/>
      <c r="J305" s="195"/>
      <c r="K305" s="197"/>
      <c r="L305" s="459"/>
      <c r="M305" s="198"/>
      <c r="N305" s="196"/>
      <c r="O305" s="196"/>
      <c r="P305" s="196"/>
      <c r="Q305" s="196"/>
      <c r="R305" s="197"/>
      <c r="S305" s="195"/>
      <c r="T305" s="195"/>
      <c r="U305" s="195"/>
      <c r="V305" s="195"/>
      <c r="W305" s="198"/>
      <c r="Y305" s="153">
        <f t="shared" si="33"/>
        <v>0</v>
      </c>
      <c r="Z305" s="149">
        <f t="shared" si="34"/>
        <v>0</v>
      </c>
      <c r="AA305" s="149">
        <f t="shared" si="35"/>
        <v>0</v>
      </c>
      <c r="AB305" s="850">
        <f t="shared" si="36"/>
        <v>0</v>
      </c>
      <c r="AD305" s="153">
        <f t="shared" si="37"/>
        <v>0</v>
      </c>
      <c r="AE305" s="149">
        <f t="shared" si="38"/>
        <v>0</v>
      </c>
      <c r="AF305" s="149">
        <f t="shared" si="39"/>
        <v>0</v>
      </c>
      <c r="AG305" s="154">
        <f t="shared" si="40"/>
        <v>0</v>
      </c>
    </row>
    <row r="306" spans="1:33" x14ac:dyDescent="0.25">
      <c r="A306" s="141" t="str">
        <f>IF(ISBLANK('B1'!A306),"",'B1'!A306)</f>
        <v/>
      </c>
      <c r="B306" s="897" t="str">
        <f>IF(ISBLANK('B1'!B306),"",'B1'!B306)</f>
        <v/>
      </c>
      <c r="C306" s="894" t="str">
        <f>IF(ISBLANK('B1'!C306),"",'B1'!C306)</f>
        <v/>
      </c>
      <c r="D306" s="248" t="str">
        <f>IF(ISBLANK('B1'!Q306),"",'B1'!Q306)</f>
        <v/>
      </c>
      <c r="E306" s="194"/>
      <c r="F306" s="195"/>
      <c r="G306" s="195"/>
      <c r="H306" s="195"/>
      <c r="I306" s="195"/>
      <c r="J306" s="195"/>
      <c r="K306" s="197"/>
      <c r="L306" s="459"/>
      <c r="M306" s="198"/>
      <c r="N306" s="196"/>
      <c r="O306" s="196"/>
      <c r="P306" s="196"/>
      <c r="Q306" s="196"/>
      <c r="R306" s="197"/>
      <c r="S306" s="195"/>
      <c r="T306" s="195"/>
      <c r="U306" s="195"/>
      <c r="V306" s="195"/>
      <c r="W306" s="198"/>
      <c r="Y306" s="153">
        <f t="shared" si="33"/>
        <v>0</v>
      </c>
      <c r="Z306" s="149">
        <f t="shared" si="34"/>
        <v>0</v>
      </c>
      <c r="AA306" s="149">
        <f t="shared" si="35"/>
        <v>0</v>
      </c>
      <c r="AB306" s="850">
        <f t="shared" si="36"/>
        <v>0</v>
      </c>
      <c r="AD306" s="153">
        <f t="shared" si="37"/>
        <v>0</v>
      </c>
      <c r="AE306" s="149">
        <f t="shared" si="38"/>
        <v>0</v>
      </c>
      <c r="AF306" s="149">
        <f t="shared" si="39"/>
        <v>0</v>
      </c>
      <c r="AG306" s="154">
        <f t="shared" si="40"/>
        <v>0</v>
      </c>
    </row>
    <row r="307" spans="1:33" x14ac:dyDescent="0.25">
      <c r="A307" s="141" t="str">
        <f>IF(ISBLANK('B1'!A307),"",'B1'!A307)</f>
        <v/>
      </c>
      <c r="B307" s="897" t="str">
        <f>IF(ISBLANK('B1'!B307),"",'B1'!B307)</f>
        <v/>
      </c>
      <c r="C307" s="894" t="str">
        <f>IF(ISBLANK('B1'!C307),"",'B1'!C307)</f>
        <v/>
      </c>
      <c r="D307" s="248" t="str">
        <f>IF(ISBLANK('B1'!Q307),"",'B1'!Q307)</f>
        <v/>
      </c>
      <c r="E307" s="194"/>
      <c r="F307" s="195"/>
      <c r="G307" s="195"/>
      <c r="H307" s="195"/>
      <c r="I307" s="195"/>
      <c r="J307" s="195"/>
      <c r="K307" s="197"/>
      <c r="L307" s="459"/>
      <c r="M307" s="198"/>
      <c r="N307" s="196"/>
      <c r="O307" s="196"/>
      <c r="P307" s="196"/>
      <c r="Q307" s="196"/>
      <c r="R307" s="197"/>
      <c r="S307" s="195"/>
      <c r="T307" s="195"/>
      <c r="U307" s="195"/>
      <c r="V307" s="195"/>
      <c r="W307" s="198"/>
      <c r="Y307" s="153">
        <f t="shared" si="33"/>
        <v>0</v>
      </c>
      <c r="Z307" s="149">
        <f t="shared" si="34"/>
        <v>0</v>
      </c>
      <c r="AA307" s="149">
        <f t="shared" si="35"/>
        <v>0</v>
      </c>
      <c r="AB307" s="850">
        <f t="shared" si="36"/>
        <v>0</v>
      </c>
      <c r="AD307" s="153">
        <f t="shared" si="37"/>
        <v>0</v>
      </c>
      <c r="AE307" s="149">
        <f t="shared" si="38"/>
        <v>0</v>
      </c>
      <c r="AF307" s="149">
        <f t="shared" si="39"/>
        <v>0</v>
      </c>
      <c r="AG307" s="154">
        <f t="shared" si="40"/>
        <v>0</v>
      </c>
    </row>
    <row r="308" spans="1:33" x14ac:dyDescent="0.25">
      <c r="A308" s="141" t="str">
        <f>IF(ISBLANK('B1'!A308),"",'B1'!A308)</f>
        <v/>
      </c>
      <c r="B308" s="897" t="str">
        <f>IF(ISBLANK('B1'!B308),"",'B1'!B308)</f>
        <v/>
      </c>
      <c r="C308" s="894" t="str">
        <f>IF(ISBLANK('B1'!C308),"",'B1'!C308)</f>
        <v/>
      </c>
      <c r="D308" s="248" t="str">
        <f>IF(ISBLANK('B1'!Q308),"",'B1'!Q308)</f>
        <v/>
      </c>
      <c r="E308" s="194"/>
      <c r="F308" s="195"/>
      <c r="G308" s="195"/>
      <c r="H308" s="195"/>
      <c r="I308" s="195"/>
      <c r="J308" s="195"/>
      <c r="K308" s="197"/>
      <c r="L308" s="459"/>
      <c r="M308" s="198"/>
      <c r="N308" s="196"/>
      <c r="O308" s="196"/>
      <c r="P308" s="196"/>
      <c r="Q308" s="196"/>
      <c r="R308" s="197"/>
      <c r="S308" s="195"/>
      <c r="T308" s="195"/>
      <c r="U308" s="195"/>
      <c r="V308" s="195"/>
      <c r="W308" s="198"/>
      <c r="Y308" s="153">
        <f t="shared" si="33"/>
        <v>0</v>
      </c>
      <c r="Z308" s="149">
        <f t="shared" si="34"/>
        <v>0</v>
      </c>
      <c r="AA308" s="149">
        <f t="shared" si="35"/>
        <v>0</v>
      </c>
      <c r="AB308" s="850">
        <f t="shared" si="36"/>
        <v>0</v>
      </c>
      <c r="AD308" s="153">
        <f t="shared" si="37"/>
        <v>0</v>
      </c>
      <c r="AE308" s="149">
        <f t="shared" si="38"/>
        <v>0</v>
      </c>
      <c r="AF308" s="149">
        <f t="shared" si="39"/>
        <v>0</v>
      </c>
      <c r="AG308" s="154">
        <f t="shared" si="40"/>
        <v>0</v>
      </c>
    </row>
    <row r="309" spans="1:33" x14ac:dyDescent="0.25">
      <c r="A309" s="141" t="str">
        <f>IF(ISBLANK('B1'!A309),"",'B1'!A309)</f>
        <v/>
      </c>
      <c r="B309" s="897" t="str">
        <f>IF(ISBLANK('B1'!B309),"",'B1'!B309)</f>
        <v/>
      </c>
      <c r="C309" s="894" t="str">
        <f>IF(ISBLANK('B1'!C309),"",'B1'!C309)</f>
        <v/>
      </c>
      <c r="D309" s="248" t="str">
        <f>IF(ISBLANK('B1'!Q309),"",'B1'!Q309)</f>
        <v/>
      </c>
      <c r="E309" s="194"/>
      <c r="F309" s="195"/>
      <c r="G309" s="195"/>
      <c r="H309" s="195"/>
      <c r="I309" s="195"/>
      <c r="J309" s="195"/>
      <c r="K309" s="197"/>
      <c r="L309" s="459"/>
      <c r="M309" s="198"/>
      <c r="N309" s="196"/>
      <c r="O309" s="196"/>
      <c r="P309" s="196"/>
      <c r="Q309" s="196"/>
      <c r="R309" s="197"/>
      <c r="S309" s="195"/>
      <c r="T309" s="195"/>
      <c r="U309" s="195"/>
      <c r="V309" s="195"/>
      <c r="W309" s="198"/>
      <c r="Y309" s="153">
        <f t="shared" si="33"/>
        <v>0</v>
      </c>
      <c r="Z309" s="149">
        <f t="shared" si="34"/>
        <v>0</v>
      </c>
      <c r="AA309" s="149">
        <f t="shared" si="35"/>
        <v>0</v>
      </c>
      <c r="AB309" s="850">
        <f t="shared" si="36"/>
        <v>0</v>
      </c>
      <c r="AD309" s="153">
        <f t="shared" si="37"/>
        <v>0</v>
      </c>
      <c r="AE309" s="149">
        <f t="shared" si="38"/>
        <v>0</v>
      </c>
      <c r="AF309" s="149">
        <f t="shared" si="39"/>
        <v>0</v>
      </c>
      <c r="AG309" s="154">
        <f t="shared" si="40"/>
        <v>0</v>
      </c>
    </row>
    <row r="310" spans="1:33" x14ac:dyDescent="0.25">
      <c r="A310" s="141" t="str">
        <f>IF(ISBLANK('B1'!A310),"",'B1'!A310)</f>
        <v/>
      </c>
      <c r="B310" s="897" t="str">
        <f>IF(ISBLANK('B1'!B310),"",'B1'!B310)</f>
        <v/>
      </c>
      <c r="C310" s="894" t="str">
        <f>IF(ISBLANK('B1'!C310),"",'B1'!C310)</f>
        <v/>
      </c>
      <c r="D310" s="248" t="str">
        <f>IF(ISBLANK('B1'!Q310),"",'B1'!Q310)</f>
        <v/>
      </c>
      <c r="E310" s="194"/>
      <c r="F310" s="195"/>
      <c r="G310" s="195"/>
      <c r="H310" s="195"/>
      <c r="I310" s="195"/>
      <c r="J310" s="195"/>
      <c r="K310" s="197"/>
      <c r="L310" s="459"/>
      <c r="M310" s="198"/>
      <c r="N310" s="196"/>
      <c r="O310" s="196"/>
      <c r="P310" s="196"/>
      <c r="Q310" s="196"/>
      <c r="R310" s="197"/>
      <c r="S310" s="195"/>
      <c r="T310" s="195"/>
      <c r="U310" s="195"/>
      <c r="V310" s="195"/>
      <c r="W310" s="198"/>
      <c r="Y310" s="153">
        <f t="shared" si="33"/>
        <v>0</v>
      </c>
      <c r="Z310" s="149">
        <f t="shared" si="34"/>
        <v>0</v>
      </c>
      <c r="AA310" s="149">
        <f t="shared" si="35"/>
        <v>0</v>
      </c>
      <c r="AB310" s="850">
        <f t="shared" si="36"/>
        <v>0</v>
      </c>
      <c r="AD310" s="153">
        <f t="shared" si="37"/>
        <v>0</v>
      </c>
      <c r="AE310" s="149">
        <f t="shared" si="38"/>
        <v>0</v>
      </c>
      <c r="AF310" s="149">
        <f t="shared" si="39"/>
        <v>0</v>
      </c>
      <c r="AG310" s="154">
        <f t="shared" si="40"/>
        <v>0</v>
      </c>
    </row>
    <row r="311" spans="1:33" x14ac:dyDescent="0.25">
      <c r="A311" s="141" t="str">
        <f>IF(ISBLANK('B1'!A311),"",'B1'!A311)</f>
        <v/>
      </c>
      <c r="B311" s="897" t="str">
        <f>IF(ISBLANK('B1'!B311),"",'B1'!B311)</f>
        <v/>
      </c>
      <c r="C311" s="894" t="str">
        <f>IF(ISBLANK('B1'!C311),"",'B1'!C311)</f>
        <v/>
      </c>
      <c r="D311" s="248" t="str">
        <f>IF(ISBLANK('B1'!Q311),"",'B1'!Q311)</f>
        <v/>
      </c>
      <c r="E311" s="194"/>
      <c r="F311" s="195"/>
      <c r="G311" s="195"/>
      <c r="H311" s="195"/>
      <c r="I311" s="195"/>
      <c r="J311" s="195"/>
      <c r="K311" s="197"/>
      <c r="L311" s="459"/>
      <c r="M311" s="198"/>
      <c r="N311" s="196"/>
      <c r="O311" s="196"/>
      <c r="P311" s="196"/>
      <c r="Q311" s="196"/>
      <c r="R311" s="197"/>
      <c r="S311" s="195"/>
      <c r="T311" s="195"/>
      <c r="U311" s="195"/>
      <c r="V311" s="195"/>
      <c r="W311" s="198"/>
      <c r="Y311" s="153">
        <f t="shared" si="33"/>
        <v>0</v>
      </c>
      <c r="Z311" s="149">
        <f t="shared" si="34"/>
        <v>0</v>
      </c>
      <c r="AA311" s="149">
        <f t="shared" si="35"/>
        <v>0</v>
      </c>
      <c r="AB311" s="850">
        <f t="shared" si="36"/>
        <v>0</v>
      </c>
      <c r="AD311" s="153">
        <f t="shared" si="37"/>
        <v>0</v>
      </c>
      <c r="AE311" s="149">
        <f t="shared" si="38"/>
        <v>0</v>
      </c>
      <c r="AF311" s="149">
        <f t="shared" si="39"/>
        <v>0</v>
      </c>
      <c r="AG311" s="154">
        <f t="shared" si="40"/>
        <v>0</v>
      </c>
    </row>
    <row r="312" spans="1:33" x14ac:dyDescent="0.25">
      <c r="A312" s="141" t="str">
        <f>IF(ISBLANK('B1'!A312),"",'B1'!A312)</f>
        <v/>
      </c>
      <c r="B312" s="897" t="str">
        <f>IF(ISBLANK('B1'!B312),"",'B1'!B312)</f>
        <v/>
      </c>
      <c r="C312" s="894" t="str">
        <f>IF(ISBLANK('B1'!C312),"",'B1'!C312)</f>
        <v/>
      </c>
      <c r="D312" s="248" t="str">
        <f>IF(ISBLANK('B1'!Q312),"",'B1'!Q312)</f>
        <v/>
      </c>
      <c r="E312" s="194"/>
      <c r="F312" s="195"/>
      <c r="G312" s="195"/>
      <c r="H312" s="195"/>
      <c r="I312" s="195"/>
      <c r="J312" s="195"/>
      <c r="K312" s="197"/>
      <c r="L312" s="459"/>
      <c r="M312" s="198"/>
      <c r="N312" s="196"/>
      <c r="O312" s="196"/>
      <c r="P312" s="196"/>
      <c r="Q312" s="196"/>
      <c r="R312" s="197"/>
      <c r="S312" s="195"/>
      <c r="T312" s="195"/>
      <c r="U312" s="195"/>
      <c r="V312" s="195"/>
      <c r="W312" s="198"/>
      <c r="Y312" s="153">
        <f t="shared" si="33"/>
        <v>0</v>
      </c>
      <c r="Z312" s="149">
        <f t="shared" si="34"/>
        <v>0</v>
      </c>
      <c r="AA312" s="149">
        <f t="shared" si="35"/>
        <v>0</v>
      </c>
      <c r="AB312" s="850">
        <f t="shared" si="36"/>
        <v>0</v>
      </c>
      <c r="AD312" s="153">
        <f t="shared" si="37"/>
        <v>0</v>
      </c>
      <c r="AE312" s="149">
        <f t="shared" si="38"/>
        <v>0</v>
      </c>
      <c r="AF312" s="149">
        <f t="shared" si="39"/>
        <v>0</v>
      </c>
      <c r="AG312" s="154">
        <f t="shared" si="40"/>
        <v>0</v>
      </c>
    </row>
    <row r="313" spans="1:33" x14ac:dyDescent="0.25">
      <c r="A313" s="141" t="str">
        <f>IF(ISBLANK('B1'!A313),"",'B1'!A313)</f>
        <v/>
      </c>
      <c r="B313" s="897" t="str">
        <f>IF(ISBLANK('B1'!B313),"",'B1'!B313)</f>
        <v/>
      </c>
      <c r="C313" s="894" t="str">
        <f>IF(ISBLANK('B1'!C313),"",'B1'!C313)</f>
        <v/>
      </c>
      <c r="D313" s="248" t="str">
        <f>IF(ISBLANK('B1'!Q313),"",'B1'!Q313)</f>
        <v/>
      </c>
      <c r="E313" s="194"/>
      <c r="F313" s="195"/>
      <c r="G313" s="195"/>
      <c r="H313" s="195"/>
      <c r="I313" s="195"/>
      <c r="J313" s="195"/>
      <c r="K313" s="197"/>
      <c r="L313" s="459"/>
      <c r="M313" s="198"/>
      <c r="N313" s="196"/>
      <c r="O313" s="196"/>
      <c r="P313" s="196"/>
      <c r="Q313" s="196"/>
      <c r="R313" s="197"/>
      <c r="S313" s="195"/>
      <c r="T313" s="195"/>
      <c r="U313" s="195"/>
      <c r="V313" s="195"/>
      <c r="W313" s="198"/>
      <c r="Y313" s="153">
        <f t="shared" si="33"/>
        <v>0</v>
      </c>
      <c r="Z313" s="149">
        <f t="shared" si="34"/>
        <v>0</v>
      </c>
      <c r="AA313" s="149">
        <f t="shared" si="35"/>
        <v>0</v>
      </c>
      <c r="AB313" s="850">
        <f t="shared" si="36"/>
        <v>0</v>
      </c>
      <c r="AD313" s="153">
        <f t="shared" si="37"/>
        <v>0</v>
      </c>
      <c r="AE313" s="149">
        <f t="shared" si="38"/>
        <v>0</v>
      </c>
      <c r="AF313" s="149">
        <f t="shared" si="39"/>
        <v>0</v>
      </c>
      <c r="AG313" s="154">
        <f t="shared" si="40"/>
        <v>0</v>
      </c>
    </row>
    <row r="314" spans="1:33" x14ac:dyDescent="0.25">
      <c r="A314" s="141" t="str">
        <f>IF(ISBLANK('B1'!A314),"",'B1'!A314)</f>
        <v/>
      </c>
      <c r="B314" s="897" t="str">
        <f>IF(ISBLANK('B1'!B314),"",'B1'!B314)</f>
        <v/>
      </c>
      <c r="C314" s="894" t="str">
        <f>IF(ISBLANK('B1'!C314),"",'B1'!C314)</f>
        <v/>
      </c>
      <c r="D314" s="248" t="str">
        <f>IF(ISBLANK('B1'!Q314),"",'B1'!Q314)</f>
        <v/>
      </c>
      <c r="E314" s="194"/>
      <c r="F314" s="195"/>
      <c r="G314" s="195"/>
      <c r="H314" s="195"/>
      <c r="I314" s="195"/>
      <c r="J314" s="195"/>
      <c r="K314" s="197"/>
      <c r="L314" s="459"/>
      <c r="M314" s="198"/>
      <c r="N314" s="196"/>
      <c r="O314" s="196"/>
      <c r="P314" s="196"/>
      <c r="Q314" s="196"/>
      <c r="R314" s="197"/>
      <c r="S314" s="195"/>
      <c r="T314" s="195"/>
      <c r="U314" s="195"/>
      <c r="V314" s="195"/>
      <c r="W314" s="198"/>
      <c r="Y314" s="153">
        <f t="shared" si="33"/>
        <v>0</v>
      </c>
      <c r="Z314" s="149">
        <f t="shared" si="34"/>
        <v>0</v>
      </c>
      <c r="AA314" s="149">
        <f t="shared" si="35"/>
        <v>0</v>
      </c>
      <c r="AB314" s="850">
        <f t="shared" si="36"/>
        <v>0</v>
      </c>
      <c r="AD314" s="153">
        <f t="shared" si="37"/>
        <v>0</v>
      </c>
      <c r="AE314" s="149">
        <f t="shared" si="38"/>
        <v>0</v>
      </c>
      <c r="AF314" s="149">
        <f t="shared" si="39"/>
        <v>0</v>
      </c>
      <c r="AG314" s="154">
        <f t="shared" si="40"/>
        <v>0</v>
      </c>
    </row>
    <row r="315" spans="1:33" x14ac:dyDescent="0.25">
      <c r="A315" s="141" t="str">
        <f>IF(ISBLANK('B1'!A315),"",'B1'!A315)</f>
        <v/>
      </c>
      <c r="B315" s="897" t="str">
        <f>IF(ISBLANK('B1'!B315),"",'B1'!B315)</f>
        <v/>
      </c>
      <c r="C315" s="894" t="str">
        <f>IF(ISBLANK('B1'!C315),"",'B1'!C315)</f>
        <v/>
      </c>
      <c r="D315" s="248" t="str">
        <f>IF(ISBLANK('B1'!Q315),"",'B1'!Q315)</f>
        <v/>
      </c>
      <c r="E315" s="194"/>
      <c r="F315" s="195"/>
      <c r="G315" s="195"/>
      <c r="H315" s="195"/>
      <c r="I315" s="195"/>
      <c r="J315" s="195"/>
      <c r="K315" s="197"/>
      <c r="L315" s="459"/>
      <c r="M315" s="198"/>
      <c r="N315" s="196"/>
      <c r="O315" s="196"/>
      <c r="P315" s="196"/>
      <c r="Q315" s="196"/>
      <c r="R315" s="197"/>
      <c r="S315" s="195"/>
      <c r="T315" s="195"/>
      <c r="U315" s="195"/>
      <c r="V315" s="195"/>
      <c r="W315" s="198"/>
      <c r="Y315" s="153">
        <f t="shared" si="33"/>
        <v>0</v>
      </c>
      <c r="Z315" s="149">
        <f t="shared" si="34"/>
        <v>0</v>
      </c>
      <c r="AA315" s="149">
        <f t="shared" si="35"/>
        <v>0</v>
      </c>
      <c r="AB315" s="850">
        <f t="shared" si="36"/>
        <v>0</v>
      </c>
      <c r="AD315" s="153">
        <f t="shared" si="37"/>
        <v>0</v>
      </c>
      <c r="AE315" s="149">
        <f t="shared" si="38"/>
        <v>0</v>
      </c>
      <c r="AF315" s="149">
        <f t="shared" si="39"/>
        <v>0</v>
      </c>
      <c r="AG315" s="154">
        <f t="shared" si="40"/>
        <v>0</v>
      </c>
    </row>
    <row r="316" spans="1:33" x14ac:dyDescent="0.25">
      <c r="A316" s="141" t="str">
        <f>IF(ISBLANK('B1'!A316),"",'B1'!A316)</f>
        <v/>
      </c>
      <c r="B316" s="897" t="str">
        <f>IF(ISBLANK('B1'!B316),"",'B1'!B316)</f>
        <v/>
      </c>
      <c r="C316" s="894" t="str">
        <f>IF(ISBLANK('B1'!C316),"",'B1'!C316)</f>
        <v/>
      </c>
      <c r="D316" s="248" t="str">
        <f>IF(ISBLANK('B1'!Q316),"",'B1'!Q316)</f>
        <v/>
      </c>
      <c r="E316" s="194"/>
      <c r="F316" s="195"/>
      <c r="G316" s="195"/>
      <c r="H316" s="195"/>
      <c r="I316" s="195"/>
      <c r="J316" s="195"/>
      <c r="K316" s="197"/>
      <c r="L316" s="459"/>
      <c r="M316" s="198"/>
      <c r="N316" s="196"/>
      <c r="O316" s="196"/>
      <c r="P316" s="196"/>
      <c r="Q316" s="196"/>
      <c r="R316" s="197"/>
      <c r="S316" s="195"/>
      <c r="T316" s="195"/>
      <c r="U316" s="195"/>
      <c r="V316" s="195"/>
      <c r="W316" s="198"/>
      <c r="Y316" s="153">
        <f t="shared" si="33"/>
        <v>0</v>
      </c>
      <c r="Z316" s="149">
        <f t="shared" si="34"/>
        <v>0</v>
      </c>
      <c r="AA316" s="149">
        <f t="shared" si="35"/>
        <v>0</v>
      </c>
      <c r="AB316" s="850">
        <f t="shared" si="36"/>
        <v>0</v>
      </c>
      <c r="AD316" s="153">
        <f t="shared" si="37"/>
        <v>0</v>
      </c>
      <c r="AE316" s="149">
        <f t="shared" si="38"/>
        <v>0</v>
      </c>
      <c r="AF316" s="149">
        <f t="shared" si="39"/>
        <v>0</v>
      </c>
      <c r="AG316" s="154">
        <f t="shared" si="40"/>
        <v>0</v>
      </c>
    </row>
    <row r="317" spans="1:33" x14ac:dyDescent="0.25">
      <c r="A317" s="141" t="str">
        <f>IF(ISBLANK('B1'!A317),"",'B1'!A317)</f>
        <v/>
      </c>
      <c r="B317" s="897" t="str">
        <f>IF(ISBLANK('B1'!B317),"",'B1'!B317)</f>
        <v/>
      </c>
      <c r="C317" s="894" t="str">
        <f>IF(ISBLANK('B1'!C317),"",'B1'!C317)</f>
        <v/>
      </c>
      <c r="D317" s="248" t="str">
        <f>IF(ISBLANK('B1'!Q317),"",'B1'!Q317)</f>
        <v/>
      </c>
      <c r="E317" s="194"/>
      <c r="F317" s="195"/>
      <c r="G317" s="195"/>
      <c r="H317" s="195"/>
      <c r="I317" s="195"/>
      <c r="J317" s="195"/>
      <c r="K317" s="197"/>
      <c r="L317" s="459"/>
      <c r="M317" s="198"/>
      <c r="N317" s="196"/>
      <c r="O317" s="196"/>
      <c r="P317" s="196"/>
      <c r="Q317" s="196"/>
      <c r="R317" s="197"/>
      <c r="S317" s="195"/>
      <c r="T317" s="195"/>
      <c r="U317" s="195"/>
      <c r="V317" s="195"/>
      <c r="W317" s="198"/>
      <c r="Y317" s="153">
        <f t="shared" si="33"/>
        <v>0</v>
      </c>
      <c r="Z317" s="149">
        <f t="shared" si="34"/>
        <v>0</v>
      </c>
      <c r="AA317" s="149">
        <f t="shared" si="35"/>
        <v>0</v>
      </c>
      <c r="AB317" s="850">
        <f t="shared" si="36"/>
        <v>0</v>
      </c>
      <c r="AD317" s="153">
        <f t="shared" si="37"/>
        <v>0</v>
      </c>
      <c r="AE317" s="149">
        <f t="shared" si="38"/>
        <v>0</v>
      </c>
      <c r="AF317" s="149">
        <f t="shared" si="39"/>
        <v>0</v>
      </c>
      <c r="AG317" s="154">
        <f t="shared" si="40"/>
        <v>0</v>
      </c>
    </row>
    <row r="318" spans="1:33" x14ac:dyDescent="0.25">
      <c r="A318" s="141" t="str">
        <f>IF(ISBLANK('B1'!A318),"",'B1'!A318)</f>
        <v/>
      </c>
      <c r="B318" s="897" t="str">
        <f>IF(ISBLANK('B1'!B318),"",'B1'!B318)</f>
        <v/>
      </c>
      <c r="C318" s="894" t="str">
        <f>IF(ISBLANK('B1'!C318),"",'B1'!C318)</f>
        <v/>
      </c>
      <c r="D318" s="248" t="str">
        <f>IF(ISBLANK('B1'!Q318),"",'B1'!Q318)</f>
        <v/>
      </c>
      <c r="E318" s="194"/>
      <c r="F318" s="195"/>
      <c r="G318" s="195"/>
      <c r="H318" s="195"/>
      <c r="I318" s="195"/>
      <c r="J318" s="195"/>
      <c r="K318" s="197"/>
      <c r="L318" s="459"/>
      <c r="M318" s="198"/>
      <c r="N318" s="196"/>
      <c r="O318" s="196"/>
      <c r="P318" s="196"/>
      <c r="Q318" s="196"/>
      <c r="R318" s="197"/>
      <c r="S318" s="195"/>
      <c r="T318" s="195"/>
      <c r="U318" s="195"/>
      <c r="V318" s="195"/>
      <c r="W318" s="198"/>
      <c r="Y318" s="153">
        <f t="shared" si="33"/>
        <v>0</v>
      </c>
      <c r="Z318" s="149">
        <f t="shared" si="34"/>
        <v>0</v>
      </c>
      <c r="AA318" s="149">
        <f t="shared" si="35"/>
        <v>0</v>
      </c>
      <c r="AB318" s="850">
        <f t="shared" si="36"/>
        <v>0</v>
      </c>
      <c r="AD318" s="153">
        <f t="shared" si="37"/>
        <v>0</v>
      </c>
      <c r="AE318" s="149">
        <f t="shared" si="38"/>
        <v>0</v>
      </c>
      <c r="AF318" s="149">
        <f t="shared" si="39"/>
        <v>0</v>
      </c>
      <c r="AG318" s="154">
        <f t="shared" si="40"/>
        <v>0</v>
      </c>
    </row>
    <row r="319" spans="1:33" x14ac:dyDescent="0.25">
      <c r="A319" s="141" t="str">
        <f>IF(ISBLANK('B1'!A319),"",'B1'!A319)</f>
        <v/>
      </c>
      <c r="B319" s="897" t="str">
        <f>IF(ISBLANK('B1'!B319),"",'B1'!B319)</f>
        <v/>
      </c>
      <c r="C319" s="894" t="str">
        <f>IF(ISBLANK('B1'!C319),"",'B1'!C319)</f>
        <v/>
      </c>
      <c r="D319" s="248" t="str">
        <f>IF(ISBLANK('B1'!Q319),"",'B1'!Q319)</f>
        <v/>
      </c>
      <c r="E319" s="194"/>
      <c r="F319" s="195"/>
      <c r="G319" s="195"/>
      <c r="H319" s="195"/>
      <c r="I319" s="195"/>
      <c r="J319" s="195"/>
      <c r="K319" s="197"/>
      <c r="L319" s="459"/>
      <c r="M319" s="198"/>
      <c r="N319" s="196"/>
      <c r="O319" s="196"/>
      <c r="P319" s="196"/>
      <c r="Q319" s="196"/>
      <c r="R319" s="197"/>
      <c r="S319" s="195"/>
      <c r="T319" s="195"/>
      <c r="U319" s="195"/>
      <c r="V319" s="195"/>
      <c r="W319" s="198"/>
      <c r="Y319" s="153">
        <f t="shared" si="33"/>
        <v>0</v>
      </c>
      <c r="Z319" s="149">
        <f t="shared" si="34"/>
        <v>0</v>
      </c>
      <c r="AA319" s="149">
        <f t="shared" si="35"/>
        <v>0</v>
      </c>
      <c r="AB319" s="850">
        <f t="shared" si="36"/>
        <v>0</v>
      </c>
      <c r="AD319" s="153">
        <f t="shared" si="37"/>
        <v>0</v>
      </c>
      <c r="AE319" s="149">
        <f t="shared" si="38"/>
        <v>0</v>
      </c>
      <c r="AF319" s="149">
        <f t="shared" si="39"/>
        <v>0</v>
      </c>
      <c r="AG319" s="154">
        <f t="shared" si="40"/>
        <v>0</v>
      </c>
    </row>
    <row r="320" spans="1:33" x14ac:dyDescent="0.25">
      <c r="A320" s="141" t="str">
        <f>IF(ISBLANK('B1'!A320),"",'B1'!A320)</f>
        <v/>
      </c>
      <c r="B320" s="897" t="str">
        <f>IF(ISBLANK('B1'!B320),"",'B1'!B320)</f>
        <v/>
      </c>
      <c r="C320" s="894" t="str">
        <f>IF(ISBLANK('B1'!C320),"",'B1'!C320)</f>
        <v/>
      </c>
      <c r="D320" s="248" t="str">
        <f>IF(ISBLANK('B1'!Q320),"",'B1'!Q320)</f>
        <v/>
      </c>
      <c r="E320" s="194"/>
      <c r="F320" s="195"/>
      <c r="G320" s="195"/>
      <c r="H320" s="195"/>
      <c r="I320" s="195"/>
      <c r="J320" s="195"/>
      <c r="K320" s="197"/>
      <c r="L320" s="459"/>
      <c r="M320" s="198"/>
      <c r="N320" s="196"/>
      <c r="O320" s="196"/>
      <c r="P320" s="196"/>
      <c r="Q320" s="196"/>
      <c r="R320" s="197"/>
      <c r="S320" s="195"/>
      <c r="T320" s="195"/>
      <c r="U320" s="195"/>
      <c r="V320" s="195"/>
      <c r="W320" s="198"/>
      <c r="Y320" s="153">
        <f t="shared" si="33"/>
        <v>0</v>
      </c>
      <c r="Z320" s="149">
        <f t="shared" si="34"/>
        <v>0</v>
      </c>
      <c r="AA320" s="149">
        <f t="shared" si="35"/>
        <v>0</v>
      </c>
      <c r="AB320" s="850">
        <f t="shared" si="36"/>
        <v>0</v>
      </c>
      <c r="AD320" s="153">
        <f t="shared" si="37"/>
        <v>0</v>
      </c>
      <c r="AE320" s="149">
        <f t="shared" si="38"/>
        <v>0</v>
      </c>
      <c r="AF320" s="149">
        <f t="shared" si="39"/>
        <v>0</v>
      </c>
      <c r="AG320" s="154">
        <f t="shared" si="40"/>
        <v>0</v>
      </c>
    </row>
    <row r="321" spans="1:33" x14ac:dyDescent="0.25">
      <c r="A321" s="141" t="str">
        <f>IF(ISBLANK('B1'!A321),"",'B1'!A321)</f>
        <v/>
      </c>
      <c r="B321" s="897" t="str">
        <f>IF(ISBLANK('B1'!B321),"",'B1'!B321)</f>
        <v/>
      </c>
      <c r="C321" s="894" t="str">
        <f>IF(ISBLANK('B1'!C321),"",'B1'!C321)</f>
        <v/>
      </c>
      <c r="D321" s="248" t="str">
        <f>IF(ISBLANK('B1'!Q321),"",'B1'!Q321)</f>
        <v/>
      </c>
      <c r="E321" s="194"/>
      <c r="F321" s="195"/>
      <c r="G321" s="195"/>
      <c r="H321" s="195"/>
      <c r="I321" s="195"/>
      <c r="J321" s="195"/>
      <c r="K321" s="197"/>
      <c r="L321" s="459"/>
      <c r="M321" s="198"/>
      <c r="N321" s="196"/>
      <c r="O321" s="196"/>
      <c r="P321" s="196"/>
      <c r="Q321" s="196"/>
      <c r="R321" s="197"/>
      <c r="S321" s="195"/>
      <c r="T321" s="195"/>
      <c r="U321" s="195"/>
      <c r="V321" s="195"/>
      <c r="W321" s="198"/>
      <c r="Y321" s="153">
        <f t="shared" si="33"/>
        <v>0</v>
      </c>
      <c r="Z321" s="149">
        <f t="shared" si="34"/>
        <v>0</v>
      </c>
      <c r="AA321" s="149">
        <f t="shared" si="35"/>
        <v>0</v>
      </c>
      <c r="AB321" s="850">
        <f t="shared" si="36"/>
        <v>0</v>
      </c>
      <c r="AD321" s="153">
        <f t="shared" si="37"/>
        <v>0</v>
      </c>
      <c r="AE321" s="149">
        <f t="shared" si="38"/>
        <v>0</v>
      </c>
      <c r="AF321" s="149">
        <f t="shared" si="39"/>
        <v>0</v>
      </c>
      <c r="AG321" s="154">
        <f t="shared" si="40"/>
        <v>0</v>
      </c>
    </row>
    <row r="322" spans="1:33" x14ac:dyDescent="0.25">
      <c r="A322" s="141" t="str">
        <f>IF(ISBLANK('B1'!A322),"",'B1'!A322)</f>
        <v/>
      </c>
      <c r="B322" s="897" t="str">
        <f>IF(ISBLANK('B1'!B322),"",'B1'!B322)</f>
        <v/>
      </c>
      <c r="C322" s="894" t="str">
        <f>IF(ISBLANK('B1'!C322),"",'B1'!C322)</f>
        <v/>
      </c>
      <c r="D322" s="248" t="str">
        <f>IF(ISBLANK('B1'!Q322),"",'B1'!Q322)</f>
        <v/>
      </c>
      <c r="E322" s="194"/>
      <c r="F322" s="195"/>
      <c r="G322" s="195"/>
      <c r="H322" s="195"/>
      <c r="I322" s="195"/>
      <c r="J322" s="195"/>
      <c r="K322" s="197"/>
      <c r="L322" s="459"/>
      <c r="M322" s="198"/>
      <c r="N322" s="196"/>
      <c r="O322" s="196"/>
      <c r="P322" s="196"/>
      <c r="Q322" s="196"/>
      <c r="R322" s="197"/>
      <c r="S322" s="195"/>
      <c r="T322" s="195"/>
      <c r="U322" s="195"/>
      <c r="V322" s="195"/>
      <c r="W322" s="198"/>
      <c r="Y322" s="153">
        <f t="shared" si="33"/>
        <v>0</v>
      </c>
      <c r="Z322" s="149">
        <f t="shared" si="34"/>
        <v>0</v>
      </c>
      <c r="AA322" s="149">
        <f t="shared" si="35"/>
        <v>0</v>
      </c>
      <c r="AB322" s="850">
        <f t="shared" si="36"/>
        <v>0</v>
      </c>
      <c r="AD322" s="153">
        <f t="shared" si="37"/>
        <v>0</v>
      </c>
      <c r="AE322" s="149">
        <f t="shared" si="38"/>
        <v>0</v>
      </c>
      <c r="AF322" s="149">
        <f t="shared" si="39"/>
        <v>0</v>
      </c>
      <c r="AG322" s="154">
        <f t="shared" si="40"/>
        <v>0</v>
      </c>
    </row>
    <row r="323" spans="1:33" x14ac:dyDescent="0.25">
      <c r="A323" s="141" t="str">
        <f>IF(ISBLANK('B1'!A323),"",'B1'!A323)</f>
        <v/>
      </c>
      <c r="B323" s="897" t="str">
        <f>IF(ISBLANK('B1'!B323),"",'B1'!B323)</f>
        <v/>
      </c>
      <c r="C323" s="894" t="str">
        <f>IF(ISBLANK('B1'!C323),"",'B1'!C323)</f>
        <v/>
      </c>
      <c r="D323" s="248" t="str">
        <f>IF(ISBLANK('B1'!Q323),"",'B1'!Q323)</f>
        <v/>
      </c>
      <c r="E323" s="194"/>
      <c r="F323" s="195"/>
      <c r="G323" s="195"/>
      <c r="H323" s="195"/>
      <c r="I323" s="195"/>
      <c r="J323" s="195"/>
      <c r="K323" s="197"/>
      <c r="L323" s="459"/>
      <c r="M323" s="198"/>
      <c r="N323" s="196"/>
      <c r="O323" s="196"/>
      <c r="P323" s="196"/>
      <c r="Q323" s="196"/>
      <c r="R323" s="197"/>
      <c r="S323" s="195"/>
      <c r="T323" s="195"/>
      <c r="U323" s="195"/>
      <c r="V323" s="195"/>
      <c r="W323" s="198"/>
      <c r="Y323" s="153">
        <f t="shared" si="33"/>
        <v>0</v>
      </c>
      <c r="Z323" s="149">
        <f t="shared" si="34"/>
        <v>0</v>
      </c>
      <c r="AA323" s="149">
        <f t="shared" si="35"/>
        <v>0</v>
      </c>
      <c r="AB323" s="850">
        <f t="shared" si="36"/>
        <v>0</v>
      </c>
      <c r="AD323" s="153">
        <f t="shared" si="37"/>
        <v>0</v>
      </c>
      <c r="AE323" s="149">
        <f t="shared" si="38"/>
        <v>0</v>
      </c>
      <c r="AF323" s="149">
        <f t="shared" si="39"/>
        <v>0</v>
      </c>
      <c r="AG323" s="154">
        <f t="shared" si="40"/>
        <v>0</v>
      </c>
    </row>
    <row r="324" spans="1:33" x14ac:dyDescent="0.25">
      <c r="A324" s="141" t="str">
        <f>IF(ISBLANK('B1'!A324),"",'B1'!A324)</f>
        <v/>
      </c>
      <c r="B324" s="897" t="str">
        <f>IF(ISBLANK('B1'!B324),"",'B1'!B324)</f>
        <v/>
      </c>
      <c r="C324" s="894" t="str">
        <f>IF(ISBLANK('B1'!C324),"",'B1'!C324)</f>
        <v/>
      </c>
      <c r="D324" s="248" t="str">
        <f>IF(ISBLANK('B1'!Q324),"",'B1'!Q324)</f>
        <v/>
      </c>
      <c r="E324" s="194"/>
      <c r="F324" s="195"/>
      <c r="G324" s="195"/>
      <c r="H324" s="195"/>
      <c r="I324" s="195"/>
      <c r="J324" s="195"/>
      <c r="K324" s="197"/>
      <c r="L324" s="459"/>
      <c r="M324" s="198"/>
      <c r="N324" s="196"/>
      <c r="O324" s="196"/>
      <c r="P324" s="196"/>
      <c r="Q324" s="196"/>
      <c r="R324" s="197"/>
      <c r="S324" s="195"/>
      <c r="T324" s="195"/>
      <c r="U324" s="195"/>
      <c r="V324" s="195"/>
      <c r="W324" s="198"/>
      <c r="Y324" s="153">
        <f t="shared" si="33"/>
        <v>0</v>
      </c>
      <c r="Z324" s="149">
        <f t="shared" si="34"/>
        <v>0</v>
      </c>
      <c r="AA324" s="149">
        <f t="shared" si="35"/>
        <v>0</v>
      </c>
      <c r="AB324" s="850">
        <f t="shared" si="36"/>
        <v>0</v>
      </c>
      <c r="AD324" s="153">
        <f t="shared" si="37"/>
        <v>0</v>
      </c>
      <c r="AE324" s="149">
        <f t="shared" si="38"/>
        <v>0</v>
      </c>
      <c r="AF324" s="149">
        <f t="shared" si="39"/>
        <v>0</v>
      </c>
      <c r="AG324" s="154">
        <f t="shared" si="40"/>
        <v>0</v>
      </c>
    </row>
    <row r="325" spans="1:33" x14ac:dyDescent="0.25">
      <c r="A325" s="141" t="str">
        <f>IF(ISBLANK('B1'!A325),"",'B1'!A325)</f>
        <v/>
      </c>
      <c r="B325" s="897" t="str">
        <f>IF(ISBLANK('B1'!B325),"",'B1'!B325)</f>
        <v/>
      </c>
      <c r="C325" s="894" t="str">
        <f>IF(ISBLANK('B1'!C325),"",'B1'!C325)</f>
        <v/>
      </c>
      <c r="D325" s="248" t="str">
        <f>IF(ISBLANK('B1'!Q325),"",'B1'!Q325)</f>
        <v/>
      </c>
      <c r="E325" s="194"/>
      <c r="F325" s="195"/>
      <c r="G325" s="195"/>
      <c r="H325" s="195"/>
      <c r="I325" s="195"/>
      <c r="J325" s="195"/>
      <c r="K325" s="197"/>
      <c r="L325" s="459"/>
      <c r="M325" s="198"/>
      <c r="N325" s="196"/>
      <c r="O325" s="196"/>
      <c r="P325" s="196"/>
      <c r="Q325" s="196"/>
      <c r="R325" s="197"/>
      <c r="S325" s="195"/>
      <c r="T325" s="195"/>
      <c r="U325" s="195"/>
      <c r="V325" s="195"/>
      <c r="W325" s="198"/>
      <c r="Y325" s="153">
        <f t="shared" si="33"/>
        <v>0</v>
      </c>
      <c r="Z325" s="149">
        <f t="shared" si="34"/>
        <v>0</v>
      </c>
      <c r="AA325" s="149">
        <f t="shared" si="35"/>
        <v>0</v>
      </c>
      <c r="AB325" s="850">
        <f t="shared" si="36"/>
        <v>0</v>
      </c>
      <c r="AD325" s="153">
        <f t="shared" si="37"/>
        <v>0</v>
      </c>
      <c r="AE325" s="149">
        <f t="shared" si="38"/>
        <v>0</v>
      </c>
      <c r="AF325" s="149">
        <f t="shared" si="39"/>
        <v>0</v>
      </c>
      <c r="AG325" s="154">
        <f t="shared" si="40"/>
        <v>0</v>
      </c>
    </row>
    <row r="326" spans="1:33" x14ac:dyDescent="0.25">
      <c r="A326" s="141" t="str">
        <f>IF(ISBLANK('B1'!A326),"",'B1'!A326)</f>
        <v/>
      </c>
      <c r="B326" s="897" t="str">
        <f>IF(ISBLANK('B1'!B326),"",'B1'!B326)</f>
        <v/>
      </c>
      <c r="C326" s="894" t="str">
        <f>IF(ISBLANK('B1'!C326),"",'B1'!C326)</f>
        <v/>
      </c>
      <c r="D326" s="248" t="str">
        <f>IF(ISBLANK('B1'!Q326),"",'B1'!Q326)</f>
        <v/>
      </c>
      <c r="E326" s="194"/>
      <c r="F326" s="195"/>
      <c r="G326" s="195"/>
      <c r="H326" s="195"/>
      <c r="I326" s="195"/>
      <c r="J326" s="195"/>
      <c r="K326" s="197"/>
      <c r="L326" s="459"/>
      <c r="M326" s="198"/>
      <c r="N326" s="196"/>
      <c r="O326" s="196"/>
      <c r="P326" s="196"/>
      <c r="Q326" s="196"/>
      <c r="R326" s="197"/>
      <c r="S326" s="195"/>
      <c r="T326" s="195"/>
      <c r="U326" s="195"/>
      <c r="V326" s="195"/>
      <c r="W326" s="198"/>
      <c r="Y326" s="153">
        <f t="shared" ref="Y326:Y350" si="41">SUM(E326:J326)</f>
        <v>0</v>
      </c>
      <c r="Z326" s="149">
        <f t="shared" ref="Z326:Z350" si="42">SUM(K326:M326)</f>
        <v>0</v>
      </c>
      <c r="AA326" s="149">
        <f t="shared" ref="AA326:AA350" si="43">SUM(N326:Q326)</f>
        <v>0</v>
      </c>
      <c r="AB326" s="850">
        <f t="shared" ref="AB326:AB350" si="44">SUM(R326:W326)</f>
        <v>0</v>
      </c>
      <c r="AD326" s="153">
        <f t="shared" ref="AD326:AD350" si="45">IF(D326="",Y326,D326-Y326)</f>
        <v>0</v>
      </c>
      <c r="AE326" s="149">
        <f t="shared" ref="AE326:AE350" si="46">IF(D326="",Z326,D326-Z326)</f>
        <v>0</v>
      </c>
      <c r="AF326" s="149">
        <f t="shared" ref="AF326:AF350" si="47">IF(D326="",AA326,D326-AA326)</f>
        <v>0</v>
      </c>
      <c r="AG326" s="154">
        <f t="shared" ref="AG326:AG350" si="48">IF(D326="",AB326,D326-AB326)</f>
        <v>0</v>
      </c>
    </row>
    <row r="327" spans="1:33" x14ac:dyDescent="0.25">
      <c r="A327" s="141" t="str">
        <f>IF(ISBLANK('B1'!A327),"",'B1'!A327)</f>
        <v/>
      </c>
      <c r="B327" s="897" t="str">
        <f>IF(ISBLANK('B1'!B327),"",'B1'!B327)</f>
        <v/>
      </c>
      <c r="C327" s="894" t="str">
        <f>IF(ISBLANK('B1'!C327),"",'B1'!C327)</f>
        <v/>
      </c>
      <c r="D327" s="248" t="str">
        <f>IF(ISBLANK('B1'!Q327),"",'B1'!Q327)</f>
        <v/>
      </c>
      <c r="E327" s="194"/>
      <c r="F327" s="195"/>
      <c r="G327" s="195"/>
      <c r="H327" s="195"/>
      <c r="I327" s="195"/>
      <c r="J327" s="195"/>
      <c r="K327" s="197"/>
      <c r="L327" s="459"/>
      <c r="M327" s="198"/>
      <c r="N327" s="196"/>
      <c r="O327" s="196"/>
      <c r="P327" s="196"/>
      <c r="Q327" s="196"/>
      <c r="R327" s="197"/>
      <c r="S327" s="195"/>
      <c r="T327" s="195"/>
      <c r="U327" s="195"/>
      <c r="V327" s="195"/>
      <c r="W327" s="198"/>
      <c r="Y327" s="153">
        <f t="shared" si="41"/>
        <v>0</v>
      </c>
      <c r="Z327" s="149">
        <f t="shared" si="42"/>
        <v>0</v>
      </c>
      <c r="AA327" s="149">
        <f t="shared" si="43"/>
        <v>0</v>
      </c>
      <c r="AB327" s="850">
        <f t="shared" si="44"/>
        <v>0</v>
      </c>
      <c r="AD327" s="153">
        <f t="shared" si="45"/>
        <v>0</v>
      </c>
      <c r="AE327" s="149">
        <f t="shared" si="46"/>
        <v>0</v>
      </c>
      <c r="AF327" s="149">
        <f t="shared" si="47"/>
        <v>0</v>
      </c>
      <c r="AG327" s="154">
        <f t="shared" si="48"/>
        <v>0</v>
      </c>
    </row>
    <row r="328" spans="1:33" x14ac:dyDescent="0.25">
      <c r="A328" s="141" t="str">
        <f>IF(ISBLANK('B1'!A328),"",'B1'!A328)</f>
        <v/>
      </c>
      <c r="B328" s="897" t="str">
        <f>IF(ISBLANK('B1'!B328),"",'B1'!B328)</f>
        <v/>
      </c>
      <c r="C328" s="894" t="str">
        <f>IF(ISBLANK('B1'!C328),"",'B1'!C328)</f>
        <v/>
      </c>
      <c r="D328" s="248" t="str">
        <f>IF(ISBLANK('B1'!Q328),"",'B1'!Q328)</f>
        <v/>
      </c>
      <c r="E328" s="194"/>
      <c r="F328" s="195"/>
      <c r="G328" s="195"/>
      <c r="H328" s="195"/>
      <c r="I328" s="195"/>
      <c r="J328" s="195"/>
      <c r="K328" s="197"/>
      <c r="L328" s="459"/>
      <c r="M328" s="198"/>
      <c r="N328" s="196"/>
      <c r="O328" s="196"/>
      <c r="P328" s="196"/>
      <c r="Q328" s="196"/>
      <c r="R328" s="197"/>
      <c r="S328" s="195"/>
      <c r="T328" s="195"/>
      <c r="U328" s="195"/>
      <c r="V328" s="195"/>
      <c r="W328" s="198"/>
      <c r="Y328" s="153">
        <f t="shared" si="41"/>
        <v>0</v>
      </c>
      <c r="Z328" s="149">
        <f t="shared" si="42"/>
        <v>0</v>
      </c>
      <c r="AA328" s="149">
        <f t="shared" si="43"/>
        <v>0</v>
      </c>
      <c r="AB328" s="850">
        <f t="shared" si="44"/>
        <v>0</v>
      </c>
      <c r="AD328" s="153">
        <f t="shared" si="45"/>
        <v>0</v>
      </c>
      <c r="AE328" s="149">
        <f t="shared" si="46"/>
        <v>0</v>
      </c>
      <c r="AF328" s="149">
        <f t="shared" si="47"/>
        <v>0</v>
      </c>
      <c r="AG328" s="154">
        <f t="shared" si="48"/>
        <v>0</v>
      </c>
    </row>
    <row r="329" spans="1:33" x14ac:dyDescent="0.25">
      <c r="A329" s="141" t="str">
        <f>IF(ISBLANK('B1'!A329),"",'B1'!A329)</f>
        <v/>
      </c>
      <c r="B329" s="897" t="str">
        <f>IF(ISBLANK('B1'!B329),"",'B1'!B329)</f>
        <v/>
      </c>
      <c r="C329" s="894" t="str">
        <f>IF(ISBLANK('B1'!C329),"",'B1'!C329)</f>
        <v/>
      </c>
      <c r="D329" s="248" t="str">
        <f>IF(ISBLANK('B1'!Q329),"",'B1'!Q329)</f>
        <v/>
      </c>
      <c r="E329" s="194"/>
      <c r="F329" s="195"/>
      <c r="G329" s="195"/>
      <c r="H329" s="195"/>
      <c r="I329" s="195"/>
      <c r="J329" s="195"/>
      <c r="K329" s="197"/>
      <c r="L329" s="459"/>
      <c r="M329" s="198"/>
      <c r="N329" s="196"/>
      <c r="O329" s="196"/>
      <c r="P329" s="196"/>
      <c r="Q329" s="196"/>
      <c r="R329" s="197"/>
      <c r="S329" s="195"/>
      <c r="T329" s="195"/>
      <c r="U329" s="195"/>
      <c r="V329" s="195"/>
      <c r="W329" s="198"/>
      <c r="Y329" s="153">
        <f t="shared" si="41"/>
        <v>0</v>
      </c>
      <c r="Z329" s="149">
        <f t="shared" si="42"/>
        <v>0</v>
      </c>
      <c r="AA329" s="149">
        <f t="shared" si="43"/>
        <v>0</v>
      </c>
      <c r="AB329" s="850">
        <f t="shared" si="44"/>
        <v>0</v>
      </c>
      <c r="AD329" s="153">
        <f t="shared" si="45"/>
        <v>0</v>
      </c>
      <c r="AE329" s="149">
        <f t="shared" si="46"/>
        <v>0</v>
      </c>
      <c r="AF329" s="149">
        <f t="shared" si="47"/>
        <v>0</v>
      </c>
      <c r="AG329" s="154">
        <f t="shared" si="48"/>
        <v>0</v>
      </c>
    </row>
    <row r="330" spans="1:33" x14ac:dyDescent="0.25">
      <c r="A330" s="141" t="str">
        <f>IF(ISBLANK('B1'!A330),"",'B1'!A330)</f>
        <v/>
      </c>
      <c r="B330" s="897" t="str">
        <f>IF(ISBLANK('B1'!B330),"",'B1'!B330)</f>
        <v/>
      </c>
      <c r="C330" s="894" t="str">
        <f>IF(ISBLANK('B1'!C330),"",'B1'!C330)</f>
        <v/>
      </c>
      <c r="D330" s="248" t="str">
        <f>IF(ISBLANK('B1'!Q330),"",'B1'!Q330)</f>
        <v/>
      </c>
      <c r="E330" s="194"/>
      <c r="F330" s="195"/>
      <c r="G330" s="195"/>
      <c r="H330" s="195"/>
      <c r="I330" s="195"/>
      <c r="J330" s="195"/>
      <c r="K330" s="197"/>
      <c r="L330" s="459"/>
      <c r="M330" s="198"/>
      <c r="N330" s="196"/>
      <c r="O330" s="196"/>
      <c r="P330" s="196"/>
      <c r="Q330" s="196"/>
      <c r="R330" s="197"/>
      <c r="S330" s="195"/>
      <c r="T330" s="195"/>
      <c r="U330" s="195"/>
      <c r="V330" s="195"/>
      <c r="W330" s="198"/>
      <c r="Y330" s="153">
        <f t="shared" si="41"/>
        <v>0</v>
      </c>
      <c r="Z330" s="149">
        <f t="shared" si="42"/>
        <v>0</v>
      </c>
      <c r="AA330" s="149">
        <f t="shared" si="43"/>
        <v>0</v>
      </c>
      <c r="AB330" s="850">
        <f t="shared" si="44"/>
        <v>0</v>
      </c>
      <c r="AD330" s="153">
        <f t="shared" si="45"/>
        <v>0</v>
      </c>
      <c r="AE330" s="149">
        <f t="shared" si="46"/>
        <v>0</v>
      </c>
      <c r="AF330" s="149">
        <f t="shared" si="47"/>
        <v>0</v>
      </c>
      <c r="AG330" s="154">
        <f t="shared" si="48"/>
        <v>0</v>
      </c>
    </row>
    <row r="331" spans="1:33" x14ac:dyDescent="0.25">
      <c r="A331" s="141" t="str">
        <f>IF(ISBLANK('B1'!A331),"",'B1'!A331)</f>
        <v/>
      </c>
      <c r="B331" s="897" t="str">
        <f>IF(ISBLANK('B1'!B331),"",'B1'!B331)</f>
        <v/>
      </c>
      <c r="C331" s="894" t="str">
        <f>IF(ISBLANK('B1'!C331),"",'B1'!C331)</f>
        <v/>
      </c>
      <c r="D331" s="248" t="str">
        <f>IF(ISBLANK('B1'!Q331),"",'B1'!Q331)</f>
        <v/>
      </c>
      <c r="E331" s="194"/>
      <c r="F331" s="195"/>
      <c r="G331" s="195"/>
      <c r="H331" s="195"/>
      <c r="I331" s="195"/>
      <c r="J331" s="195"/>
      <c r="K331" s="197"/>
      <c r="L331" s="459"/>
      <c r="M331" s="198"/>
      <c r="N331" s="196"/>
      <c r="O331" s="196"/>
      <c r="P331" s="196"/>
      <c r="Q331" s="196"/>
      <c r="R331" s="197"/>
      <c r="S331" s="195"/>
      <c r="T331" s="195"/>
      <c r="U331" s="195"/>
      <c r="V331" s="195"/>
      <c r="W331" s="198"/>
      <c r="Y331" s="153">
        <f t="shared" si="41"/>
        <v>0</v>
      </c>
      <c r="Z331" s="149">
        <f t="shared" si="42"/>
        <v>0</v>
      </c>
      <c r="AA331" s="149">
        <f t="shared" si="43"/>
        <v>0</v>
      </c>
      <c r="AB331" s="850">
        <f t="shared" si="44"/>
        <v>0</v>
      </c>
      <c r="AD331" s="153">
        <f t="shared" si="45"/>
        <v>0</v>
      </c>
      <c r="AE331" s="149">
        <f t="shared" si="46"/>
        <v>0</v>
      </c>
      <c r="AF331" s="149">
        <f t="shared" si="47"/>
        <v>0</v>
      </c>
      <c r="AG331" s="154">
        <f t="shared" si="48"/>
        <v>0</v>
      </c>
    </row>
    <row r="332" spans="1:33" x14ac:dyDescent="0.25">
      <c r="A332" s="141" t="str">
        <f>IF(ISBLANK('B1'!A332),"",'B1'!A332)</f>
        <v/>
      </c>
      <c r="B332" s="897" t="str">
        <f>IF(ISBLANK('B1'!B332),"",'B1'!B332)</f>
        <v/>
      </c>
      <c r="C332" s="894" t="str">
        <f>IF(ISBLANK('B1'!C332),"",'B1'!C332)</f>
        <v/>
      </c>
      <c r="D332" s="248" t="str">
        <f>IF(ISBLANK('B1'!Q332),"",'B1'!Q332)</f>
        <v/>
      </c>
      <c r="E332" s="194"/>
      <c r="F332" s="195"/>
      <c r="G332" s="195"/>
      <c r="H332" s="195"/>
      <c r="I332" s="195"/>
      <c r="J332" s="195"/>
      <c r="K332" s="197"/>
      <c r="L332" s="459"/>
      <c r="M332" s="198"/>
      <c r="N332" s="196"/>
      <c r="O332" s="196"/>
      <c r="P332" s="196"/>
      <c r="Q332" s="196"/>
      <c r="R332" s="197"/>
      <c r="S332" s="195"/>
      <c r="T332" s="195"/>
      <c r="U332" s="195"/>
      <c r="V332" s="195"/>
      <c r="W332" s="198"/>
      <c r="Y332" s="153">
        <f t="shared" si="41"/>
        <v>0</v>
      </c>
      <c r="Z332" s="149">
        <f t="shared" si="42"/>
        <v>0</v>
      </c>
      <c r="AA332" s="149">
        <f t="shared" si="43"/>
        <v>0</v>
      </c>
      <c r="AB332" s="850">
        <f t="shared" si="44"/>
        <v>0</v>
      </c>
      <c r="AD332" s="153">
        <f t="shared" si="45"/>
        <v>0</v>
      </c>
      <c r="AE332" s="149">
        <f t="shared" si="46"/>
        <v>0</v>
      </c>
      <c r="AF332" s="149">
        <f t="shared" si="47"/>
        <v>0</v>
      </c>
      <c r="AG332" s="154">
        <f t="shared" si="48"/>
        <v>0</v>
      </c>
    </row>
    <row r="333" spans="1:33" x14ac:dyDescent="0.25">
      <c r="A333" s="141" t="str">
        <f>IF(ISBLANK('B1'!A333),"",'B1'!A333)</f>
        <v/>
      </c>
      <c r="B333" s="897" t="str">
        <f>IF(ISBLANK('B1'!B333),"",'B1'!B333)</f>
        <v/>
      </c>
      <c r="C333" s="894" t="str">
        <f>IF(ISBLANK('B1'!C333),"",'B1'!C333)</f>
        <v/>
      </c>
      <c r="D333" s="248" t="str">
        <f>IF(ISBLANK('B1'!Q333),"",'B1'!Q333)</f>
        <v/>
      </c>
      <c r="E333" s="194"/>
      <c r="F333" s="195"/>
      <c r="G333" s="195"/>
      <c r="H333" s="195"/>
      <c r="I333" s="195"/>
      <c r="J333" s="195"/>
      <c r="K333" s="197"/>
      <c r="L333" s="459"/>
      <c r="M333" s="198"/>
      <c r="N333" s="196"/>
      <c r="O333" s="196"/>
      <c r="P333" s="196"/>
      <c r="Q333" s="196"/>
      <c r="R333" s="197"/>
      <c r="S333" s="195"/>
      <c r="T333" s="195"/>
      <c r="U333" s="195"/>
      <c r="V333" s="195"/>
      <c r="W333" s="198"/>
      <c r="Y333" s="153">
        <f t="shared" si="41"/>
        <v>0</v>
      </c>
      <c r="Z333" s="149">
        <f t="shared" si="42"/>
        <v>0</v>
      </c>
      <c r="AA333" s="149">
        <f t="shared" si="43"/>
        <v>0</v>
      </c>
      <c r="AB333" s="850">
        <f t="shared" si="44"/>
        <v>0</v>
      </c>
      <c r="AD333" s="153">
        <f t="shared" si="45"/>
        <v>0</v>
      </c>
      <c r="AE333" s="149">
        <f t="shared" si="46"/>
        <v>0</v>
      </c>
      <c r="AF333" s="149">
        <f t="shared" si="47"/>
        <v>0</v>
      </c>
      <c r="AG333" s="154">
        <f t="shared" si="48"/>
        <v>0</v>
      </c>
    </row>
    <row r="334" spans="1:33" x14ac:dyDescent="0.25">
      <c r="A334" s="141" t="str">
        <f>IF(ISBLANK('B1'!A334),"",'B1'!A334)</f>
        <v/>
      </c>
      <c r="B334" s="897" t="str">
        <f>IF(ISBLANK('B1'!B334),"",'B1'!B334)</f>
        <v/>
      </c>
      <c r="C334" s="894" t="str">
        <f>IF(ISBLANK('B1'!C334),"",'B1'!C334)</f>
        <v/>
      </c>
      <c r="D334" s="248" t="str">
        <f>IF(ISBLANK('B1'!Q334),"",'B1'!Q334)</f>
        <v/>
      </c>
      <c r="E334" s="194"/>
      <c r="F334" s="195"/>
      <c r="G334" s="195"/>
      <c r="H334" s="195"/>
      <c r="I334" s="195"/>
      <c r="J334" s="195"/>
      <c r="K334" s="197"/>
      <c r="L334" s="459"/>
      <c r="M334" s="198"/>
      <c r="N334" s="196"/>
      <c r="O334" s="196"/>
      <c r="P334" s="196"/>
      <c r="Q334" s="196"/>
      <c r="R334" s="197"/>
      <c r="S334" s="195"/>
      <c r="T334" s="195"/>
      <c r="U334" s="195"/>
      <c r="V334" s="195"/>
      <c r="W334" s="198"/>
      <c r="Y334" s="153">
        <f t="shared" si="41"/>
        <v>0</v>
      </c>
      <c r="Z334" s="149">
        <f t="shared" si="42"/>
        <v>0</v>
      </c>
      <c r="AA334" s="149">
        <f t="shared" si="43"/>
        <v>0</v>
      </c>
      <c r="AB334" s="850">
        <f t="shared" si="44"/>
        <v>0</v>
      </c>
      <c r="AD334" s="153">
        <f t="shared" si="45"/>
        <v>0</v>
      </c>
      <c r="AE334" s="149">
        <f t="shared" si="46"/>
        <v>0</v>
      </c>
      <c r="AF334" s="149">
        <f t="shared" si="47"/>
        <v>0</v>
      </c>
      <c r="AG334" s="154">
        <f t="shared" si="48"/>
        <v>0</v>
      </c>
    </row>
    <row r="335" spans="1:33" x14ac:dyDescent="0.25">
      <c r="A335" s="141" t="str">
        <f>IF(ISBLANK('B1'!A335),"",'B1'!A335)</f>
        <v/>
      </c>
      <c r="B335" s="897" t="str">
        <f>IF(ISBLANK('B1'!B335),"",'B1'!B335)</f>
        <v/>
      </c>
      <c r="C335" s="894" t="str">
        <f>IF(ISBLANK('B1'!C335),"",'B1'!C335)</f>
        <v/>
      </c>
      <c r="D335" s="248" t="str">
        <f>IF(ISBLANK('B1'!Q335),"",'B1'!Q335)</f>
        <v/>
      </c>
      <c r="E335" s="194"/>
      <c r="F335" s="195"/>
      <c r="G335" s="195"/>
      <c r="H335" s="195"/>
      <c r="I335" s="195"/>
      <c r="J335" s="195"/>
      <c r="K335" s="197"/>
      <c r="L335" s="459"/>
      <c r="M335" s="198"/>
      <c r="N335" s="196"/>
      <c r="O335" s="196"/>
      <c r="P335" s="196"/>
      <c r="Q335" s="196"/>
      <c r="R335" s="197"/>
      <c r="S335" s="195"/>
      <c r="T335" s="195"/>
      <c r="U335" s="195"/>
      <c r="V335" s="195"/>
      <c r="W335" s="198"/>
      <c r="Y335" s="153">
        <f t="shared" si="41"/>
        <v>0</v>
      </c>
      <c r="Z335" s="149">
        <f t="shared" si="42"/>
        <v>0</v>
      </c>
      <c r="AA335" s="149">
        <f t="shared" si="43"/>
        <v>0</v>
      </c>
      <c r="AB335" s="850">
        <f t="shared" si="44"/>
        <v>0</v>
      </c>
      <c r="AD335" s="153">
        <f t="shared" si="45"/>
        <v>0</v>
      </c>
      <c r="AE335" s="149">
        <f t="shared" si="46"/>
        <v>0</v>
      </c>
      <c r="AF335" s="149">
        <f t="shared" si="47"/>
        <v>0</v>
      </c>
      <c r="AG335" s="154">
        <f t="shared" si="48"/>
        <v>0</v>
      </c>
    </row>
    <row r="336" spans="1:33" x14ac:dyDescent="0.25">
      <c r="A336" s="141" t="str">
        <f>IF(ISBLANK('B1'!A336),"",'B1'!A336)</f>
        <v/>
      </c>
      <c r="B336" s="897" t="str">
        <f>IF(ISBLANK('B1'!B336),"",'B1'!B336)</f>
        <v/>
      </c>
      <c r="C336" s="894" t="str">
        <f>IF(ISBLANK('B1'!C336),"",'B1'!C336)</f>
        <v/>
      </c>
      <c r="D336" s="248" t="str">
        <f>IF(ISBLANK('B1'!Q336),"",'B1'!Q336)</f>
        <v/>
      </c>
      <c r="E336" s="194"/>
      <c r="F336" s="195"/>
      <c r="G336" s="195"/>
      <c r="H336" s="195"/>
      <c r="I336" s="195"/>
      <c r="J336" s="195"/>
      <c r="K336" s="197"/>
      <c r="L336" s="459"/>
      <c r="M336" s="198"/>
      <c r="N336" s="196"/>
      <c r="O336" s="196"/>
      <c r="P336" s="196"/>
      <c r="Q336" s="196"/>
      <c r="R336" s="197"/>
      <c r="S336" s="195"/>
      <c r="T336" s="195"/>
      <c r="U336" s="195"/>
      <c r="V336" s="195"/>
      <c r="W336" s="198"/>
      <c r="Y336" s="153">
        <f t="shared" si="41"/>
        <v>0</v>
      </c>
      <c r="Z336" s="149">
        <f t="shared" si="42"/>
        <v>0</v>
      </c>
      <c r="AA336" s="149">
        <f t="shared" si="43"/>
        <v>0</v>
      </c>
      <c r="AB336" s="850">
        <f t="shared" si="44"/>
        <v>0</v>
      </c>
      <c r="AD336" s="153">
        <f t="shared" si="45"/>
        <v>0</v>
      </c>
      <c r="AE336" s="149">
        <f t="shared" si="46"/>
        <v>0</v>
      </c>
      <c r="AF336" s="149">
        <f t="shared" si="47"/>
        <v>0</v>
      </c>
      <c r="AG336" s="154">
        <f t="shared" si="48"/>
        <v>0</v>
      </c>
    </row>
    <row r="337" spans="1:33" x14ac:dyDescent="0.25">
      <c r="A337" s="141" t="str">
        <f>IF(ISBLANK('B1'!A337),"",'B1'!A337)</f>
        <v/>
      </c>
      <c r="B337" s="897" t="str">
        <f>IF(ISBLANK('B1'!B337),"",'B1'!B337)</f>
        <v/>
      </c>
      <c r="C337" s="894" t="str">
        <f>IF(ISBLANK('B1'!C337),"",'B1'!C337)</f>
        <v/>
      </c>
      <c r="D337" s="248" t="str">
        <f>IF(ISBLANK('B1'!Q337),"",'B1'!Q337)</f>
        <v/>
      </c>
      <c r="E337" s="194"/>
      <c r="F337" s="195"/>
      <c r="G337" s="195"/>
      <c r="H337" s="195"/>
      <c r="I337" s="195"/>
      <c r="J337" s="195"/>
      <c r="K337" s="197"/>
      <c r="L337" s="459"/>
      <c r="M337" s="198"/>
      <c r="N337" s="196"/>
      <c r="O337" s="196"/>
      <c r="P337" s="196"/>
      <c r="Q337" s="196"/>
      <c r="R337" s="197"/>
      <c r="S337" s="195"/>
      <c r="T337" s="195"/>
      <c r="U337" s="195"/>
      <c r="V337" s="195"/>
      <c r="W337" s="198"/>
      <c r="Y337" s="153">
        <f t="shared" si="41"/>
        <v>0</v>
      </c>
      <c r="Z337" s="149">
        <f t="shared" si="42"/>
        <v>0</v>
      </c>
      <c r="AA337" s="149">
        <f t="shared" si="43"/>
        <v>0</v>
      </c>
      <c r="AB337" s="850">
        <f t="shared" si="44"/>
        <v>0</v>
      </c>
      <c r="AD337" s="153">
        <f t="shared" si="45"/>
        <v>0</v>
      </c>
      <c r="AE337" s="149">
        <f t="shared" si="46"/>
        <v>0</v>
      </c>
      <c r="AF337" s="149">
        <f t="shared" si="47"/>
        <v>0</v>
      </c>
      <c r="AG337" s="154">
        <f t="shared" si="48"/>
        <v>0</v>
      </c>
    </row>
    <row r="338" spans="1:33" x14ac:dyDescent="0.25">
      <c r="A338" s="141" t="str">
        <f>IF(ISBLANK('B1'!A338),"",'B1'!A338)</f>
        <v/>
      </c>
      <c r="B338" s="897" t="str">
        <f>IF(ISBLANK('B1'!B338),"",'B1'!B338)</f>
        <v/>
      </c>
      <c r="C338" s="894" t="str">
        <f>IF(ISBLANK('B1'!C338),"",'B1'!C338)</f>
        <v/>
      </c>
      <c r="D338" s="248" t="str">
        <f>IF(ISBLANK('B1'!Q338),"",'B1'!Q338)</f>
        <v/>
      </c>
      <c r="E338" s="194"/>
      <c r="F338" s="195"/>
      <c r="G338" s="195"/>
      <c r="H338" s="195"/>
      <c r="I338" s="195"/>
      <c r="J338" s="195"/>
      <c r="K338" s="197"/>
      <c r="L338" s="459"/>
      <c r="M338" s="198"/>
      <c r="N338" s="196"/>
      <c r="O338" s="196"/>
      <c r="P338" s="196"/>
      <c r="Q338" s="196"/>
      <c r="R338" s="197"/>
      <c r="S338" s="195"/>
      <c r="T338" s="195"/>
      <c r="U338" s="195"/>
      <c r="V338" s="195"/>
      <c r="W338" s="198"/>
      <c r="Y338" s="153">
        <f t="shared" si="41"/>
        <v>0</v>
      </c>
      <c r="Z338" s="149">
        <f t="shared" si="42"/>
        <v>0</v>
      </c>
      <c r="AA338" s="149">
        <f t="shared" si="43"/>
        <v>0</v>
      </c>
      <c r="AB338" s="850">
        <f t="shared" si="44"/>
        <v>0</v>
      </c>
      <c r="AD338" s="153">
        <f t="shared" si="45"/>
        <v>0</v>
      </c>
      <c r="AE338" s="149">
        <f t="shared" si="46"/>
        <v>0</v>
      </c>
      <c r="AF338" s="149">
        <f t="shared" si="47"/>
        <v>0</v>
      </c>
      <c r="AG338" s="154">
        <f t="shared" si="48"/>
        <v>0</v>
      </c>
    </row>
    <row r="339" spans="1:33" x14ac:dyDescent="0.25">
      <c r="A339" s="141" t="str">
        <f>IF(ISBLANK('B1'!A339),"",'B1'!A339)</f>
        <v/>
      </c>
      <c r="B339" s="897" t="str">
        <f>IF(ISBLANK('B1'!B339),"",'B1'!B339)</f>
        <v/>
      </c>
      <c r="C339" s="894" t="str">
        <f>IF(ISBLANK('B1'!C339),"",'B1'!C339)</f>
        <v/>
      </c>
      <c r="D339" s="248" t="str">
        <f>IF(ISBLANK('B1'!Q339),"",'B1'!Q339)</f>
        <v/>
      </c>
      <c r="E339" s="194"/>
      <c r="F339" s="195"/>
      <c r="G339" s="195"/>
      <c r="H339" s="195"/>
      <c r="I339" s="195"/>
      <c r="J339" s="195"/>
      <c r="K339" s="197"/>
      <c r="L339" s="459"/>
      <c r="M339" s="198"/>
      <c r="N339" s="196"/>
      <c r="O339" s="196"/>
      <c r="P339" s="196"/>
      <c r="Q339" s="196"/>
      <c r="R339" s="197"/>
      <c r="S339" s="195"/>
      <c r="T339" s="195"/>
      <c r="U339" s="195"/>
      <c r="V339" s="195"/>
      <c r="W339" s="198"/>
      <c r="Y339" s="153">
        <f t="shared" si="41"/>
        <v>0</v>
      </c>
      <c r="Z339" s="149">
        <f t="shared" si="42"/>
        <v>0</v>
      </c>
      <c r="AA339" s="149">
        <f t="shared" si="43"/>
        <v>0</v>
      </c>
      <c r="AB339" s="850">
        <f t="shared" si="44"/>
        <v>0</v>
      </c>
      <c r="AD339" s="153">
        <f t="shared" si="45"/>
        <v>0</v>
      </c>
      <c r="AE339" s="149">
        <f t="shared" si="46"/>
        <v>0</v>
      </c>
      <c r="AF339" s="149">
        <f t="shared" si="47"/>
        <v>0</v>
      </c>
      <c r="AG339" s="154">
        <f t="shared" si="48"/>
        <v>0</v>
      </c>
    </row>
    <row r="340" spans="1:33" x14ac:dyDescent="0.25">
      <c r="A340" s="141" t="str">
        <f>IF(ISBLANK('B1'!A340),"",'B1'!A340)</f>
        <v/>
      </c>
      <c r="B340" s="897" t="str">
        <f>IF(ISBLANK('B1'!B340),"",'B1'!B340)</f>
        <v/>
      </c>
      <c r="C340" s="894" t="str">
        <f>IF(ISBLANK('B1'!C340),"",'B1'!C340)</f>
        <v/>
      </c>
      <c r="D340" s="248" t="str">
        <f>IF(ISBLANK('B1'!Q340),"",'B1'!Q340)</f>
        <v/>
      </c>
      <c r="E340" s="194"/>
      <c r="F340" s="195"/>
      <c r="G340" s="195"/>
      <c r="H340" s="195"/>
      <c r="I340" s="195"/>
      <c r="J340" s="195"/>
      <c r="K340" s="197"/>
      <c r="L340" s="459"/>
      <c r="M340" s="198"/>
      <c r="N340" s="196"/>
      <c r="O340" s="196"/>
      <c r="P340" s="196"/>
      <c r="Q340" s="196"/>
      <c r="R340" s="197"/>
      <c r="S340" s="195"/>
      <c r="T340" s="195"/>
      <c r="U340" s="195"/>
      <c r="V340" s="195"/>
      <c r="W340" s="198"/>
      <c r="Y340" s="153">
        <f t="shared" si="41"/>
        <v>0</v>
      </c>
      <c r="Z340" s="149">
        <f t="shared" si="42"/>
        <v>0</v>
      </c>
      <c r="AA340" s="149">
        <f t="shared" si="43"/>
        <v>0</v>
      </c>
      <c r="AB340" s="850">
        <f t="shared" si="44"/>
        <v>0</v>
      </c>
      <c r="AD340" s="153">
        <f t="shared" si="45"/>
        <v>0</v>
      </c>
      <c r="AE340" s="149">
        <f t="shared" si="46"/>
        <v>0</v>
      </c>
      <c r="AF340" s="149">
        <f t="shared" si="47"/>
        <v>0</v>
      </c>
      <c r="AG340" s="154">
        <f t="shared" si="48"/>
        <v>0</v>
      </c>
    </row>
    <row r="341" spans="1:33" x14ac:dyDescent="0.25">
      <c r="A341" s="141" t="str">
        <f>IF(ISBLANK('B1'!A341),"",'B1'!A341)</f>
        <v/>
      </c>
      <c r="B341" s="897" t="str">
        <f>IF(ISBLANK('B1'!B341),"",'B1'!B341)</f>
        <v/>
      </c>
      <c r="C341" s="894" t="str">
        <f>IF(ISBLANK('B1'!C341),"",'B1'!C341)</f>
        <v/>
      </c>
      <c r="D341" s="248" t="str">
        <f>IF(ISBLANK('B1'!Q341),"",'B1'!Q341)</f>
        <v/>
      </c>
      <c r="E341" s="194"/>
      <c r="F341" s="195"/>
      <c r="G341" s="195"/>
      <c r="H341" s="195"/>
      <c r="I341" s="195"/>
      <c r="J341" s="195"/>
      <c r="K341" s="197"/>
      <c r="L341" s="459"/>
      <c r="M341" s="198"/>
      <c r="N341" s="196"/>
      <c r="O341" s="196"/>
      <c r="P341" s="196"/>
      <c r="Q341" s="196"/>
      <c r="R341" s="197"/>
      <c r="S341" s="195"/>
      <c r="T341" s="195"/>
      <c r="U341" s="195"/>
      <c r="V341" s="195"/>
      <c r="W341" s="198"/>
      <c r="Y341" s="153">
        <f t="shared" si="41"/>
        <v>0</v>
      </c>
      <c r="Z341" s="149">
        <f t="shared" si="42"/>
        <v>0</v>
      </c>
      <c r="AA341" s="149">
        <f t="shared" si="43"/>
        <v>0</v>
      </c>
      <c r="AB341" s="850">
        <f t="shared" si="44"/>
        <v>0</v>
      </c>
      <c r="AD341" s="153">
        <f t="shared" si="45"/>
        <v>0</v>
      </c>
      <c r="AE341" s="149">
        <f t="shared" si="46"/>
        <v>0</v>
      </c>
      <c r="AF341" s="149">
        <f t="shared" si="47"/>
        <v>0</v>
      </c>
      <c r="AG341" s="154">
        <f t="shared" si="48"/>
        <v>0</v>
      </c>
    </row>
    <row r="342" spans="1:33" x14ac:dyDescent="0.25">
      <c r="A342" s="141" t="str">
        <f>IF(ISBLANK('B1'!A342),"",'B1'!A342)</f>
        <v/>
      </c>
      <c r="B342" s="897" t="str">
        <f>IF(ISBLANK('B1'!B342),"",'B1'!B342)</f>
        <v/>
      </c>
      <c r="C342" s="894" t="str">
        <f>IF(ISBLANK('B1'!C342),"",'B1'!C342)</f>
        <v/>
      </c>
      <c r="D342" s="248" t="str">
        <f>IF(ISBLANK('B1'!Q342),"",'B1'!Q342)</f>
        <v/>
      </c>
      <c r="E342" s="194"/>
      <c r="F342" s="195"/>
      <c r="G342" s="195"/>
      <c r="H342" s="195"/>
      <c r="I342" s="195"/>
      <c r="J342" s="195"/>
      <c r="K342" s="197"/>
      <c r="L342" s="459"/>
      <c r="M342" s="198"/>
      <c r="N342" s="196"/>
      <c r="O342" s="196"/>
      <c r="P342" s="196"/>
      <c r="Q342" s="196"/>
      <c r="R342" s="197"/>
      <c r="S342" s="195"/>
      <c r="T342" s="195"/>
      <c r="U342" s="195"/>
      <c r="V342" s="195"/>
      <c r="W342" s="198"/>
      <c r="Y342" s="153">
        <f t="shared" si="41"/>
        <v>0</v>
      </c>
      <c r="Z342" s="149">
        <f t="shared" si="42"/>
        <v>0</v>
      </c>
      <c r="AA342" s="149">
        <f t="shared" si="43"/>
        <v>0</v>
      </c>
      <c r="AB342" s="850">
        <f t="shared" si="44"/>
        <v>0</v>
      </c>
      <c r="AD342" s="153">
        <f t="shared" si="45"/>
        <v>0</v>
      </c>
      <c r="AE342" s="149">
        <f t="shared" si="46"/>
        <v>0</v>
      </c>
      <c r="AF342" s="149">
        <f t="shared" si="47"/>
        <v>0</v>
      </c>
      <c r="AG342" s="154">
        <f t="shared" si="48"/>
        <v>0</v>
      </c>
    </row>
    <row r="343" spans="1:33" x14ac:dyDescent="0.25">
      <c r="A343" s="141" t="str">
        <f>IF(ISBLANK('B1'!A343),"",'B1'!A343)</f>
        <v/>
      </c>
      <c r="B343" s="897" t="str">
        <f>IF(ISBLANK('B1'!B343),"",'B1'!B343)</f>
        <v/>
      </c>
      <c r="C343" s="894" t="str">
        <f>IF(ISBLANK('B1'!C343),"",'B1'!C343)</f>
        <v/>
      </c>
      <c r="D343" s="248" t="str">
        <f>IF(ISBLANK('B1'!Q343),"",'B1'!Q343)</f>
        <v/>
      </c>
      <c r="E343" s="194"/>
      <c r="F343" s="195"/>
      <c r="G343" s="195"/>
      <c r="H343" s="195"/>
      <c r="I343" s="195"/>
      <c r="J343" s="195"/>
      <c r="K343" s="197"/>
      <c r="L343" s="459"/>
      <c r="M343" s="198"/>
      <c r="N343" s="196"/>
      <c r="O343" s="196"/>
      <c r="P343" s="196"/>
      <c r="Q343" s="196"/>
      <c r="R343" s="197"/>
      <c r="S343" s="195"/>
      <c r="T343" s="195"/>
      <c r="U343" s="195"/>
      <c r="V343" s="195"/>
      <c r="W343" s="198"/>
      <c r="Y343" s="153">
        <f t="shared" si="41"/>
        <v>0</v>
      </c>
      <c r="Z343" s="149">
        <f t="shared" si="42"/>
        <v>0</v>
      </c>
      <c r="AA343" s="149">
        <f t="shared" si="43"/>
        <v>0</v>
      </c>
      <c r="AB343" s="850">
        <f t="shared" si="44"/>
        <v>0</v>
      </c>
      <c r="AD343" s="153">
        <f t="shared" si="45"/>
        <v>0</v>
      </c>
      <c r="AE343" s="149">
        <f t="shared" si="46"/>
        <v>0</v>
      </c>
      <c r="AF343" s="149">
        <f t="shared" si="47"/>
        <v>0</v>
      </c>
      <c r="AG343" s="154">
        <f t="shared" si="48"/>
        <v>0</v>
      </c>
    </row>
    <row r="344" spans="1:33" x14ac:dyDescent="0.25">
      <c r="A344" s="141" t="str">
        <f>IF(ISBLANK('B1'!A344),"",'B1'!A344)</f>
        <v/>
      </c>
      <c r="B344" s="897" t="str">
        <f>IF(ISBLANK('B1'!B344),"",'B1'!B344)</f>
        <v/>
      </c>
      <c r="C344" s="894" t="str">
        <f>IF(ISBLANK('B1'!C344),"",'B1'!C344)</f>
        <v/>
      </c>
      <c r="D344" s="248" t="str">
        <f>IF(ISBLANK('B1'!Q344),"",'B1'!Q344)</f>
        <v/>
      </c>
      <c r="E344" s="194"/>
      <c r="F344" s="195"/>
      <c r="G344" s="195"/>
      <c r="H344" s="195"/>
      <c r="I344" s="195"/>
      <c r="J344" s="195"/>
      <c r="K344" s="197"/>
      <c r="L344" s="459"/>
      <c r="M344" s="198"/>
      <c r="N344" s="196"/>
      <c r="O344" s="196"/>
      <c r="P344" s="196"/>
      <c r="Q344" s="196"/>
      <c r="R344" s="197"/>
      <c r="S344" s="195"/>
      <c r="T344" s="195"/>
      <c r="U344" s="195"/>
      <c r="V344" s="195"/>
      <c r="W344" s="198"/>
      <c r="Y344" s="153">
        <f t="shared" si="41"/>
        <v>0</v>
      </c>
      <c r="Z344" s="149">
        <f t="shared" si="42"/>
        <v>0</v>
      </c>
      <c r="AA344" s="149">
        <f t="shared" si="43"/>
        <v>0</v>
      </c>
      <c r="AB344" s="850">
        <f t="shared" si="44"/>
        <v>0</v>
      </c>
      <c r="AD344" s="153">
        <f t="shared" si="45"/>
        <v>0</v>
      </c>
      <c r="AE344" s="149">
        <f t="shared" si="46"/>
        <v>0</v>
      </c>
      <c r="AF344" s="149">
        <f t="shared" si="47"/>
        <v>0</v>
      </c>
      <c r="AG344" s="154">
        <f t="shared" si="48"/>
        <v>0</v>
      </c>
    </row>
    <row r="345" spans="1:33" x14ac:dyDescent="0.25">
      <c r="A345" s="141" t="str">
        <f>IF(ISBLANK('B1'!A345),"",'B1'!A345)</f>
        <v/>
      </c>
      <c r="B345" s="897" t="str">
        <f>IF(ISBLANK('B1'!B345),"",'B1'!B345)</f>
        <v/>
      </c>
      <c r="C345" s="894" t="str">
        <f>IF(ISBLANK('B1'!C345),"",'B1'!C345)</f>
        <v/>
      </c>
      <c r="D345" s="248" t="str">
        <f>IF(ISBLANK('B1'!Q345),"",'B1'!Q345)</f>
        <v/>
      </c>
      <c r="E345" s="194"/>
      <c r="F345" s="195"/>
      <c r="G345" s="195"/>
      <c r="H345" s="195"/>
      <c r="I345" s="195"/>
      <c r="J345" s="195"/>
      <c r="K345" s="197"/>
      <c r="L345" s="459"/>
      <c r="M345" s="198"/>
      <c r="N345" s="196"/>
      <c r="O345" s="196"/>
      <c r="P345" s="196"/>
      <c r="Q345" s="196"/>
      <c r="R345" s="197"/>
      <c r="S345" s="195"/>
      <c r="T345" s="195"/>
      <c r="U345" s="195"/>
      <c r="V345" s="195"/>
      <c r="W345" s="198"/>
      <c r="Y345" s="153">
        <f t="shared" si="41"/>
        <v>0</v>
      </c>
      <c r="Z345" s="149">
        <f t="shared" si="42"/>
        <v>0</v>
      </c>
      <c r="AA345" s="149">
        <f t="shared" si="43"/>
        <v>0</v>
      </c>
      <c r="AB345" s="850">
        <f t="shared" si="44"/>
        <v>0</v>
      </c>
      <c r="AD345" s="153">
        <f t="shared" si="45"/>
        <v>0</v>
      </c>
      <c r="AE345" s="149">
        <f t="shared" si="46"/>
        <v>0</v>
      </c>
      <c r="AF345" s="149">
        <f t="shared" si="47"/>
        <v>0</v>
      </c>
      <c r="AG345" s="154">
        <f t="shared" si="48"/>
        <v>0</v>
      </c>
    </row>
    <row r="346" spans="1:33" x14ac:dyDescent="0.25">
      <c r="A346" s="141" t="str">
        <f>IF(ISBLANK('B1'!A346),"",'B1'!A346)</f>
        <v/>
      </c>
      <c r="B346" s="897" t="str">
        <f>IF(ISBLANK('B1'!B346),"",'B1'!B346)</f>
        <v/>
      </c>
      <c r="C346" s="894" t="str">
        <f>IF(ISBLANK('B1'!C346),"",'B1'!C346)</f>
        <v/>
      </c>
      <c r="D346" s="248" t="str">
        <f>IF(ISBLANK('B1'!Q346),"",'B1'!Q346)</f>
        <v/>
      </c>
      <c r="E346" s="194"/>
      <c r="F346" s="195"/>
      <c r="G346" s="195"/>
      <c r="H346" s="195"/>
      <c r="I346" s="195"/>
      <c r="J346" s="195"/>
      <c r="K346" s="197"/>
      <c r="L346" s="459"/>
      <c r="M346" s="198"/>
      <c r="N346" s="196"/>
      <c r="O346" s="196"/>
      <c r="P346" s="196"/>
      <c r="Q346" s="196"/>
      <c r="R346" s="197"/>
      <c r="S346" s="195"/>
      <c r="T346" s="195"/>
      <c r="U346" s="195"/>
      <c r="V346" s="195"/>
      <c r="W346" s="198"/>
      <c r="Y346" s="153">
        <f t="shared" si="41"/>
        <v>0</v>
      </c>
      <c r="Z346" s="149">
        <f t="shared" si="42"/>
        <v>0</v>
      </c>
      <c r="AA346" s="149">
        <f t="shared" si="43"/>
        <v>0</v>
      </c>
      <c r="AB346" s="850">
        <f t="shared" si="44"/>
        <v>0</v>
      </c>
      <c r="AD346" s="153">
        <f t="shared" si="45"/>
        <v>0</v>
      </c>
      <c r="AE346" s="149">
        <f t="shared" si="46"/>
        <v>0</v>
      </c>
      <c r="AF346" s="149">
        <f t="shared" si="47"/>
        <v>0</v>
      </c>
      <c r="AG346" s="154">
        <f t="shared" si="48"/>
        <v>0</v>
      </c>
    </row>
    <row r="347" spans="1:33" x14ac:dyDescent="0.25">
      <c r="A347" s="141" t="str">
        <f>IF(ISBLANK('B1'!A347),"",'B1'!A347)</f>
        <v/>
      </c>
      <c r="B347" s="897" t="str">
        <f>IF(ISBLANK('B1'!B347),"",'B1'!B347)</f>
        <v/>
      </c>
      <c r="C347" s="894" t="str">
        <f>IF(ISBLANK('B1'!C347),"",'B1'!C347)</f>
        <v/>
      </c>
      <c r="D347" s="248" t="str">
        <f>IF(ISBLANK('B1'!Q347),"",'B1'!Q347)</f>
        <v/>
      </c>
      <c r="E347" s="194"/>
      <c r="F347" s="195"/>
      <c r="G347" s="195"/>
      <c r="H347" s="195"/>
      <c r="I347" s="195"/>
      <c r="J347" s="195"/>
      <c r="K347" s="197"/>
      <c r="L347" s="459"/>
      <c r="M347" s="198"/>
      <c r="N347" s="196"/>
      <c r="O347" s="196"/>
      <c r="P347" s="196"/>
      <c r="Q347" s="196"/>
      <c r="R347" s="197"/>
      <c r="S347" s="195"/>
      <c r="T347" s="195"/>
      <c r="U347" s="195"/>
      <c r="V347" s="195"/>
      <c r="W347" s="198"/>
      <c r="Y347" s="153">
        <f t="shared" si="41"/>
        <v>0</v>
      </c>
      <c r="Z347" s="149">
        <f t="shared" si="42"/>
        <v>0</v>
      </c>
      <c r="AA347" s="149">
        <f t="shared" si="43"/>
        <v>0</v>
      </c>
      <c r="AB347" s="850">
        <f t="shared" si="44"/>
        <v>0</v>
      </c>
      <c r="AD347" s="153">
        <f t="shared" si="45"/>
        <v>0</v>
      </c>
      <c r="AE347" s="149">
        <f t="shared" si="46"/>
        <v>0</v>
      </c>
      <c r="AF347" s="149">
        <f t="shared" si="47"/>
        <v>0</v>
      </c>
      <c r="AG347" s="154">
        <f t="shared" si="48"/>
        <v>0</v>
      </c>
    </row>
    <row r="348" spans="1:33" x14ac:dyDescent="0.25">
      <c r="A348" s="141" t="str">
        <f>IF(ISBLANK('B1'!A348),"",'B1'!A348)</f>
        <v/>
      </c>
      <c r="B348" s="897" t="str">
        <f>IF(ISBLANK('B1'!B348),"",'B1'!B348)</f>
        <v/>
      </c>
      <c r="C348" s="894" t="str">
        <f>IF(ISBLANK('B1'!C348),"",'B1'!C348)</f>
        <v/>
      </c>
      <c r="D348" s="248" t="str">
        <f>IF(ISBLANK('B1'!Q348),"",'B1'!Q348)</f>
        <v/>
      </c>
      <c r="E348" s="194"/>
      <c r="F348" s="195"/>
      <c r="G348" s="195"/>
      <c r="H348" s="195"/>
      <c r="I348" s="195"/>
      <c r="J348" s="195"/>
      <c r="K348" s="197"/>
      <c r="L348" s="459"/>
      <c r="M348" s="198"/>
      <c r="N348" s="196"/>
      <c r="O348" s="196"/>
      <c r="P348" s="196"/>
      <c r="Q348" s="196"/>
      <c r="R348" s="197"/>
      <c r="S348" s="195"/>
      <c r="T348" s="195"/>
      <c r="U348" s="195"/>
      <c r="V348" s="195"/>
      <c r="W348" s="198"/>
      <c r="Y348" s="153">
        <f t="shared" si="41"/>
        <v>0</v>
      </c>
      <c r="Z348" s="149">
        <f t="shared" si="42"/>
        <v>0</v>
      </c>
      <c r="AA348" s="149">
        <f t="shared" si="43"/>
        <v>0</v>
      </c>
      <c r="AB348" s="850">
        <f t="shared" si="44"/>
        <v>0</v>
      </c>
      <c r="AD348" s="153">
        <f t="shared" si="45"/>
        <v>0</v>
      </c>
      <c r="AE348" s="149">
        <f t="shared" si="46"/>
        <v>0</v>
      </c>
      <c r="AF348" s="149">
        <f t="shared" si="47"/>
        <v>0</v>
      </c>
      <c r="AG348" s="154">
        <f t="shared" si="48"/>
        <v>0</v>
      </c>
    </row>
    <row r="349" spans="1:33" x14ac:dyDescent="0.25">
      <c r="A349" s="141" t="str">
        <f>IF(ISBLANK('B1'!A349),"",'B1'!A349)</f>
        <v/>
      </c>
      <c r="B349" s="897" t="str">
        <f>IF(ISBLANK('B1'!B349),"",'B1'!B349)</f>
        <v/>
      </c>
      <c r="C349" s="894" t="str">
        <f>IF(ISBLANK('B1'!C349),"",'B1'!C349)</f>
        <v/>
      </c>
      <c r="D349" s="248" t="str">
        <f>IF(ISBLANK('B1'!Q349),"",'B1'!Q349)</f>
        <v/>
      </c>
      <c r="E349" s="194"/>
      <c r="F349" s="195"/>
      <c r="G349" s="195"/>
      <c r="H349" s="195"/>
      <c r="I349" s="195"/>
      <c r="J349" s="195"/>
      <c r="K349" s="197"/>
      <c r="L349" s="459"/>
      <c r="M349" s="198"/>
      <c r="N349" s="196"/>
      <c r="O349" s="196"/>
      <c r="P349" s="196"/>
      <c r="Q349" s="196"/>
      <c r="R349" s="197"/>
      <c r="S349" s="195"/>
      <c r="T349" s="195"/>
      <c r="U349" s="195"/>
      <c r="V349" s="195"/>
      <c r="W349" s="198"/>
      <c r="Y349" s="153">
        <f t="shared" si="41"/>
        <v>0</v>
      </c>
      <c r="Z349" s="149">
        <f t="shared" si="42"/>
        <v>0</v>
      </c>
      <c r="AA349" s="149">
        <f t="shared" si="43"/>
        <v>0</v>
      </c>
      <c r="AB349" s="850">
        <f t="shared" si="44"/>
        <v>0</v>
      </c>
      <c r="AD349" s="153">
        <f t="shared" si="45"/>
        <v>0</v>
      </c>
      <c r="AE349" s="149">
        <f t="shared" si="46"/>
        <v>0</v>
      </c>
      <c r="AF349" s="149">
        <f t="shared" si="47"/>
        <v>0</v>
      </c>
      <c r="AG349" s="154">
        <f t="shared" si="48"/>
        <v>0</v>
      </c>
    </row>
    <row r="350" spans="1:33" ht="15.75" thickBot="1" x14ac:dyDescent="0.3">
      <c r="A350" s="142" t="str">
        <f>IF(ISBLANK('B1'!A350),"",'B1'!A350)</f>
        <v/>
      </c>
      <c r="B350" s="898" t="str">
        <f>IF(ISBLANK('B1'!B350),"",'B1'!B350)</f>
        <v/>
      </c>
      <c r="C350" s="895" t="str">
        <f>IF(ISBLANK('B1'!C350),"",'B1'!C350)</f>
        <v/>
      </c>
      <c r="D350" s="249" t="str">
        <f>IF(ISBLANK('B1'!Q350),"",'B1'!Q350)</f>
        <v/>
      </c>
      <c r="E350" s="199"/>
      <c r="F350" s="200"/>
      <c r="G350" s="200"/>
      <c r="H350" s="200"/>
      <c r="I350" s="200"/>
      <c r="J350" s="200"/>
      <c r="K350" s="202"/>
      <c r="L350" s="460"/>
      <c r="M350" s="203"/>
      <c r="N350" s="201"/>
      <c r="O350" s="201"/>
      <c r="P350" s="201"/>
      <c r="Q350" s="201"/>
      <c r="R350" s="202"/>
      <c r="S350" s="200"/>
      <c r="T350" s="200"/>
      <c r="U350" s="200"/>
      <c r="V350" s="200"/>
      <c r="W350" s="203"/>
      <c r="Y350" s="153">
        <f t="shared" si="41"/>
        <v>0</v>
      </c>
      <c r="Z350" s="149">
        <f t="shared" si="42"/>
        <v>0</v>
      </c>
      <c r="AA350" s="149">
        <f t="shared" si="43"/>
        <v>0</v>
      </c>
      <c r="AB350" s="850">
        <f t="shared" si="44"/>
        <v>0</v>
      </c>
      <c r="AD350" s="153">
        <f t="shared" si="45"/>
        <v>0</v>
      </c>
      <c r="AE350" s="149">
        <f t="shared" si="46"/>
        <v>0</v>
      </c>
      <c r="AF350" s="149">
        <f t="shared" si="47"/>
        <v>0</v>
      </c>
      <c r="AG350" s="154">
        <f t="shared" si="48"/>
        <v>0</v>
      </c>
    </row>
  </sheetData>
  <sheetProtection algorithmName="SHA-512" hashValue="wcqk1T84kR2B0555V+h5N+VmDrmMfL36EynsHjFqKS+2jQQu2pM1UKtfQeBtWSa1iHopol5yn9o0nL+8nri6/w==" saltValue="dCdG1IsAcdBgetjFcjT3fg==" spinCount="100000" sheet="1" objects="1" scenarios="1"/>
  <mergeCells count="11">
    <mergeCell ref="E13:J13"/>
    <mergeCell ref="K13:M13"/>
    <mergeCell ref="N13:Q13"/>
    <mergeCell ref="E12:W12"/>
    <mergeCell ref="R13:W13"/>
    <mergeCell ref="A9:D9"/>
    <mergeCell ref="A10:D10"/>
    <mergeCell ref="A12:A15"/>
    <mergeCell ref="C12:C15"/>
    <mergeCell ref="D12:D15"/>
    <mergeCell ref="B12:B15"/>
  </mergeCells>
  <conditionalFormatting sqref="E17:J350">
    <cfRule type="expression" dxfId="17" priority="8">
      <formula>IF($AD17=0,FALSE,TRUE)</formula>
    </cfRule>
  </conditionalFormatting>
  <conditionalFormatting sqref="K17:M350">
    <cfRule type="expression" dxfId="16" priority="7">
      <formula>IF($AE17=0,FALSE,TRUE)</formula>
    </cfRule>
  </conditionalFormatting>
  <conditionalFormatting sqref="N17:Q350">
    <cfRule type="expression" dxfId="15" priority="6">
      <formula>IF($AF17=0,FALSE,TRUE)</formula>
    </cfRule>
  </conditionalFormatting>
  <conditionalFormatting sqref="R17:W350">
    <cfRule type="expression" dxfId="14"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100-000000000000}">
      <formula1>0</formula1>
    </dataValidation>
  </dataValidations>
  <pageMargins left="0.7" right="0.7" top="0.75" bottom="0.75" header="0.3" footer="0.3"/>
  <pageSetup paperSize="5" scale="63" fitToHeight="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AF350"/>
  <sheetViews>
    <sheetView workbookViewId="0"/>
  </sheetViews>
  <sheetFormatPr defaultColWidth="9.140625" defaultRowHeight="15" x14ac:dyDescent="0.25"/>
  <cols>
    <col min="1" max="1" width="40.7109375" style="32" customWidth="1"/>
    <col min="2" max="3" width="13.7109375" style="32" customWidth="1"/>
    <col min="4" max="22" width="9.7109375" style="32" customWidth="1"/>
    <col min="23" max="23" width="9.140625" style="32"/>
    <col min="24" max="27" width="10.7109375" style="32" hidden="1" customWidth="1"/>
    <col min="28" max="28" width="2.85546875" style="32" hidden="1" customWidth="1"/>
    <col min="29" max="32" width="10.7109375" style="32" hidden="1" customWidth="1"/>
    <col min="33" max="16384" width="9.140625" style="32"/>
  </cols>
  <sheetData>
    <row r="1" spans="1:32" s="30" customFormat="1" x14ac:dyDescent="0.25"/>
    <row r="2" spans="1:32" s="30" customFormat="1" x14ac:dyDescent="0.25"/>
    <row r="3" spans="1:32" s="30" customFormat="1" x14ac:dyDescent="0.25"/>
    <row r="4" spans="1:32" s="30" customFormat="1" x14ac:dyDescent="0.25"/>
    <row r="5" spans="1:32" s="30" customFormat="1" x14ac:dyDescent="0.25"/>
    <row r="6" spans="1:32" s="30" customFormat="1" ht="48" customHeight="1" x14ac:dyDescent="0.25"/>
    <row r="7" spans="1:32" s="30" customFormat="1" hidden="1" x14ac:dyDescent="0.25"/>
    <row r="8" spans="1:32" s="30" customFormat="1" hidden="1" x14ac:dyDescent="0.25"/>
    <row r="9" spans="1:32" ht="18.75" x14ac:dyDescent="0.25">
      <c r="A9" s="1193" t="s">
        <v>291</v>
      </c>
      <c r="B9" s="1193"/>
      <c r="C9" s="1193"/>
      <c r="D9" s="31"/>
      <c r="E9" s="31"/>
      <c r="F9" s="31"/>
      <c r="G9" s="31"/>
      <c r="H9" s="31"/>
      <c r="I9" s="31"/>
      <c r="J9" s="31"/>
      <c r="K9" s="31"/>
      <c r="L9" s="31"/>
      <c r="M9" s="31"/>
      <c r="N9" s="31"/>
      <c r="O9" s="31"/>
      <c r="P9" s="31"/>
      <c r="Q9" s="31"/>
      <c r="R9" s="31"/>
      <c r="S9" s="31"/>
      <c r="T9" s="31"/>
      <c r="U9" s="31"/>
      <c r="V9" s="31"/>
    </row>
    <row r="10" spans="1:32" ht="18.75" x14ac:dyDescent="0.25">
      <c r="A10" s="1193" t="s">
        <v>279</v>
      </c>
      <c r="B10" s="1193"/>
      <c r="C10" s="1193"/>
      <c r="D10" s="31"/>
      <c r="E10" s="31"/>
      <c r="F10" s="31"/>
      <c r="G10" s="31"/>
      <c r="H10" s="31"/>
      <c r="I10" s="31"/>
      <c r="J10" s="31"/>
      <c r="K10" s="31"/>
      <c r="L10" s="31"/>
      <c r="M10" s="31"/>
      <c r="N10" s="31"/>
      <c r="O10" s="31"/>
      <c r="P10" s="31"/>
      <c r="Q10" s="31"/>
      <c r="R10" s="31"/>
      <c r="S10" s="31"/>
      <c r="T10" s="31"/>
      <c r="U10" s="31"/>
      <c r="V10" s="31"/>
    </row>
    <row r="11" spans="1:32" ht="15.75" thickBot="1" x14ac:dyDescent="0.3">
      <c r="A11" s="900" t="s">
        <v>764</v>
      </c>
      <c r="B11" s="31"/>
      <c r="C11" s="31"/>
      <c r="D11" s="31"/>
      <c r="E11" s="31"/>
      <c r="F11" s="31"/>
      <c r="G11" s="31"/>
      <c r="H11" s="31"/>
      <c r="I11" s="31"/>
      <c r="J11" s="31"/>
      <c r="K11" s="31"/>
      <c r="L11" s="31"/>
      <c r="M11" s="31"/>
      <c r="N11" s="31"/>
      <c r="O11" s="31"/>
      <c r="P11" s="31"/>
      <c r="Q11" s="31"/>
      <c r="R11" s="31"/>
      <c r="S11" s="31"/>
      <c r="T11" s="31"/>
      <c r="U11" s="31"/>
      <c r="V11" s="31"/>
    </row>
    <row r="12" spans="1:32" ht="45.75" customHeight="1" thickBot="1" x14ac:dyDescent="0.3">
      <c r="A12" s="1177" t="s">
        <v>924</v>
      </c>
      <c r="B12" s="1166" t="s">
        <v>190</v>
      </c>
      <c r="C12" s="1169" t="s">
        <v>765</v>
      </c>
      <c r="D12" s="1364" t="s">
        <v>941</v>
      </c>
      <c r="E12" s="1365"/>
      <c r="F12" s="1365"/>
      <c r="G12" s="1365"/>
      <c r="H12" s="1365"/>
      <c r="I12" s="1365"/>
      <c r="J12" s="1365"/>
      <c r="K12" s="1365"/>
      <c r="L12" s="1365"/>
      <c r="M12" s="1365"/>
      <c r="N12" s="1365"/>
      <c r="O12" s="1365"/>
      <c r="P12" s="1365"/>
      <c r="Q12" s="1365"/>
      <c r="R12" s="1365"/>
      <c r="S12" s="1365"/>
      <c r="T12" s="1365"/>
      <c r="U12" s="1365"/>
      <c r="V12" s="1366"/>
    </row>
    <row r="13" spans="1:32" x14ac:dyDescent="0.25">
      <c r="A13" s="1213"/>
      <c r="B13" s="1167"/>
      <c r="C13" s="1170"/>
      <c r="D13" s="1361" t="s">
        <v>275</v>
      </c>
      <c r="E13" s="1362"/>
      <c r="F13" s="1362"/>
      <c r="G13" s="1362"/>
      <c r="H13" s="1362"/>
      <c r="I13" s="1363"/>
      <c r="J13" s="1361" t="s">
        <v>169</v>
      </c>
      <c r="K13" s="1362"/>
      <c r="L13" s="1363"/>
      <c r="M13" s="1361" t="s">
        <v>274</v>
      </c>
      <c r="N13" s="1362"/>
      <c r="O13" s="1362"/>
      <c r="P13" s="1363"/>
      <c r="Q13" s="1367" t="s">
        <v>276</v>
      </c>
      <c r="R13" s="1368"/>
      <c r="S13" s="1368"/>
      <c r="T13" s="1368"/>
      <c r="U13" s="1368"/>
      <c r="V13" s="1369"/>
    </row>
    <row r="14" spans="1:32" ht="51.75" customHeight="1" thickBot="1" x14ac:dyDescent="0.3">
      <c r="A14" s="1213"/>
      <c r="B14" s="1167"/>
      <c r="C14" s="1170"/>
      <c r="D14" s="65" t="s">
        <v>264</v>
      </c>
      <c r="E14" s="66" t="s">
        <v>265</v>
      </c>
      <c r="F14" s="63" t="s">
        <v>266</v>
      </c>
      <c r="G14" s="63" t="s">
        <v>267</v>
      </c>
      <c r="H14" s="67" t="s">
        <v>268</v>
      </c>
      <c r="I14" s="78" t="s">
        <v>269</v>
      </c>
      <c r="J14" s="133" t="s">
        <v>171</v>
      </c>
      <c r="K14" s="457" t="s">
        <v>170</v>
      </c>
      <c r="L14" s="62" t="s">
        <v>473</v>
      </c>
      <c r="M14" s="134" t="s">
        <v>270</v>
      </c>
      <c r="N14" s="135" t="s">
        <v>271</v>
      </c>
      <c r="O14" s="135" t="s">
        <v>272</v>
      </c>
      <c r="P14" s="136" t="s">
        <v>273</v>
      </c>
      <c r="Q14" s="77" t="s">
        <v>215</v>
      </c>
      <c r="R14" s="67" t="s">
        <v>216</v>
      </c>
      <c r="S14" s="67" t="s">
        <v>218</v>
      </c>
      <c r="T14" s="844" t="s">
        <v>277</v>
      </c>
      <c r="U14" s="137" t="s">
        <v>278</v>
      </c>
      <c r="V14" s="846" t="s">
        <v>754</v>
      </c>
    </row>
    <row r="15" spans="1:32" ht="15.75" thickBot="1" x14ac:dyDescent="0.3">
      <c r="A15" s="1214"/>
      <c r="B15" s="1168"/>
      <c r="C15" s="1171"/>
      <c r="D15" s="68" t="s">
        <v>178</v>
      </c>
      <c r="E15" s="71" t="s">
        <v>178</v>
      </c>
      <c r="F15" s="69" t="s">
        <v>178</v>
      </c>
      <c r="G15" s="69" t="s">
        <v>178</v>
      </c>
      <c r="H15" s="69" t="s">
        <v>178</v>
      </c>
      <c r="I15" s="70" t="s">
        <v>178</v>
      </c>
      <c r="J15" s="71" t="s">
        <v>178</v>
      </c>
      <c r="K15" s="69" t="s">
        <v>178</v>
      </c>
      <c r="L15" s="139" t="s">
        <v>178</v>
      </c>
      <c r="M15" s="68" t="s">
        <v>178</v>
      </c>
      <c r="N15" s="69" t="s">
        <v>178</v>
      </c>
      <c r="O15" s="69" t="s">
        <v>178</v>
      </c>
      <c r="P15" s="70" t="s">
        <v>178</v>
      </c>
      <c r="Q15" s="68" t="s">
        <v>178</v>
      </c>
      <c r="R15" s="69" t="s">
        <v>178</v>
      </c>
      <c r="S15" s="69" t="s">
        <v>178</v>
      </c>
      <c r="T15" s="69" t="s">
        <v>178</v>
      </c>
      <c r="U15" s="69" t="s">
        <v>178</v>
      </c>
      <c r="V15" s="70" t="s">
        <v>178</v>
      </c>
      <c r="X15" s="146" t="s">
        <v>280</v>
      </c>
      <c r="Y15" s="147" t="s">
        <v>281</v>
      </c>
      <c r="Z15" s="147" t="s">
        <v>282</v>
      </c>
      <c r="AA15" s="148" t="s">
        <v>283</v>
      </c>
      <c r="AC15" s="146" t="s">
        <v>284</v>
      </c>
      <c r="AD15" s="147" t="s">
        <v>285</v>
      </c>
      <c r="AE15" s="147" t="s">
        <v>286</v>
      </c>
      <c r="AF15" s="148" t="s">
        <v>287</v>
      </c>
    </row>
    <row r="16" spans="1:32" ht="15.75" thickBot="1" x14ac:dyDescent="0.3">
      <c r="A16" s="213"/>
      <c r="B16" s="245"/>
      <c r="C16" s="246" t="s">
        <v>174</v>
      </c>
      <c r="D16" s="85">
        <f>SUM(D17:D196)</f>
        <v>0</v>
      </c>
      <c r="E16" s="85">
        <f t="shared" ref="E16:U16" si="0">SUM(E17:E196)</f>
        <v>0</v>
      </c>
      <c r="F16" s="85">
        <f t="shared" si="0"/>
        <v>0</v>
      </c>
      <c r="G16" s="85">
        <f t="shared" si="0"/>
        <v>0</v>
      </c>
      <c r="H16" s="85">
        <f t="shared" si="0"/>
        <v>0</v>
      </c>
      <c r="I16" s="85">
        <f t="shared" si="0"/>
        <v>0</v>
      </c>
      <c r="J16" s="85">
        <f t="shared" si="0"/>
        <v>0</v>
      </c>
      <c r="K16" s="85">
        <f t="shared" si="0"/>
        <v>0</v>
      </c>
      <c r="L16" s="85">
        <f t="shared" si="0"/>
        <v>0</v>
      </c>
      <c r="M16" s="85">
        <f t="shared" si="0"/>
        <v>0</v>
      </c>
      <c r="N16" s="85">
        <f t="shared" si="0"/>
        <v>0</v>
      </c>
      <c r="O16" s="85">
        <f t="shared" si="0"/>
        <v>0</v>
      </c>
      <c r="P16" s="85">
        <f t="shared" si="0"/>
        <v>0</v>
      </c>
      <c r="Q16" s="85">
        <f t="shared" si="0"/>
        <v>0</v>
      </c>
      <c r="R16" s="85">
        <f t="shared" si="0"/>
        <v>0</v>
      </c>
      <c r="S16" s="85">
        <f t="shared" si="0"/>
        <v>0</v>
      </c>
      <c r="T16" s="85">
        <f t="shared" si="0"/>
        <v>0</v>
      </c>
      <c r="U16" s="85">
        <f t="shared" si="0"/>
        <v>0</v>
      </c>
      <c r="V16" s="848">
        <f>SUM(V17:V196)</f>
        <v>0</v>
      </c>
    </row>
    <row r="17" spans="1:32" x14ac:dyDescent="0.25">
      <c r="A17" s="140" t="str">
        <f>IF(ISBLANK('C1'!A17),"",'C1'!A17)</f>
        <v/>
      </c>
      <c r="B17" s="143" t="str">
        <f>IF(ISBLANK('C1'!B17),"",'C1'!B17)</f>
        <v/>
      </c>
      <c r="C17" s="247" t="str">
        <f>IF(ISBLANK('C1'!R17),"",'C1'!R17)</f>
        <v/>
      </c>
      <c r="D17" s="189"/>
      <c r="E17" s="190"/>
      <c r="F17" s="190"/>
      <c r="G17" s="190"/>
      <c r="H17" s="190"/>
      <c r="I17" s="190"/>
      <c r="J17" s="192"/>
      <c r="K17" s="458"/>
      <c r="L17" s="193"/>
      <c r="M17" s="191"/>
      <c r="N17" s="191"/>
      <c r="O17" s="191"/>
      <c r="P17" s="191"/>
      <c r="Q17" s="192"/>
      <c r="R17" s="190"/>
      <c r="S17" s="190"/>
      <c r="T17" s="190"/>
      <c r="U17" s="190"/>
      <c r="V17" s="193"/>
      <c r="X17" s="150">
        <f>SUM(D17:I17)</f>
        <v>0</v>
      </c>
      <c r="Y17" s="151">
        <f>SUM(J17:L17)</f>
        <v>0</v>
      </c>
      <c r="Z17" s="151">
        <f>SUM(M17:P17)</f>
        <v>0</v>
      </c>
      <c r="AA17" s="849">
        <f>SUM(Q17:V17)</f>
        <v>0</v>
      </c>
      <c r="AC17" s="150">
        <f>IF(C17="",X17,C17-X17)</f>
        <v>0</v>
      </c>
      <c r="AD17" s="151">
        <f>IF(C17="",Y17,C17-Y17)</f>
        <v>0</v>
      </c>
      <c r="AE17" s="151">
        <f>IF(C17="",Z17,C17-Z17)</f>
        <v>0</v>
      </c>
      <c r="AF17" s="152">
        <f>IF(C17="",AA17,C17-AA17)</f>
        <v>0</v>
      </c>
    </row>
    <row r="18" spans="1:32" x14ac:dyDescent="0.25">
      <c r="A18" s="141" t="str">
        <f>IF(ISBLANK('C1'!A18),"",'C1'!A18)</f>
        <v/>
      </c>
      <c r="B18" s="144" t="str">
        <f>IF(ISBLANK('C1'!B18),"",'C1'!B18)</f>
        <v/>
      </c>
      <c r="C18" s="248" t="str">
        <f>IF(ISBLANK('C1'!R18),"",'C1'!R18)</f>
        <v/>
      </c>
      <c r="D18" s="194"/>
      <c r="E18" s="195"/>
      <c r="F18" s="195"/>
      <c r="G18" s="195"/>
      <c r="H18" s="195"/>
      <c r="I18" s="195"/>
      <c r="J18" s="197"/>
      <c r="K18" s="459"/>
      <c r="L18" s="198"/>
      <c r="M18" s="196"/>
      <c r="N18" s="196"/>
      <c r="O18" s="196"/>
      <c r="P18" s="196"/>
      <c r="Q18" s="197"/>
      <c r="R18" s="195"/>
      <c r="S18" s="195"/>
      <c r="T18" s="195"/>
      <c r="U18" s="195"/>
      <c r="V18" s="198"/>
      <c r="X18" s="153">
        <f t="shared" ref="X18:X81" si="1">SUM(D18:I18)</f>
        <v>0</v>
      </c>
      <c r="Y18" s="149">
        <f t="shared" ref="Y18:Y81" si="2">SUM(J18:L18)</f>
        <v>0</v>
      </c>
      <c r="Z18" s="149">
        <f t="shared" ref="Z18:Z81" si="3">SUM(M18:P18)</f>
        <v>0</v>
      </c>
      <c r="AA18" s="850">
        <f t="shared" ref="AA18:AA81" si="4">SUM(Q18:V18)</f>
        <v>0</v>
      </c>
      <c r="AC18" s="153">
        <f t="shared" ref="AC18:AC81" si="5">IF(C18="",X18,C18-X18)</f>
        <v>0</v>
      </c>
      <c r="AD18" s="149">
        <f t="shared" ref="AD18:AD81" si="6">IF(C18="",Y18,C18-Y18)</f>
        <v>0</v>
      </c>
      <c r="AE18" s="149">
        <f t="shared" ref="AE18:AE81" si="7">IF(C18="",Z18,C18-Z18)</f>
        <v>0</v>
      </c>
      <c r="AF18" s="154">
        <f t="shared" ref="AF18:AF81" si="8">IF(C18="",AA18,C18-AA18)</f>
        <v>0</v>
      </c>
    </row>
    <row r="19" spans="1:32" x14ac:dyDescent="0.25">
      <c r="A19" s="141" t="str">
        <f>IF(ISBLANK('C1'!A19),"",'C1'!A19)</f>
        <v/>
      </c>
      <c r="B19" s="144" t="str">
        <f>IF(ISBLANK('C1'!B19),"",'C1'!B19)</f>
        <v/>
      </c>
      <c r="C19" s="248" t="str">
        <f>IF(ISBLANK('C1'!R19),"",'C1'!R19)</f>
        <v/>
      </c>
      <c r="D19" s="194"/>
      <c r="E19" s="195"/>
      <c r="F19" s="195"/>
      <c r="G19" s="195"/>
      <c r="H19" s="195"/>
      <c r="I19" s="195"/>
      <c r="J19" s="197"/>
      <c r="K19" s="459"/>
      <c r="L19" s="198"/>
      <c r="M19" s="196"/>
      <c r="N19" s="196"/>
      <c r="O19" s="196"/>
      <c r="P19" s="196"/>
      <c r="Q19" s="197"/>
      <c r="R19" s="195"/>
      <c r="S19" s="195"/>
      <c r="T19" s="195"/>
      <c r="U19" s="195"/>
      <c r="V19" s="198"/>
      <c r="X19" s="153">
        <f t="shared" si="1"/>
        <v>0</v>
      </c>
      <c r="Y19" s="149">
        <f t="shared" si="2"/>
        <v>0</v>
      </c>
      <c r="Z19" s="149">
        <f t="shared" si="3"/>
        <v>0</v>
      </c>
      <c r="AA19" s="850">
        <f t="shared" si="4"/>
        <v>0</v>
      </c>
      <c r="AC19" s="153">
        <f t="shared" si="5"/>
        <v>0</v>
      </c>
      <c r="AD19" s="149">
        <f t="shared" si="6"/>
        <v>0</v>
      </c>
      <c r="AE19" s="149">
        <f t="shared" si="7"/>
        <v>0</v>
      </c>
      <c r="AF19" s="154">
        <f t="shared" si="8"/>
        <v>0</v>
      </c>
    </row>
    <row r="20" spans="1:32" x14ac:dyDescent="0.25">
      <c r="A20" s="141" t="str">
        <f>IF(ISBLANK('C1'!A20),"",'C1'!A20)</f>
        <v/>
      </c>
      <c r="B20" s="144" t="str">
        <f>IF(ISBLANK('C1'!B20),"",'C1'!B20)</f>
        <v/>
      </c>
      <c r="C20" s="248" t="str">
        <f>IF(ISBLANK('C1'!R20),"",'C1'!R20)</f>
        <v/>
      </c>
      <c r="D20" s="194"/>
      <c r="E20" s="195"/>
      <c r="F20" s="195"/>
      <c r="G20" s="195"/>
      <c r="H20" s="195"/>
      <c r="I20" s="195"/>
      <c r="J20" s="197"/>
      <c r="K20" s="459"/>
      <c r="L20" s="198"/>
      <c r="M20" s="196"/>
      <c r="N20" s="196"/>
      <c r="O20" s="196"/>
      <c r="P20" s="196"/>
      <c r="Q20" s="197"/>
      <c r="R20" s="195"/>
      <c r="S20" s="195"/>
      <c r="T20" s="195"/>
      <c r="U20" s="195"/>
      <c r="V20" s="198"/>
      <c r="X20" s="153">
        <f t="shared" si="1"/>
        <v>0</v>
      </c>
      <c r="Y20" s="149">
        <f t="shared" si="2"/>
        <v>0</v>
      </c>
      <c r="Z20" s="149">
        <f t="shared" si="3"/>
        <v>0</v>
      </c>
      <c r="AA20" s="850">
        <f t="shared" si="4"/>
        <v>0</v>
      </c>
      <c r="AC20" s="153">
        <f t="shared" si="5"/>
        <v>0</v>
      </c>
      <c r="AD20" s="149">
        <f t="shared" si="6"/>
        <v>0</v>
      </c>
      <c r="AE20" s="149">
        <f t="shared" si="7"/>
        <v>0</v>
      </c>
      <c r="AF20" s="154">
        <f t="shared" si="8"/>
        <v>0</v>
      </c>
    </row>
    <row r="21" spans="1:32" x14ac:dyDescent="0.25">
      <c r="A21" s="141" t="str">
        <f>IF(ISBLANK('C1'!A21),"",'C1'!A21)</f>
        <v/>
      </c>
      <c r="B21" s="144" t="str">
        <f>IF(ISBLANK('C1'!B21),"",'C1'!B21)</f>
        <v/>
      </c>
      <c r="C21" s="248" t="str">
        <f>IF(ISBLANK('C1'!R21),"",'C1'!R21)</f>
        <v/>
      </c>
      <c r="D21" s="194"/>
      <c r="E21" s="195"/>
      <c r="F21" s="195"/>
      <c r="G21" s="195"/>
      <c r="H21" s="195"/>
      <c r="I21" s="195"/>
      <c r="J21" s="197"/>
      <c r="K21" s="459"/>
      <c r="L21" s="198"/>
      <c r="M21" s="196"/>
      <c r="N21" s="196"/>
      <c r="O21" s="196"/>
      <c r="P21" s="196"/>
      <c r="Q21" s="197"/>
      <c r="R21" s="195"/>
      <c r="S21" s="195"/>
      <c r="T21" s="195"/>
      <c r="U21" s="195"/>
      <c r="V21" s="198"/>
      <c r="X21" s="153">
        <f t="shared" si="1"/>
        <v>0</v>
      </c>
      <c r="Y21" s="149">
        <f t="shared" si="2"/>
        <v>0</v>
      </c>
      <c r="Z21" s="149">
        <f t="shared" si="3"/>
        <v>0</v>
      </c>
      <c r="AA21" s="850">
        <f t="shared" si="4"/>
        <v>0</v>
      </c>
      <c r="AC21" s="153">
        <f t="shared" si="5"/>
        <v>0</v>
      </c>
      <c r="AD21" s="149">
        <f t="shared" si="6"/>
        <v>0</v>
      </c>
      <c r="AE21" s="149">
        <f t="shared" si="7"/>
        <v>0</v>
      </c>
      <c r="AF21" s="154">
        <f t="shared" si="8"/>
        <v>0</v>
      </c>
    </row>
    <row r="22" spans="1:32" x14ac:dyDescent="0.25">
      <c r="A22" s="141" t="str">
        <f>IF(ISBLANK('C1'!A22),"",'C1'!A22)</f>
        <v/>
      </c>
      <c r="B22" s="144" t="str">
        <f>IF(ISBLANK('C1'!B22),"",'C1'!B22)</f>
        <v/>
      </c>
      <c r="C22" s="248" t="str">
        <f>IF(ISBLANK('C1'!R22),"",'C1'!R22)</f>
        <v/>
      </c>
      <c r="D22" s="194"/>
      <c r="E22" s="195"/>
      <c r="F22" s="195"/>
      <c r="G22" s="195"/>
      <c r="H22" s="195"/>
      <c r="I22" s="195"/>
      <c r="J22" s="197"/>
      <c r="K22" s="459"/>
      <c r="L22" s="198"/>
      <c r="M22" s="196"/>
      <c r="N22" s="196"/>
      <c r="O22" s="196"/>
      <c r="P22" s="196"/>
      <c r="Q22" s="197"/>
      <c r="R22" s="195"/>
      <c r="S22" s="195"/>
      <c r="T22" s="195"/>
      <c r="U22" s="195"/>
      <c r="V22" s="198"/>
      <c r="X22" s="153">
        <f t="shared" si="1"/>
        <v>0</v>
      </c>
      <c r="Y22" s="149">
        <f t="shared" si="2"/>
        <v>0</v>
      </c>
      <c r="Z22" s="149">
        <f t="shared" si="3"/>
        <v>0</v>
      </c>
      <c r="AA22" s="850">
        <f t="shared" si="4"/>
        <v>0</v>
      </c>
      <c r="AC22" s="153">
        <f t="shared" si="5"/>
        <v>0</v>
      </c>
      <c r="AD22" s="149">
        <f t="shared" si="6"/>
        <v>0</v>
      </c>
      <c r="AE22" s="149">
        <f t="shared" si="7"/>
        <v>0</v>
      </c>
      <c r="AF22" s="154">
        <f t="shared" si="8"/>
        <v>0</v>
      </c>
    </row>
    <row r="23" spans="1:32" x14ac:dyDescent="0.25">
      <c r="A23" s="141" t="str">
        <f>IF(ISBLANK('C1'!A23),"",'C1'!A23)</f>
        <v/>
      </c>
      <c r="B23" s="144" t="str">
        <f>IF(ISBLANK('C1'!B23),"",'C1'!B23)</f>
        <v/>
      </c>
      <c r="C23" s="248" t="str">
        <f>IF(ISBLANK('C1'!R23),"",'C1'!R23)</f>
        <v/>
      </c>
      <c r="D23" s="194"/>
      <c r="E23" s="195"/>
      <c r="F23" s="195"/>
      <c r="G23" s="195"/>
      <c r="H23" s="195"/>
      <c r="I23" s="195"/>
      <c r="J23" s="197"/>
      <c r="K23" s="459"/>
      <c r="L23" s="198"/>
      <c r="M23" s="196"/>
      <c r="N23" s="196"/>
      <c r="O23" s="196"/>
      <c r="P23" s="196"/>
      <c r="Q23" s="197"/>
      <c r="R23" s="195"/>
      <c r="S23" s="195"/>
      <c r="T23" s="195"/>
      <c r="U23" s="195"/>
      <c r="V23" s="198"/>
      <c r="X23" s="153">
        <f t="shared" si="1"/>
        <v>0</v>
      </c>
      <c r="Y23" s="149">
        <f t="shared" si="2"/>
        <v>0</v>
      </c>
      <c r="Z23" s="149">
        <f t="shared" si="3"/>
        <v>0</v>
      </c>
      <c r="AA23" s="850">
        <f t="shared" si="4"/>
        <v>0</v>
      </c>
      <c r="AC23" s="153">
        <f t="shared" si="5"/>
        <v>0</v>
      </c>
      <c r="AD23" s="149">
        <f t="shared" si="6"/>
        <v>0</v>
      </c>
      <c r="AE23" s="149">
        <f t="shared" si="7"/>
        <v>0</v>
      </c>
      <c r="AF23" s="154">
        <f t="shared" si="8"/>
        <v>0</v>
      </c>
    </row>
    <row r="24" spans="1:32" x14ac:dyDescent="0.25">
      <c r="A24" s="141" t="str">
        <f>IF(ISBLANK('C1'!A24),"",'C1'!A24)</f>
        <v/>
      </c>
      <c r="B24" s="144" t="str">
        <f>IF(ISBLANK('C1'!B24),"",'C1'!B24)</f>
        <v/>
      </c>
      <c r="C24" s="248" t="str">
        <f>IF(ISBLANK('C1'!R24),"",'C1'!R24)</f>
        <v/>
      </c>
      <c r="D24" s="194"/>
      <c r="E24" s="195"/>
      <c r="F24" s="195"/>
      <c r="G24" s="195"/>
      <c r="H24" s="195"/>
      <c r="I24" s="195"/>
      <c r="J24" s="197"/>
      <c r="K24" s="459"/>
      <c r="L24" s="198"/>
      <c r="M24" s="196"/>
      <c r="N24" s="196"/>
      <c r="O24" s="196"/>
      <c r="P24" s="196"/>
      <c r="Q24" s="197"/>
      <c r="R24" s="195"/>
      <c r="S24" s="195"/>
      <c r="T24" s="195"/>
      <c r="U24" s="195"/>
      <c r="V24" s="198"/>
      <c r="X24" s="153">
        <f t="shared" si="1"/>
        <v>0</v>
      </c>
      <c r="Y24" s="149">
        <f t="shared" si="2"/>
        <v>0</v>
      </c>
      <c r="Z24" s="149">
        <f t="shared" si="3"/>
        <v>0</v>
      </c>
      <c r="AA24" s="850">
        <f t="shared" si="4"/>
        <v>0</v>
      </c>
      <c r="AC24" s="153">
        <f t="shared" si="5"/>
        <v>0</v>
      </c>
      <c r="AD24" s="149">
        <f t="shared" si="6"/>
        <v>0</v>
      </c>
      <c r="AE24" s="149">
        <f t="shared" si="7"/>
        <v>0</v>
      </c>
      <c r="AF24" s="154">
        <f t="shared" si="8"/>
        <v>0</v>
      </c>
    </row>
    <row r="25" spans="1:32" x14ac:dyDescent="0.25">
      <c r="A25" s="141" t="str">
        <f>IF(ISBLANK('C1'!A25),"",'C1'!A25)</f>
        <v/>
      </c>
      <c r="B25" s="144" t="str">
        <f>IF(ISBLANK('C1'!B25),"",'C1'!B25)</f>
        <v/>
      </c>
      <c r="C25" s="248" t="str">
        <f>IF(ISBLANK('C1'!R25),"",'C1'!R25)</f>
        <v/>
      </c>
      <c r="D25" s="194"/>
      <c r="E25" s="195"/>
      <c r="F25" s="195"/>
      <c r="G25" s="195"/>
      <c r="H25" s="195"/>
      <c r="I25" s="195"/>
      <c r="J25" s="197"/>
      <c r="K25" s="459"/>
      <c r="L25" s="198"/>
      <c r="M25" s="196"/>
      <c r="N25" s="196"/>
      <c r="O25" s="196"/>
      <c r="P25" s="196"/>
      <c r="Q25" s="197"/>
      <c r="R25" s="195"/>
      <c r="S25" s="195"/>
      <c r="T25" s="195"/>
      <c r="U25" s="195"/>
      <c r="V25" s="198"/>
      <c r="X25" s="153">
        <f t="shared" si="1"/>
        <v>0</v>
      </c>
      <c r="Y25" s="149">
        <f t="shared" si="2"/>
        <v>0</v>
      </c>
      <c r="Z25" s="149">
        <f t="shared" si="3"/>
        <v>0</v>
      </c>
      <c r="AA25" s="850">
        <f t="shared" si="4"/>
        <v>0</v>
      </c>
      <c r="AC25" s="153">
        <f t="shared" si="5"/>
        <v>0</v>
      </c>
      <c r="AD25" s="149">
        <f t="shared" si="6"/>
        <v>0</v>
      </c>
      <c r="AE25" s="149">
        <f t="shared" si="7"/>
        <v>0</v>
      </c>
      <c r="AF25" s="154">
        <f t="shared" si="8"/>
        <v>0</v>
      </c>
    </row>
    <row r="26" spans="1:32" x14ac:dyDescent="0.25">
      <c r="A26" s="141" t="str">
        <f>IF(ISBLANK('C1'!A26),"",'C1'!A26)</f>
        <v/>
      </c>
      <c r="B26" s="144" t="str">
        <f>IF(ISBLANK('C1'!B26),"",'C1'!B26)</f>
        <v/>
      </c>
      <c r="C26" s="248" t="str">
        <f>IF(ISBLANK('C1'!R26),"",'C1'!R26)</f>
        <v/>
      </c>
      <c r="D26" s="194"/>
      <c r="E26" s="195"/>
      <c r="F26" s="195"/>
      <c r="G26" s="195"/>
      <c r="H26" s="195"/>
      <c r="I26" s="195"/>
      <c r="J26" s="197"/>
      <c r="K26" s="459"/>
      <c r="L26" s="198"/>
      <c r="M26" s="196"/>
      <c r="N26" s="196"/>
      <c r="O26" s="196"/>
      <c r="P26" s="196"/>
      <c r="Q26" s="197"/>
      <c r="R26" s="195"/>
      <c r="S26" s="195"/>
      <c r="T26" s="195"/>
      <c r="U26" s="195"/>
      <c r="V26" s="198"/>
      <c r="X26" s="153">
        <f t="shared" si="1"/>
        <v>0</v>
      </c>
      <c r="Y26" s="149">
        <f t="shared" si="2"/>
        <v>0</v>
      </c>
      <c r="Z26" s="149">
        <f t="shared" si="3"/>
        <v>0</v>
      </c>
      <c r="AA26" s="850">
        <f t="shared" si="4"/>
        <v>0</v>
      </c>
      <c r="AC26" s="153">
        <f t="shared" si="5"/>
        <v>0</v>
      </c>
      <c r="AD26" s="149">
        <f t="shared" si="6"/>
        <v>0</v>
      </c>
      <c r="AE26" s="149">
        <f t="shared" si="7"/>
        <v>0</v>
      </c>
      <c r="AF26" s="154">
        <f t="shared" si="8"/>
        <v>0</v>
      </c>
    </row>
    <row r="27" spans="1:32" x14ac:dyDescent="0.25">
      <c r="A27" s="141" t="str">
        <f>IF(ISBLANK('C1'!A27),"",'C1'!A27)</f>
        <v/>
      </c>
      <c r="B27" s="144" t="str">
        <f>IF(ISBLANK('C1'!B27),"",'C1'!B27)</f>
        <v/>
      </c>
      <c r="C27" s="248" t="str">
        <f>IF(ISBLANK('C1'!R27),"",'C1'!R27)</f>
        <v/>
      </c>
      <c r="D27" s="194"/>
      <c r="E27" s="195"/>
      <c r="F27" s="195"/>
      <c r="G27" s="195"/>
      <c r="H27" s="195"/>
      <c r="I27" s="195"/>
      <c r="J27" s="197"/>
      <c r="K27" s="459"/>
      <c r="L27" s="198"/>
      <c r="M27" s="196"/>
      <c r="N27" s="196"/>
      <c r="O27" s="196"/>
      <c r="P27" s="196"/>
      <c r="Q27" s="197"/>
      <c r="R27" s="195"/>
      <c r="S27" s="195"/>
      <c r="T27" s="195"/>
      <c r="U27" s="195"/>
      <c r="V27" s="198"/>
      <c r="X27" s="153">
        <f t="shared" si="1"/>
        <v>0</v>
      </c>
      <c r="Y27" s="149">
        <f t="shared" si="2"/>
        <v>0</v>
      </c>
      <c r="Z27" s="149">
        <f t="shared" si="3"/>
        <v>0</v>
      </c>
      <c r="AA27" s="850">
        <f t="shared" si="4"/>
        <v>0</v>
      </c>
      <c r="AC27" s="153">
        <f t="shared" si="5"/>
        <v>0</v>
      </c>
      <c r="AD27" s="149">
        <f t="shared" si="6"/>
        <v>0</v>
      </c>
      <c r="AE27" s="149">
        <f t="shared" si="7"/>
        <v>0</v>
      </c>
      <c r="AF27" s="154">
        <f t="shared" si="8"/>
        <v>0</v>
      </c>
    </row>
    <row r="28" spans="1:32" x14ac:dyDescent="0.25">
      <c r="A28" s="141" t="str">
        <f>IF(ISBLANK('C1'!A28),"",'C1'!A28)</f>
        <v/>
      </c>
      <c r="B28" s="144" t="str">
        <f>IF(ISBLANK('C1'!B28),"",'C1'!B28)</f>
        <v/>
      </c>
      <c r="C28" s="248" t="str">
        <f>IF(ISBLANK('C1'!R28),"",'C1'!R28)</f>
        <v/>
      </c>
      <c r="D28" s="194"/>
      <c r="E28" s="195"/>
      <c r="F28" s="195"/>
      <c r="G28" s="195"/>
      <c r="H28" s="195"/>
      <c r="I28" s="195"/>
      <c r="J28" s="197"/>
      <c r="K28" s="459"/>
      <c r="L28" s="198"/>
      <c r="M28" s="196"/>
      <c r="N28" s="196"/>
      <c r="O28" s="196"/>
      <c r="P28" s="196"/>
      <c r="Q28" s="197"/>
      <c r="R28" s="195"/>
      <c r="S28" s="195"/>
      <c r="T28" s="195"/>
      <c r="U28" s="195"/>
      <c r="V28" s="198"/>
      <c r="X28" s="153">
        <f t="shared" si="1"/>
        <v>0</v>
      </c>
      <c r="Y28" s="149">
        <f t="shared" si="2"/>
        <v>0</v>
      </c>
      <c r="Z28" s="149">
        <f t="shared" si="3"/>
        <v>0</v>
      </c>
      <c r="AA28" s="850">
        <f t="shared" si="4"/>
        <v>0</v>
      </c>
      <c r="AC28" s="153">
        <f t="shared" si="5"/>
        <v>0</v>
      </c>
      <c r="AD28" s="149">
        <f t="shared" si="6"/>
        <v>0</v>
      </c>
      <c r="AE28" s="149">
        <f t="shared" si="7"/>
        <v>0</v>
      </c>
      <c r="AF28" s="154">
        <f t="shared" si="8"/>
        <v>0</v>
      </c>
    </row>
    <row r="29" spans="1:32" x14ac:dyDescent="0.25">
      <c r="A29" s="141" t="str">
        <f>IF(ISBLANK('C1'!A29),"",'C1'!A29)</f>
        <v/>
      </c>
      <c r="B29" s="144" t="str">
        <f>IF(ISBLANK('C1'!B29),"",'C1'!B29)</f>
        <v/>
      </c>
      <c r="C29" s="248" t="str">
        <f>IF(ISBLANK('C1'!R29),"",'C1'!R29)</f>
        <v/>
      </c>
      <c r="D29" s="194"/>
      <c r="E29" s="195"/>
      <c r="F29" s="195"/>
      <c r="G29" s="195"/>
      <c r="H29" s="195"/>
      <c r="I29" s="195"/>
      <c r="J29" s="197"/>
      <c r="K29" s="459"/>
      <c r="L29" s="198"/>
      <c r="M29" s="196"/>
      <c r="N29" s="196"/>
      <c r="O29" s="196"/>
      <c r="P29" s="196"/>
      <c r="Q29" s="197"/>
      <c r="R29" s="195"/>
      <c r="S29" s="195"/>
      <c r="T29" s="195"/>
      <c r="U29" s="195"/>
      <c r="V29" s="198"/>
      <c r="X29" s="153">
        <f t="shared" si="1"/>
        <v>0</v>
      </c>
      <c r="Y29" s="149">
        <f t="shared" si="2"/>
        <v>0</v>
      </c>
      <c r="Z29" s="149">
        <f t="shared" si="3"/>
        <v>0</v>
      </c>
      <c r="AA29" s="850">
        <f t="shared" si="4"/>
        <v>0</v>
      </c>
      <c r="AC29" s="153">
        <f t="shared" si="5"/>
        <v>0</v>
      </c>
      <c r="AD29" s="149">
        <f t="shared" si="6"/>
        <v>0</v>
      </c>
      <c r="AE29" s="149">
        <f t="shared" si="7"/>
        <v>0</v>
      </c>
      <c r="AF29" s="154">
        <f t="shared" si="8"/>
        <v>0</v>
      </c>
    </row>
    <row r="30" spans="1:32" x14ac:dyDescent="0.25">
      <c r="A30" s="141" t="str">
        <f>IF(ISBLANK('C1'!A30),"",'C1'!A30)</f>
        <v/>
      </c>
      <c r="B30" s="144" t="str">
        <f>IF(ISBLANK('C1'!B30),"",'C1'!B30)</f>
        <v/>
      </c>
      <c r="C30" s="248" t="str">
        <f>IF(ISBLANK('C1'!R30),"",'C1'!R30)</f>
        <v/>
      </c>
      <c r="D30" s="194"/>
      <c r="E30" s="195"/>
      <c r="F30" s="195"/>
      <c r="G30" s="195"/>
      <c r="H30" s="195"/>
      <c r="I30" s="195"/>
      <c r="J30" s="197"/>
      <c r="K30" s="459"/>
      <c r="L30" s="198"/>
      <c r="M30" s="196"/>
      <c r="N30" s="196"/>
      <c r="O30" s="196"/>
      <c r="P30" s="196"/>
      <c r="Q30" s="197"/>
      <c r="R30" s="195"/>
      <c r="S30" s="195"/>
      <c r="T30" s="195"/>
      <c r="U30" s="195"/>
      <c r="V30" s="198"/>
      <c r="X30" s="153">
        <f t="shared" si="1"/>
        <v>0</v>
      </c>
      <c r="Y30" s="149">
        <f t="shared" si="2"/>
        <v>0</v>
      </c>
      <c r="Z30" s="149">
        <f t="shared" si="3"/>
        <v>0</v>
      </c>
      <c r="AA30" s="850">
        <f t="shared" si="4"/>
        <v>0</v>
      </c>
      <c r="AC30" s="153">
        <f t="shared" si="5"/>
        <v>0</v>
      </c>
      <c r="AD30" s="149">
        <f t="shared" si="6"/>
        <v>0</v>
      </c>
      <c r="AE30" s="149">
        <f t="shared" si="7"/>
        <v>0</v>
      </c>
      <c r="AF30" s="154">
        <f t="shared" si="8"/>
        <v>0</v>
      </c>
    </row>
    <row r="31" spans="1:32" x14ac:dyDescent="0.25">
      <c r="A31" s="141" t="str">
        <f>IF(ISBLANK('C1'!A31),"",'C1'!A31)</f>
        <v/>
      </c>
      <c r="B31" s="144" t="str">
        <f>IF(ISBLANK('C1'!B31),"",'C1'!B31)</f>
        <v/>
      </c>
      <c r="C31" s="248" t="str">
        <f>IF(ISBLANK('C1'!R31),"",'C1'!R31)</f>
        <v/>
      </c>
      <c r="D31" s="194"/>
      <c r="E31" s="195"/>
      <c r="F31" s="195"/>
      <c r="G31" s="195"/>
      <c r="H31" s="195"/>
      <c r="I31" s="195"/>
      <c r="J31" s="197"/>
      <c r="K31" s="459"/>
      <c r="L31" s="198"/>
      <c r="M31" s="196"/>
      <c r="N31" s="196"/>
      <c r="O31" s="196"/>
      <c r="P31" s="196"/>
      <c r="Q31" s="197"/>
      <c r="R31" s="195"/>
      <c r="S31" s="195"/>
      <c r="T31" s="195"/>
      <c r="U31" s="195"/>
      <c r="V31" s="198"/>
      <c r="X31" s="153">
        <f t="shared" si="1"/>
        <v>0</v>
      </c>
      <c r="Y31" s="149">
        <f t="shared" si="2"/>
        <v>0</v>
      </c>
      <c r="Z31" s="149">
        <f t="shared" si="3"/>
        <v>0</v>
      </c>
      <c r="AA31" s="850">
        <f t="shared" si="4"/>
        <v>0</v>
      </c>
      <c r="AC31" s="153">
        <f t="shared" si="5"/>
        <v>0</v>
      </c>
      <c r="AD31" s="149">
        <f t="shared" si="6"/>
        <v>0</v>
      </c>
      <c r="AE31" s="149">
        <f t="shared" si="7"/>
        <v>0</v>
      </c>
      <c r="AF31" s="154">
        <f t="shared" si="8"/>
        <v>0</v>
      </c>
    </row>
    <row r="32" spans="1:32" x14ac:dyDescent="0.25">
      <c r="A32" s="141" t="str">
        <f>IF(ISBLANK('C1'!A32),"",'C1'!A32)</f>
        <v/>
      </c>
      <c r="B32" s="144" t="str">
        <f>IF(ISBLANK('C1'!B32),"",'C1'!B32)</f>
        <v/>
      </c>
      <c r="C32" s="248" t="str">
        <f>IF(ISBLANK('C1'!R32),"",'C1'!R32)</f>
        <v/>
      </c>
      <c r="D32" s="194"/>
      <c r="E32" s="195"/>
      <c r="F32" s="195"/>
      <c r="G32" s="195"/>
      <c r="H32" s="195"/>
      <c r="I32" s="195"/>
      <c r="J32" s="197"/>
      <c r="K32" s="459"/>
      <c r="L32" s="198"/>
      <c r="M32" s="196"/>
      <c r="N32" s="196"/>
      <c r="O32" s="196"/>
      <c r="P32" s="196"/>
      <c r="Q32" s="197"/>
      <c r="R32" s="195"/>
      <c r="S32" s="195"/>
      <c r="T32" s="195"/>
      <c r="U32" s="195"/>
      <c r="V32" s="198"/>
      <c r="X32" s="153">
        <f t="shared" si="1"/>
        <v>0</v>
      </c>
      <c r="Y32" s="149">
        <f t="shared" si="2"/>
        <v>0</v>
      </c>
      <c r="Z32" s="149">
        <f t="shared" si="3"/>
        <v>0</v>
      </c>
      <c r="AA32" s="850">
        <f t="shared" si="4"/>
        <v>0</v>
      </c>
      <c r="AC32" s="153">
        <f t="shared" si="5"/>
        <v>0</v>
      </c>
      <c r="AD32" s="149">
        <f t="shared" si="6"/>
        <v>0</v>
      </c>
      <c r="AE32" s="149">
        <f t="shared" si="7"/>
        <v>0</v>
      </c>
      <c r="AF32" s="154">
        <f t="shared" si="8"/>
        <v>0</v>
      </c>
    </row>
    <row r="33" spans="1:32" x14ac:dyDescent="0.25">
      <c r="A33" s="141" t="str">
        <f>IF(ISBLANK('C1'!A33),"",'C1'!A33)</f>
        <v/>
      </c>
      <c r="B33" s="144" t="str">
        <f>IF(ISBLANK('C1'!B33),"",'C1'!B33)</f>
        <v/>
      </c>
      <c r="C33" s="248" t="str">
        <f>IF(ISBLANK('C1'!R33),"",'C1'!R33)</f>
        <v/>
      </c>
      <c r="D33" s="194"/>
      <c r="E33" s="195"/>
      <c r="F33" s="195"/>
      <c r="G33" s="195"/>
      <c r="H33" s="195"/>
      <c r="I33" s="195"/>
      <c r="J33" s="197"/>
      <c r="K33" s="459"/>
      <c r="L33" s="198"/>
      <c r="M33" s="196"/>
      <c r="N33" s="196"/>
      <c r="O33" s="196"/>
      <c r="P33" s="196"/>
      <c r="Q33" s="197"/>
      <c r="R33" s="195"/>
      <c r="S33" s="195"/>
      <c r="T33" s="195"/>
      <c r="U33" s="195"/>
      <c r="V33" s="198"/>
      <c r="X33" s="153">
        <f t="shared" si="1"/>
        <v>0</v>
      </c>
      <c r="Y33" s="149">
        <f t="shared" si="2"/>
        <v>0</v>
      </c>
      <c r="Z33" s="149">
        <f t="shared" si="3"/>
        <v>0</v>
      </c>
      <c r="AA33" s="850">
        <f t="shared" si="4"/>
        <v>0</v>
      </c>
      <c r="AC33" s="153">
        <f t="shared" si="5"/>
        <v>0</v>
      </c>
      <c r="AD33" s="149">
        <f t="shared" si="6"/>
        <v>0</v>
      </c>
      <c r="AE33" s="149">
        <f t="shared" si="7"/>
        <v>0</v>
      </c>
      <c r="AF33" s="154">
        <f t="shared" si="8"/>
        <v>0</v>
      </c>
    </row>
    <row r="34" spans="1:32" x14ac:dyDescent="0.25">
      <c r="A34" s="141" t="str">
        <f>IF(ISBLANK('C1'!A34),"",'C1'!A34)</f>
        <v/>
      </c>
      <c r="B34" s="144" t="str">
        <f>IF(ISBLANK('C1'!B34),"",'C1'!B34)</f>
        <v/>
      </c>
      <c r="C34" s="248" t="str">
        <f>IF(ISBLANK('C1'!R34),"",'C1'!R34)</f>
        <v/>
      </c>
      <c r="D34" s="194"/>
      <c r="E34" s="195"/>
      <c r="F34" s="195"/>
      <c r="G34" s="195"/>
      <c r="H34" s="195"/>
      <c r="I34" s="195"/>
      <c r="J34" s="197"/>
      <c r="K34" s="459"/>
      <c r="L34" s="198"/>
      <c r="M34" s="196"/>
      <c r="N34" s="196"/>
      <c r="O34" s="196"/>
      <c r="P34" s="196"/>
      <c r="Q34" s="197"/>
      <c r="R34" s="195"/>
      <c r="S34" s="195"/>
      <c r="T34" s="195"/>
      <c r="U34" s="195"/>
      <c r="V34" s="198"/>
      <c r="X34" s="153">
        <f t="shared" si="1"/>
        <v>0</v>
      </c>
      <c r="Y34" s="149">
        <f t="shared" si="2"/>
        <v>0</v>
      </c>
      <c r="Z34" s="149">
        <f t="shared" si="3"/>
        <v>0</v>
      </c>
      <c r="AA34" s="850">
        <f t="shared" si="4"/>
        <v>0</v>
      </c>
      <c r="AC34" s="153">
        <f t="shared" si="5"/>
        <v>0</v>
      </c>
      <c r="AD34" s="149">
        <f t="shared" si="6"/>
        <v>0</v>
      </c>
      <c r="AE34" s="149">
        <f t="shared" si="7"/>
        <v>0</v>
      </c>
      <c r="AF34" s="154">
        <f t="shared" si="8"/>
        <v>0</v>
      </c>
    </row>
    <row r="35" spans="1:32" x14ac:dyDescent="0.25">
      <c r="A35" s="141" t="str">
        <f>IF(ISBLANK('C1'!A35),"",'C1'!A35)</f>
        <v/>
      </c>
      <c r="B35" s="144" t="str">
        <f>IF(ISBLANK('C1'!B35),"",'C1'!B35)</f>
        <v/>
      </c>
      <c r="C35" s="248" t="str">
        <f>IF(ISBLANK('C1'!R35),"",'C1'!R35)</f>
        <v/>
      </c>
      <c r="D35" s="194"/>
      <c r="E35" s="195"/>
      <c r="F35" s="195"/>
      <c r="G35" s="195"/>
      <c r="H35" s="195"/>
      <c r="I35" s="195"/>
      <c r="J35" s="197"/>
      <c r="K35" s="459"/>
      <c r="L35" s="198"/>
      <c r="M35" s="196"/>
      <c r="N35" s="196"/>
      <c r="O35" s="196"/>
      <c r="P35" s="196"/>
      <c r="Q35" s="197"/>
      <c r="R35" s="195"/>
      <c r="S35" s="195"/>
      <c r="T35" s="195"/>
      <c r="U35" s="195"/>
      <c r="V35" s="198"/>
      <c r="X35" s="153">
        <f t="shared" si="1"/>
        <v>0</v>
      </c>
      <c r="Y35" s="149">
        <f t="shared" si="2"/>
        <v>0</v>
      </c>
      <c r="Z35" s="149">
        <f t="shared" si="3"/>
        <v>0</v>
      </c>
      <c r="AA35" s="850">
        <f t="shared" si="4"/>
        <v>0</v>
      </c>
      <c r="AC35" s="153">
        <f t="shared" si="5"/>
        <v>0</v>
      </c>
      <c r="AD35" s="149">
        <f t="shared" si="6"/>
        <v>0</v>
      </c>
      <c r="AE35" s="149">
        <f t="shared" si="7"/>
        <v>0</v>
      </c>
      <c r="AF35" s="154">
        <f t="shared" si="8"/>
        <v>0</v>
      </c>
    </row>
    <row r="36" spans="1:32" x14ac:dyDescent="0.25">
      <c r="A36" s="141" t="str">
        <f>IF(ISBLANK('C1'!A36),"",'C1'!A36)</f>
        <v/>
      </c>
      <c r="B36" s="144" t="str">
        <f>IF(ISBLANK('C1'!B36),"",'C1'!B36)</f>
        <v/>
      </c>
      <c r="C36" s="248" t="str">
        <f>IF(ISBLANK('C1'!R36),"",'C1'!R36)</f>
        <v/>
      </c>
      <c r="D36" s="194"/>
      <c r="E36" s="195"/>
      <c r="F36" s="195"/>
      <c r="G36" s="195"/>
      <c r="H36" s="195"/>
      <c r="I36" s="195"/>
      <c r="J36" s="197"/>
      <c r="K36" s="459"/>
      <c r="L36" s="198"/>
      <c r="M36" s="196"/>
      <c r="N36" s="196"/>
      <c r="O36" s="196"/>
      <c r="P36" s="196"/>
      <c r="Q36" s="197"/>
      <c r="R36" s="195"/>
      <c r="S36" s="195"/>
      <c r="T36" s="195"/>
      <c r="U36" s="195"/>
      <c r="V36" s="198"/>
      <c r="X36" s="153">
        <f t="shared" si="1"/>
        <v>0</v>
      </c>
      <c r="Y36" s="149">
        <f t="shared" si="2"/>
        <v>0</v>
      </c>
      <c r="Z36" s="149">
        <f t="shared" si="3"/>
        <v>0</v>
      </c>
      <c r="AA36" s="850">
        <f t="shared" si="4"/>
        <v>0</v>
      </c>
      <c r="AC36" s="153">
        <f t="shared" si="5"/>
        <v>0</v>
      </c>
      <c r="AD36" s="149">
        <f t="shared" si="6"/>
        <v>0</v>
      </c>
      <c r="AE36" s="149">
        <f t="shared" si="7"/>
        <v>0</v>
      </c>
      <c r="AF36" s="154">
        <f t="shared" si="8"/>
        <v>0</v>
      </c>
    </row>
    <row r="37" spans="1:32" x14ac:dyDescent="0.25">
      <c r="A37" s="141" t="str">
        <f>IF(ISBLANK('C1'!A37),"",'C1'!A37)</f>
        <v/>
      </c>
      <c r="B37" s="144" t="str">
        <f>IF(ISBLANK('C1'!B37),"",'C1'!B37)</f>
        <v/>
      </c>
      <c r="C37" s="248" t="str">
        <f>IF(ISBLANK('C1'!R37),"",'C1'!R37)</f>
        <v/>
      </c>
      <c r="D37" s="194"/>
      <c r="E37" s="195"/>
      <c r="F37" s="195"/>
      <c r="G37" s="195"/>
      <c r="H37" s="195"/>
      <c r="I37" s="195"/>
      <c r="J37" s="197"/>
      <c r="K37" s="459"/>
      <c r="L37" s="198"/>
      <c r="M37" s="196"/>
      <c r="N37" s="196"/>
      <c r="O37" s="196"/>
      <c r="P37" s="196"/>
      <c r="Q37" s="197"/>
      <c r="R37" s="195"/>
      <c r="S37" s="195"/>
      <c r="T37" s="195"/>
      <c r="U37" s="195"/>
      <c r="V37" s="198"/>
      <c r="X37" s="153">
        <f t="shared" si="1"/>
        <v>0</v>
      </c>
      <c r="Y37" s="149">
        <f t="shared" si="2"/>
        <v>0</v>
      </c>
      <c r="Z37" s="149">
        <f t="shared" si="3"/>
        <v>0</v>
      </c>
      <c r="AA37" s="850">
        <f t="shared" si="4"/>
        <v>0</v>
      </c>
      <c r="AC37" s="153">
        <f t="shared" si="5"/>
        <v>0</v>
      </c>
      <c r="AD37" s="149">
        <f t="shared" si="6"/>
        <v>0</v>
      </c>
      <c r="AE37" s="149">
        <f t="shared" si="7"/>
        <v>0</v>
      </c>
      <c r="AF37" s="154">
        <f t="shared" si="8"/>
        <v>0</v>
      </c>
    </row>
    <row r="38" spans="1:32" x14ac:dyDescent="0.25">
      <c r="A38" s="141" t="str">
        <f>IF(ISBLANK('C1'!A38),"",'C1'!A38)</f>
        <v/>
      </c>
      <c r="B38" s="144" t="str">
        <f>IF(ISBLANK('C1'!B38),"",'C1'!B38)</f>
        <v/>
      </c>
      <c r="C38" s="248" t="str">
        <f>IF(ISBLANK('C1'!R38),"",'C1'!R38)</f>
        <v/>
      </c>
      <c r="D38" s="194"/>
      <c r="E38" s="195"/>
      <c r="F38" s="195"/>
      <c r="G38" s="195"/>
      <c r="H38" s="195"/>
      <c r="I38" s="195"/>
      <c r="J38" s="197"/>
      <c r="K38" s="459"/>
      <c r="L38" s="198"/>
      <c r="M38" s="196"/>
      <c r="N38" s="196"/>
      <c r="O38" s="196"/>
      <c r="P38" s="196"/>
      <c r="Q38" s="197"/>
      <c r="R38" s="195"/>
      <c r="S38" s="195"/>
      <c r="T38" s="195"/>
      <c r="U38" s="195"/>
      <c r="V38" s="198"/>
      <c r="X38" s="153">
        <f t="shared" si="1"/>
        <v>0</v>
      </c>
      <c r="Y38" s="149">
        <f t="shared" si="2"/>
        <v>0</v>
      </c>
      <c r="Z38" s="149">
        <f t="shared" si="3"/>
        <v>0</v>
      </c>
      <c r="AA38" s="850">
        <f t="shared" si="4"/>
        <v>0</v>
      </c>
      <c r="AC38" s="153">
        <f t="shared" si="5"/>
        <v>0</v>
      </c>
      <c r="AD38" s="149">
        <f t="shared" si="6"/>
        <v>0</v>
      </c>
      <c r="AE38" s="149">
        <f t="shared" si="7"/>
        <v>0</v>
      </c>
      <c r="AF38" s="154">
        <f t="shared" si="8"/>
        <v>0</v>
      </c>
    </row>
    <row r="39" spans="1:32" x14ac:dyDescent="0.25">
      <c r="A39" s="141" t="str">
        <f>IF(ISBLANK('C1'!A39),"",'C1'!A39)</f>
        <v/>
      </c>
      <c r="B39" s="144" t="str">
        <f>IF(ISBLANK('C1'!B39),"",'C1'!B39)</f>
        <v/>
      </c>
      <c r="C39" s="248" t="str">
        <f>IF(ISBLANK('C1'!R39),"",'C1'!R39)</f>
        <v/>
      </c>
      <c r="D39" s="194"/>
      <c r="E39" s="195"/>
      <c r="F39" s="195"/>
      <c r="G39" s="195"/>
      <c r="H39" s="195"/>
      <c r="I39" s="195"/>
      <c r="J39" s="197"/>
      <c r="K39" s="459"/>
      <c r="L39" s="198"/>
      <c r="M39" s="196"/>
      <c r="N39" s="196"/>
      <c r="O39" s="196"/>
      <c r="P39" s="196"/>
      <c r="Q39" s="197"/>
      <c r="R39" s="195"/>
      <c r="S39" s="195"/>
      <c r="T39" s="195"/>
      <c r="U39" s="195"/>
      <c r="V39" s="198"/>
      <c r="X39" s="153">
        <f t="shared" si="1"/>
        <v>0</v>
      </c>
      <c r="Y39" s="149">
        <f t="shared" si="2"/>
        <v>0</v>
      </c>
      <c r="Z39" s="149">
        <f t="shared" si="3"/>
        <v>0</v>
      </c>
      <c r="AA39" s="850">
        <f t="shared" si="4"/>
        <v>0</v>
      </c>
      <c r="AC39" s="153">
        <f t="shared" si="5"/>
        <v>0</v>
      </c>
      <c r="AD39" s="149">
        <f t="shared" si="6"/>
        <v>0</v>
      </c>
      <c r="AE39" s="149">
        <f t="shared" si="7"/>
        <v>0</v>
      </c>
      <c r="AF39" s="154">
        <f t="shared" si="8"/>
        <v>0</v>
      </c>
    </row>
    <row r="40" spans="1:32" x14ac:dyDescent="0.25">
      <c r="A40" s="141" t="str">
        <f>IF(ISBLANK('C1'!A40),"",'C1'!A40)</f>
        <v/>
      </c>
      <c r="B40" s="144" t="str">
        <f>IF(ISBLANK('C1'!B40),"",'C1'!B40)</f>
        <v/>
      </c>
      <c r="C40" s="248" t="str">
        <f>IF(ISBLANK('C1'!R40),"",'C1'!R40)</f>
        <v/>
      </c>
      <c r="D40" s="194"/>
      <c r="E40" s="195"/>
      <c r="F40" s="195"/>
      <c r="G40" s="195"/>
      <c r="H40" s="195"/>
      <c r="I40" s="195"/>
      <c r="J40" s="197"/>
      <c r="K40" s="459"/>
      <c r="L40" s="198"/>
      <c r="M40" s="196"/>
      <c r="N40" s="196"/>
      <c r="O40" s="196"/>
      <c r="P40" s="196"/>
      <c r="Q40" s="197"/>
      <c r="R40" s="195"/>
      <c r="S40" s="195"/>
      <c r="T40" s="195"/>
      <c r="U40" s="195"/>
      <c r="V40" s="198"/>
      <c r="X40" s="153">
        <f t="shared" si="1"/>
        <v>0</v>
      </c>
      <c r="Y40" s="149">
        <f t="shared" si="2"/>
        <v>0</v>
      </c>
      <c r="Z40" s="149">
        <f t="shared" si="3"/>
        <v>0</v>
      </c>
      <c r="AA40" s="850">
        <f t="shared" si="4"/>
        <v>0</v>
      </c>
      <c r="AC40" s="153">
        <f t="shared" si="5"/>
        <v>0</v>
      </c>
      <c r="AD40" s="149">
        <f t="shared" si="6"/>
        <v>0</v>
      </c>
      <c r="AE40" s="149">
        <f t="shared" si="7"/>
        <v>0</v>
      </c>
      <c r="AF40" s="154">
        <f t="shared" si="8"/>
        <v>0</v>
      </c>
    </row>
    <row r="41" spans="1:32" x14ac:dyDescent="0.25">
      <c r="A41" s="141" t="str">
        <f>IF(ISBLANK('C1'!A41),"",'C1'!A41)</f>
        <v/>
      </c>
      <c r="B41" s="144" t="str">
        <f>IF(ISBLANK('C1'!B41),"",'C1'!B41)</f>
        <v/>
      </c>
      <c r="C41" s="248" t="str">
        <f>IF(ISBLANK('C1'!R41),"",'C1'!R41)</f>
        <v/>
      </c>
      <c r="D41" s="194"/>
      <c r="E41" s="195"/>
      <c r="F41" s="195"/>
      <c r="G41" s="195"/>
      <c r="H41" s="195"/>
      <c r="I41" s="195"/>
      <c r="J41" s="197"/>
      <c r="K41" s="459"/>
      <c r="L41" s="198"/>
      <c r="M41" s="196"/>
      <c r="N41" s="196"/>
      <c r="O41" s="196"/>
      <c r="P41" s="196"/>
      <c r="Q41" s="197"/>
      <c r="R41" s="195"/>
      <c r="S41" s="195"/>
      <c r="T41" s="195"/>
      <c r="U41" s="195"/>
      <c r="V41" s="198"/>
      <c r="X41" s="153">
        <f t="shared" si="1"/>
        <v>0</v>
      </c>
      <c r="Y41" s="149">
        <f t="shared" si="2"/>
        <v>0</v>
      </c>
      <c r="Z41" s="149">
        <f t="shared" si="3"/>
        <v>0</v>
      </c>
      <c r="AA41" s="850">
        <f t="shared" si="4"/>
        <v>0</v>
      </c>
      <c r="AC41" s="153">
        <f t="shared" si="5"/>
        <v>0</v>
      </c>
      <c r="AD41" s="149">
        <f t="shared" si="6"/>
        <v>0</v>
      </c>
      <c r="AE41" s="149">
        <f t="shared" si="7"/>
        <v>0</v>
      </c>
      <c r="AF41" s="154">
        <f t="shared" si="8"/>
        <v>0</v>
      </c>
    </row>
    <row r="42" spans="1:32" x14ac:dyDescent="0.25">
      <c r="A42" s="141" t="str">
        <f>IF(ISBLANK('C1'!A42),"",'C1'!A42)</f>
        <v/>
      </c>
      <c r="B42" s="144" t="str">
        <f>IF(ISBLANK('C1'!B42),"",'C1'!B42)</f>
        <v/>
      </c>
      <c r="C42" s="248" t="str">
        <f>IF(ISBLANK('C1'!R42),"",'C1'!R42)</f>
        <v/>
      </c>
      <c r="D42" s="194"/>
      <c r="E42" s="195"/>
      <c r="F42" s="195"/>
      <c r="G42" s="195"/>
      <c r="H42" s="195"/>
      <c r="I42" s="195"/>
      <c r="J42" s="197"/>
      <c r="K42" s="459"/>
      <c r="L42" s="198"/>
      <c r="M42" s="196"/>
      <c r="N42" s="196"/>
      <c r="O42" s="196"/>
      <c r="P42" s="196"/>
      <c r="Q42" s="197"/>
      <c r="R42" s="195"/>
      <c r="S42" s="195"/>
      <c r="T42" s="195"/>
      <c r="U42" s="195"/>
      <c r="V42" s="198"/>
      <c r="X42" s="153">
        <f t="shared" si="1"/>
        <v>0</v>
      </c>
      <c r="Y42" s="149">
        <f t="shared" si="2"/>
        <v>0</v>
      </c>
      <c r="Z42" s="149">
        <f t="shared" si="3"/>
        <v>0</v>
      </c>
      <c r="AA42" s="850">
        <f t="shared" si="4"/>
        <v>0</v>
      </c>
      <c r="AC42" s="153">
        <f t="shared" si="5"/>
        <v>0</v>
      </c>
      <c r="AD42" s="149">
        <f t="shared" si="6"/>
        <v>0</v>
      </c>
      <c r="AE42" s="149">
        <f t="shared" si="7"/>
        <v>0</v>
      </c>
      <c r="AF42" s="154">
        <f t="shared" si="8"/>
        <v>0</v>
      </c>
    </row>
    <row r="43" spans="1:32" x14ac:dyDescent="0.25">
      <c r="A43" s="141" t="str">
        <f>IF(ISBLANK('C1'!A43),"",'C1'!A43)</f>
        <v/>
      </c>
      <c r="B43" s="144" t="str">
        <f>IF(ISBLANK('C1'!B43),"",'C1'!B43)</f>
        <v/>
      </c>
      <c r="C43" s="248" t="str">
        <f>IF(ISBLANK('C1'!R43),"",'C1'!R43)</f>
        <v/>
      </c>
      <c r="D43" s="194"/>
      <c r="E43" s="195"/>
      <c r="F43" s="195"/>
      <c r="G43" s="195"/>
      <c r="H43" s="195"/>
      <c r="I43" s="195"/>
      <c r="J43" s="197"/>
      <c r="K43" s="459"/>
      <c r="L43" s="198"/>
      <c r="M43" s="196"/>
      <c r="N43" s="196"/>
      <c r="O43" s="196"/>
      <c r="P43" s="196"/>
      <c r="Q43" s="197"/>
      <c r="R43" s="195"/>
      <c r="S43" s="195"/>
      <c r="T43" s="195"/>
      <c r="U43" s="195"/>
      <c r="V43" s="198"/>
      <c r="X43" s="153">
        <f t="shared" si="1"/>
        <v>0</v>
      </c>
      <c r="Y43" s="149">
        <f t="shared" si="2"/>
        <v>0</v>
      </c>
      <c r="Z43" s="149">
        <f t="shared" si="3"/>
        <v>0</v>
      </c>
      <c r="AA43" s="850">
        <f t="shared" si="4"/>
        <v>0</v>
      </c>
      <c r="AC43" s="153">
        <f t="shared" si="5"/>
        <v>0</v>
      </c>
      <c r="AD43" s="149">
        <f t="shared" si="6"/>
        <v>0</v>
      </c>
      <c r="AE43" s="149">
        <f t="shared" si="7"/>
        <v>0</v>
      </c>
      <c r="AF43" s="154">
        <f t="shared" si="8"/>
        <v>0</v>
      </c>
    </row>
    <row r="44" spans="1:32" x14ac:dyDescent="0.25">
      <c r="A44" s="141" t="str">
        <f>IF(ISBLANK('C1'!A44),"",'C1'!A44)</f>
        <v/>
      </c>
      <c r="B44" s="144" t="str">
        <f>IF(ISBLANK('C1'!B44),"",'C1'!B44)</f>
        <v/>
      </c>
      <c r="C44" s="248" t="str">
        <f>IF(ISBLANK('C1'!R44),"",'C1'!R44)</f>
        <v/>
      </c>
      <c r="D44" s="194"/>
      <c r="E44" s="195"/>
      <c r="F44" s="195"/>
      <c r="G44" s="195"/>
      <c r="H44" s="195"/>
      <c r="I44" s="195"/>
      <c r="J44" s="197"/>
      <c r="K44" s="459"/>
      <c r="L44" s="198"/>
      <c r="M44" s="196"/>
      <c r="N44" s="196"/>
      <c r="O44" s="196"/>
      <c r="P44" s="196"/>
      <c r="Q44" s="197"/>
      <c r="R44" s="195"/>
      <c r="S44" s="195"/>
      <c r="T44" s="195"/>
      <c r="U44" s="195"/>
      <c r="V44" s="198"/>
      <c r="X44" s="153">
        <f t="shared" si="1"/>
        <v>0</v>
      </c>
      <c r="Y44" s="149">
        <f t="shared" si="2"/>
        <v>0</v>
      </c>
      <c r="Z44" s="149">
        <f t="shared" si="3"/>
        <v>0</v>
      </c>
      <c r="AA44" s="850">
        <f t="shared" si="4"/>
        <v>0</v>
      </c>
      <c r="AC44" s="153">
        <f t="shared" si="5"/>
        <v>0</v>
      </c>
      <c r="AD44" s="149">
        <f t="shared" si="6"/>
        <v>0</v>
      </c>
      <c r="AE44" s="149">
        <f t="shared" si="7"/>
        <v>0</v>
      </c>
      <c r="AF44" s="154">
        <f t="shared" si="8"/>
        <v>0</v>
      </c>
    </row>
    <row r="45" spans="1:32" x14ac:dyDescent="0.25">
      <c r="A45" s="141" t="str">
        <f>IF(ISBLANK('C1'!A45),"",'C1'!A45)</f>
        <v/>
      </c>
      <c r="B45" s="144" t="str">
        <f>IF(ISBLANK('C1'!B45),"",'C1'!B45)</f>
        <v/>
      </c>
      <c r="C45" s="248" t="str">
        <f>IF(ISBLANK('C1'!R45),"",'C1'!R45)</f>
        <v/>
      </c>
      <c r="D45" s="194"/>
      <c r="E45" s="195"/>
      <c r="F45" s="195"/>
      <c r="G45" s="195"/>
      <c r="H45" s="195"/>
      <c r="I45" s="195"/>
      <c r="J45" s="197"/>
      <c r="K45" s="459"/>
      <c r="L45" s="198"/>
      <c r="M45" s="196"/>
      <c r="N45" s="196"/>
      <c r="O45" s="196"/>
      <c r="P45" s="196"/>
      <c r="Q45" s="197"/>
      <c r="R45" s="195"/>
      <c r="S45" s="195"/>
      <c r="T45" s="195"/>
      <c r="U45" s="195"/>
      <c r="V45" s="198"/>
      <c r="X45" s="153">
        <f t="shared" si="1"/>
        <v>0</v>
      </c>
      <c r="Y45" s="149">
        <f t="shared" si="2"/>
        <v>0</v>
      </c>
      <c r="Z45" s="149">
        <f t="shared" si="3"/>
        <v>0</v>
      </c>
      <c r="AA45" s="850">
        <f t="shared" si="4"/>
        <v>0</v>
      </c>
      <c r="AC45" s="153">
        <f t="shared" si="5"/>
        <v>0</v>
      </c>
      <c r="AD45" s="149">
        <f t="shared" si="6"/>
        <v>0</v>
      </c>
      <c r="AE45" s="149">
        <f t="shared" si="7"/>
        <v>0</v>
      </c>
      <c r="AF45" s="154">
        <f t="shared" si="8"/>
        <v>0</v>
      </c>
    </row>
    <row r="46" spans="1:32" x14ac:dyDescent="0.25">
      <c r="A46" s="141" t="str">
        <f>IF(ISBLANK('C1'!A46),"",'C1'!A46)</f>
        <v/>
      </c>
      <c r="B46" s="144" t="str">
        <f>IF(ISBLANK('C1'!B46),"",'C1'!B46)</f>
        <v/>
      </c>
      <c r="C46" s="248" t="str">
        <f>IF(ISBLANK('C1'!R46),"",'C1'!R46)</f>
        <v/>
      </c>
      <c r="D46" s="194"/>
      <c r="E46" s="195"/>
      <c r="F46" s="195"/>
      <c r="G46" s="195"/>
      <c r="H46" s="195"/>
      <c r="I46" s="195"/>
      <c r="J46" s="197"/>
      <c r="K46" s="459"/>
      <c r="L46" s="198"/>
      <c r="M46" s="196"/>
      <c r="N46" s="196"/>
      <c r="O46" s="196"/>
      <c r="P46" s="196"/>
      <c r="Q46" s="197"/>
      <c r="R46" s="195"/>
      <c r="S46" s="195"/>
      <c r="T46" s="195"/>
      <c r="U46" s="195"/>
      <c r="V46" s="198"/>
      <c r="X46" s="153">
        <f t="shared" si="1"/>
        <v>0</v>
      </c>
      <c r="Y46" s="149">
        <f t="shared" si="2"/>
        <v>0</v>
      </c>
      <c r="Z46" s="149">
        <f t="shared" si="3"/>
        <v>0</v>
      </c>
      <c r="AA46" s="850">
        <f t="shared" si="4"/>
        <v>0</v>
      </c>
      <c r="AC46" s="153">
        <f t="shared" si="5"/>
        <v>0</v>
      </c>
      <c r="AD46" s="149">
        <f t="shared" si="6"/>
        <v>0</v>
      </c>
      <c r="AE46" s="149">
        <f t="shared" si="7"/>
        <v>0</v>
      </c>
      <c r="AF46" s="154">
        <f t="shared" si="8"/>
        <v>0</v>
      </c>
    </row>
    <row r="47" spans="1:32" x14ac:dyDescent="0.25">
      <c r="A47" s="141" t="str">
        <f>IF(ISBLANK('C1'!A47),"",'C1'!A47)</f>
        <v/>
      </c>
      <c r="B47" s="144" t="str">
        <f>IF(ISBLANK('C1'!B47),"",'C1'!B47)</f>
        <v/>
      </c>
      <c r="C47" s="248" t="str">
        <f>IF(ISBLANK('C1'!R47),"",'C1'!R47)</f>
        <v/>
      </c>
      <c r="D47" s="194"/>
      <c r="E47" s="195"/>
      <c r="F47" s="195"/>
      <c r="G47" s="195"/>
      <c r="H47" s="195"/>
      <c r="I47" s="195"/>
      <c r="J47" s="197"/>
      <c r="K47" s="459"/>
      <c r="L47" s="198"/>
      <c r="M47" s="196"/>
      <c r="N47" s="196"/>
      <c r="O47" s="196"/>
      <c r="P47" s="196"/>
      <c r="Q47" s="197"/>
      <c r="R47" s="195"/>
      <c r="S47" s="195"/>
      <c r="T47" s="195"/>
      <c r="U47" s="195"/>
      <c r="V47" s="198"/>
      <c r="X47" s="153">
        <f t="shared" si="1"/>
        <v>0</v>
      </c>
      <c r="Y47" s="149">
        <f t="shared" si="2"/>
        <v>0</v>
      </c>
      <c r="Z47" s="149">
        <f t="shared" si="3"/>
        <v>0</v>
      </c>
      <c r="AA47" s="850">
        <f t="shared" si="4"/>
        <v>0</v>
      </c>
      <c r="AC47" s="153">
        <f t="shared" si="5"/>
        <v>0</v>
      </c>
      <c r="AD47" s="149">
        <f t="shared" si="6"/>
        <v>0</v>
      </c>
      <c r="AE47" s="149">
        <f t="shared" si="7"/>
        <v>0</v>
      </c>
      <c r="AF47" s="154">
        <f t="shared" si="8"/>
        <v>0</v>
      </c>
    </row>
    <row r="48" spans="1:32" x14ac:dyDescent="0.25">
      <c r="A48" s="141" t="str">
        <f>IF(ISBLANK('C1'!A48),"",'C1'!A48)</f>
        <v/>
      </c>
      <c r="B48" s="144" t="str">
        <f>IF(ISBLANK('C1'!B48),"",'C1'!B48)</f>
        <v/>
      </c>
      <c r="C48" s="248" t="str">
        <f>IF(ISBLANK('C1'!R48),"",'C1'!R48)</f>
        <v/>
      </c>
      <c r="D48" s="194"/>
      <c r="E48" s="195"/>
      <c r="F48" s="195"/>
      <c r="G48" s="195"/>
      <c r="H48" s="195"/>
      <c r="I48" s="195"/>
      <c r="J48" s="197"/>
      <c r="K48" s="459"/>
      <c r="L48" s="198"/>
      <c r="M48" s="196"/>
      <c r="N48" s="196"/>
      <c r="O48" s="196"/>
      <c r="P48" s="196"/>
      <c r="Q48" s="197"/>
      <c r="R48" s="195"/>
      <c r="S48" s="195"/>
      <c r="T48" s="195"/>
      <c r="U48" s="195"/>
      <c r="V48" s="198"/>
      <c r="X48" s="153">
        <f t="shared" si="1"/>
        <v>0</v>
      </c>
      <c r="Y48" s="149">
        <f t="shared" si="2"/>
        <v>0</v>
      </c>
      <c r="Z48" s="149">
        <f t="shared" si="3"/>
        <v>0</v>
      </c>
      <c r="AA48" s="850">
        <f t="shared" si="4"/>
        <v>0</v>
      </c>
      <c r="AC48" s="153">
        <f t="shared" si="5"/>
        <v>0</v>
      </c>
      <c r="AD48" s="149">
        <f t="shared" si="6"/>
        <v>0</v>
      </c>
      <c r="AE48" s="149">
        <f t="shared" si="7"/>
        <v>0</v>
      </c>
      <c r="AF48" s="154">
        <f t="shared" si="8"/>
        <v>0</v>
      </c>
    </row>
    <row r="49" spans="1:32" x14ac:dyDescent="0.25">
      <c r="A49" s="141" t="str">
        <f>IF(ISBLANK('C1'!A49),"",'C1'!A49)</f>
        <v/>
      </c>
      <c r="B49" s="144" t="str">
        <f>IF(ISBLANK('C1'!B49),"",'C1'!B49)</f>
        <v/>
      </c>
      <c r="C49" s="248" t="str">
        <f>IF(ISBLANK('C1'!R49),"",'C1'!R49)</f>
        <v/>
      </c>
      <c r="D49" s="194"/>
      <c r="E49" s="195"/>
      <c r="F49" s="195"/>
      <c r="G49" s="195"/>
      <c r="H49" s="195"/>
      <c r="I49" s="195"/>
      <c r="J49" s="197"/>
      <c r="K49" s="459"/>
      <c r="L49" s="198"/>
      <c r="M49" s="196"/>
      <c r="N49" s="196"/>
      <c r="O49" s="196"/>
      <c r="P49" s="196"/>
      <c r="Q49" s="197"/>
      <c r="R49" s="195"/>
      <c r="S49" s="195"/>
      <c r="T49" s="195"/>
      <c r="U49" s="195"/>
      <c r="V49" s="198"/>
      <c r="X49" s="153">
        <f t="shared" si="1"/>
        <v>0</v>
      </c>
      <c r="Y49" s="149">
        <f t="shared" si="2"/>
        <v>0</v>
      </c>
      <c r="Z49" s="149">
        <f t="shared" si="3"/>
        <v>0</v>
      </c>
      <c r="AA49" s="850">
        <f t="shared" si="4"/>
        <v>0</v>
      </c>
      <c r="AC49" s="153">
        <f t="shared" si="5"/>
        <v>0</v>
      </c>
      <c r="AD49" s="149">
        <f t="shared" si="6"/>
        <v>0</v>
      </c>
      <c r="AE49" s="149">
        <f t="shared" si="7"/>
        <v>0</v>
      </c>
      <c r="AF49" s="154">
        <f t="shared" si="8"/>
        <v>0</v>
      </c>
    </row>
    <row r="50" spans="1:32" x14ac:dyDescent="0.25">
      <c r="A50" s="141" t="str">
        <f>IF(ISBLANK('C1'!A50),"",'C1'!A50)</f>
        <v/>
      </c>
      <c r="B50" s="144" t="str">
        <f>IF(ISBLANK('C1'!B50),"",'C1'!B50)</f>
        <v/>
      </c>
      <c r="C50" s="248" t="str">
        <f>IF(ISBLANK('C1'!R50),"",'C1'!R50)</f>
        <v/>
      </c>
      <c r="D50" s="194"/>
      <c r="E50" s="195"/>
      <c r="F50" s="195"/>
      <c r="G50" s="195"/>
      <c r="H50" s="195"/>
      <c r="I50" s="195"/>
      <c r="J50" s="197"/>
      <c r="K50" s="459"/>
      <c r="L50" s="198"/>
      <c r="M50" s="196"/>
      <c r="N50" s="196"/>
      <c r="O50" s="196"/>
      <c r="P50" s="196"/>
      <c r="Q50" s="197"/>
      <c r="R50" s="195"/>
      <c r="S50" s="195"/>
      <c r="T50" s="195"/>
      <c r="U50" s="195"/>
      <c r="V50" s="198"/>
      <c r="X50" s="153">
        <f t="shared" si="1"/>
        <v>0</v>
      </c>
      <c r="Y50" s="149">
        <f t="shared" si="2"/>
        <v>0</v>
      </c>
      <c r="Z50" s="149">
        <f t="shared" si="3"/>
        <v>0</v>
      </c>
      <c r="AA50" s="850">
        <f t="shared" si="4"/>
        <v>0</v>
      </c>
      <c r="AC50" s="153">
        <f t="shared" si="5"/>
        <v>0</v>
      </c>
      <c r="AD50" s="149">
        <f t="shared" si="6"/>
        <v>0</v>
      </c>
      <c r="AE50" s="149">
        <f t="shared" si="7"/>
        <v>0</v>
      </c>
      <c r="AF50" s="154">
        <f t="shared" si="8"/>
        <v>0</v>
      </c>
    </row>
    <row r="51" spans="1:32" x14ac:dyDescent="0.25">
      <c r="A51" s="141" t="str">
        <f>IF(ISBLANK('C1'!A51),"",'C1'!A51)</f>
        <v/>
      </c>
      <c r="B51" s="144" t="str">
        <f>IF(ISBLANK('C1'!B51),"",'C1'!B51)</f>
        <v/>
      </c>
      <c r="C51" s="248" t="str">
        <f>IF(ISBLANK('C1'!R51),"",'C1'!R51)</f>
        <v/>
      </c>
      <c r="D51" s="194"/>
      <c r="E51" s="195"/>
      <c r="F51" s="195"/>
      <c r="G51" s="195"/>
      <c r="H51" s="195"/>
      <c r="I51" s="195"/>
      <c r="J51" s="197"/>
      <c r="K51" s="459"/>
      <c r="L51" s="198"/>
      <c r="M51" s="196"/>
      <c r="N51" s="196"/>
      <c r="O51" s="196"/>
      <c r="P51" s="196"/>
      <c r="Q51" s="197"/>
      <c r="R51" s="195"/>
      <c r="S51" s="195"/>
      <c r="T51" s="195"/>
      <c r="U51" s="195"/>
      <c r="V51" s="198"/>
      <c r="X51" s="153">
        <f t="shared" si="1"/>
        <v>0</v>
      </c>
      <c r="Y51" s="149">
        <f t="shared" si="2"/>
        <v>0</v>
      </c>
      <c r="Z51" s="149">
        <f t="shared" si="3"/>
        <v>0</v>
      </c>
      <c r="AA51" s="850">
        <f t="shared" si="4"/>
        <v>0</v>
      </c>
      <c r="AC51" s="153">
        <f t="shared" si="5"/>
        <v>0</v>
      </c>
      <c r="AD51" s="149">
        <f t="shared" si="6"/>
        <v>0</v>
      </c>
      <c r="AE51" s="149">
        <f t="shared" si="7"/>
        <v>0</v>
      </c>
      <c r="AF51" s="154">
        <f t="shared" si="8"/>
        <v>0</v>
      </c>
    </row>
    <row r="52" spans="1:32" x14ac:dyDescent="0.25">
      <c r="A52" s="141" t="str">
        <f>IF(ISBLANK('C1'!A52),"",'C1'!A52)</f>
        <v/>
      </c>
      <c r="B52" s="144" t="str">
        <f>IF(ISBLANK('C1'!B52),"",'C1'!B52)</f>
        <v/>
      </c>
      <c r="C52" s="248" t="str">
        <f>IF(ISBLANK('C1'!R52),"",'C1'!R52)</f>
        <v/>
      </c>
      <c r="D52" s="194"/>
      <c r="E52" s="195"/>
      <c r="F52" s="195"/>
      <c r="G52" s="195"/>
      <c r="H52" s="195"/>
      <c r="I52" s="195"/>
      <c r="J52" s="197"/>
      <c r="K52" s="459"/>
      <c r="L52" s="198"/>
      <c r="M52" s="196"/>
      <c r="N52" s="196"/>
      <c r="O52" s="196"/>
      <c r="P52" s="196"/>
      <c r="Q52" s="197"/>
      <c r="R52" s="195"/>
      <c r="S52" s="195"/>
      <c r="T52" s="195"/>
      <c r="U52" s="195"/>
      <c r="V52" s="198"/>
      <c r="X52" s="153">
        <f t="shared" si="1"/>
        <v>0</v>
      </c>
      <c r="Y52" s="149">
        <f t="shared" si="2"/>
        <v>0</v>
      </c>
      <c r="Z52" s="149">
        <f t="shared" si="3"/>
        <v>0</v>
      </c>
      <c r="AA52" s="850">
        <f t="shared" si="4"/>
        <v>0</v>
      </c>
      <c r="AC52" s="153">
        <f t="shared" si="5"/>
        <v>0</v>
      </c>
      <c r="AD52" s="149">
        <f t="shared" si="6"/>
        <v>0</v>
      </c>
      <c r="AE52" s="149">
        <f t="shared" si="7"/>
        <v>0</v>
      </c>
      <c r="AF52" s="154">
        <f t="shared" si="8"/>
        <v>0</v>
      </c>
    </row>
    <row r="53" spans="1:32" x14ac:dyDescent="0.25">
      <c r="A53" s="141" t="str">
        <f>IF(ISBLANK('C1'!A53),"",'C1'!A53)</f>
        <v/>
      </c>
      <c r="B53" s="144" t="str">
        <f>IF(ISBLANK('C1'!B53),"",'C1'!B53)</f>
        <v/>
      </c>
      <c r="C53" s="248" t="str">
        <f>IF(ISBLANK('C1'!R53),"",'C1'!R53)</f>
        <v/>
      </c>
      <c r="D53" s="194"/>
      <c r="E53" s="195"/>
      <c r="F53" s="195"/>
      <c r="G53" s="195"/>
      <c r="H53" s="195"/>
      <c r="I53" s="195"/>
      <c r="J53" s="197"/>
      <c r="K53" s="459"/>
      <c r="L53" s="198"/>
      <c r="M53" s="196"/>
      <c r="N53" s="196"/>
      <c r="O53" s="196"/>
      <c r="P53" s="196"/>
      <c r="Q53" s="197"/>
      <c r="R53" s="195"/>
      <c r="S53" s="195"/>
      <c r="T53" s="195"/>
      <c r="U53" s="195"/>
      <c r="V53" s="198"/>
      <c r="X53" s="153">
        <f t="shared" si="1"/>
        <v>0</v>
      </c>
      <c r="Y53" s="149">
        <f t="shared" si="2"/>
        <v>0</v>
      </c>
      <c r="Z53" s="149">
        <f t="shared" si="3"/>
        <v>0</v>
      </c>
      <c r="AA53" s="850">
        <f t="shared" si="4"/>
        <v>0</v>
      </c>
      <c r="AC53" s="153">
        <f t="shared" si="5"/>
        <v>0</v>
      </c>
      <c r="AD53" s="149">
        <f t="shared" si="6"/>
        <v>0</v>
      </c>
      <c r="AE53" s="149">
        <f t="shared" si="7"/>
        <v>0</v>
      </c>
      <c r="AF53" s="154">
        <f t="shared" si="8"/>
        <v>0</v>
      </c>
    </row>
    <row r="54" spans="1:32" x14ac:dyDescent="0.25">
      <c r="A54" s="141" t="str">
        <f>IF(ISBLANK('C1'!A54),"",'C1'!A54)</f>
        <v/>
      </c>
      <c r="B54" s="144" t="str">
        <f>IF(ISBLANK('C1'!B54),"",'C1'!B54)</f>
        <v/>
      </c>
      <c r="C54" s="248" t="str">
        <f>IF(ISBLANK('C1'!R54),"",'C1'!R54)</f>
        <v/>
      </c>
      <c r="D54" s="194"/>
      <c r="E54" s="195"/>
      <c r="F54" s="195"/>
      <c r="G54" s="195"/>
      <c r="H54" s="195"/>
      <c r="I54" s="195"/>
      <c r="J54" s="197"/>
      <c r="K54" s="459"/>
      <c r="L54" s="198"/>
      <c r="M54" s="196"/>
      <c r="N54" s="196"/>
      <c r="O54" s="196"/>
      <c r="P54" s="196"/>
      <c r="Q54" s="197"/>
      <c r="R54" s="195"/>
      <c r="S54" s="195"/>
      <c r="T54" s="195"/>
      <c r="U54" s="195"/>
      <c r="V54" s="198"/>
      <c r="X54" s="153">
        <f t="shared" si="1"/>
        <v>0</v>
      </c>
      <c r="Y54" s="149">
        <f t="shared" si="2"/>
        <v>0</v>
      </c>
      <c r="Z54" s="149">
        <f t="shared" si="3"/>
        <v>0</v>
      </c>
      <c r="AA54" s="850">
        <f t="shared" si="4"/>
        <v>0</v>
      </c>
      <c r="AC54" s="153">
        <f t="shared" si="5"/>
        <v>0</v>
      </c>
      <c r="AD54" s="149">
        <f t="shared" si="6"/>
        <v>0</v>
      </c>
      <c r="AE54" s="149">
        <f t="shared" si="7"/>
        <v>0</v>
      </c>
      <c r="AF54" s="154">
        <f t="shared" si="8"/>
        <v>0</v>
      </c>
    </row>
    <row r="55" spans="1:32" x14ac:dyDescent="0.25">
      <c r="A55" s="141" t="str">
        <f>IF(ISBLANK('C1'!A55),"",'C1'!A55)</f>
        <v/>
      </c>
      <c r="B55" s="144" t="str">
        <f>IF(ISBLANK('C1'!B55),"",'C1'!B55)</f>
        <v/>
      </c>
      <c r="C55" s="248" t="str">
        <f>IF(ISBLANK('C1'!R55),"",'C1'!R55)</f>
        <v/>
      </c>
      <c r="D55" s="194"/>
      <c r="E55" s="195"/>
      <c r="F55" s="195"/>
      <c r="G55" s="195"/>
      <c r="H55" s="195"/>
      <c r="I55" s="195"/>
      <c r="J55" s="197"/>
      <c r="K55" s="459"/>
      <c r="L55" s="198"/>
      <c r="M55" s="196"/>
      <c r="N55" s="196"/>
      <c r="O55" s="196"/>
      <c r="P55" s="196"/>
      <c r="Q55" s="197"/>
      <c r="R55" s="195"/>
      <c r="S55" s="195"/>
      <c r="T55" s="195"/>
      <c r="U55" s="195"/>
      <c r="V55" s="198"/>
      <c r="X55" s="153">
        <f t="shared" si="1"/>
        <v>0</v>
      </c>
      <c r="Y55" s="149">
        <f t="shared" si="2"/>
        <v>0</v>
      </c>
      <c r="Z55" s="149">
        <f t="shared" si="3"/>
        <v>0</v>
      </c>
      <c r="AA55" s="850">
        <f t="shared" si="4"/>
        <v>0</v>
      </c>
      <c r="AC55" s="153">
        <f t="shared" si="5"/>
        <v>0</v>
      </c>
      <c r="AD55" s="149">
        <f t="shared" si="6"/>
        <v>0</v>
      </c>
      <c r="AE55" s="149">
        <f t="shared" si="7"/>
        <v>0</v>
      </c>
      <c r="AF55" s="154">
        <f t="shared" si="8"/>
        <v>0</v>
      </c>
    </row>
    <row r="56" spans="1:32" x14ac:dyDescent="0.25">
      <c r="A56" s="141" t="str">
        <f>IF(ISBLANK('C1'!A56),"",'C1'!A56)</f>
        <v/>
      </c>
      <c r="B56" s="144" t="str">
        <f>IF(ISBLANK('C1'!B56),"",'C1'!B56)</f>
        <v/>
      </c>
      <c r="C56" s="248" t="str">
        <f>IF(ISBLANK('C1'!R56),"",'C1'!R56)</f>
        <v/>
      </c>
      <c r="D56" s="194"/>
      <c r="E56" s="195"/>
      <c r="F56" s="195"/>
      <c r="G56" s="195"/>
      <c r="H56" s="195"/>
      <c r="I56" s="195"/>
      <c r="J56" s="197"/>
      <c r="K56" s="459"/>
      <c r="L56" s="198"/>
      <c r="M56" s="196"/>
      <c r="N56" s="196"/>
      <c r="O56" s="196"/>
      <c r="P56" s="196"/>
      <c r="Q56" s="197"/>
      <c r="R56" s="195"/>
      <c r="S56" s="195"/>
      <c r="T56" s="195"/>
      <c r="U56" s="195"/>
      <c r="V56" s="198"/>
      <c r="X56" s="153">
        <f t="shared" si="1"/>
        <v>0</v>
      </c>
      <c r="Y56" s="149">
        <f t="shared" si="2"/>
        <v>0</v>
      </c>
      <c r="Z56" s="149">
        <f t="shared" si="3"/>
        <v>0</v>
      </c>
      <c r="AA56" s="850">
        <f t="shared" si="4"/>
        <v>0</v>
      </c>
      <c r="AC56" s="153">
        <f t="shared" si="5"/>
        <v>0</v>
      </c>
      <c r="AD56" s="149">
        <f t="shared" si="6"/>
        <v>0</v>
      </c>
      <c r="AE56" s="149">
        <f t="shared" si="7"/>
        <v>0</v>
      </c>
      <c r="AF56" s="154">
        <f t="shared" si="8"/>
        <v>0</v>
      </c>
    </row>
    <row r="57" spans="1:32" x14ac:dyDescent="0.25">
      <c r="A57" s="141" t="str">
        <f>IF(ISBLANK('C1'!A57),"",'C1'!A57)</f>
        <v/>
      </c>
      <c r="B57" s="144" t="str">
        <f>IF(ISBLANK('C1'!B57),"",'C1'!B57)</f>
        <v/>
      </c>
      <c r="C57" s="248" t="str">
        <f>IF(ISBLANK('C1'!R57),"",'C1'!R57)</f>
        <v/>
      </c>
      <c r="D57" s="194"/>
      <c r="E57" s="195"/>
      <c r="F57" s="195"/>
      <c r="G57" s="195"/>
      <c r="H57" s="195"/>
      <c r="I57" s="195"/>
      <c r="J57" s="197"/>
      <c r="K57" s="459"/>
      <c r="L57" s="198"/>
      <c r="M57" s="196"/>
      <c r="N57" s="196"/>
      <c r="O57" s="196"/>
      <c r="P57" s="196"/>
      <c r="Q57" s="197"/>
      <c r="R57" s="195"/>
      <c r="S57" s="195"/>
      <c r="T57" s="195"/>
      <c r="U57" s="195"/>
      <c r="V57" s="198"/>
      <c r="X57" s="153">
        <f t="shared" si="1"/>
        <v>0</v>
      </c>
      <c r="Y57" s="149">
        <f t="shared" si="2"/>
        <v>0</v>
      </c>
      <c r="Z57" s="149">
        <f t="shared" si="3"/>
        <v>0</v>
      </c>
      <c r="AA57" s="850">
        <f t="shared" si="4"/>
        <v>0</v>
      </c>
      <c r="AC57" s="153">
        <f t="shared" si="5"/>
        <v>0</v>
      </c>
      <c r="AD57" s="149">
        <f t="shared" si="6"/>
        <v>0</v>
      </c>
      <c r="AE57" s="149">
        <f t="shared" si="7"/>
        <v>0</v>
      </c>
      <c r="AF57" s="154">
        <f t="shared" si="8"/>
        <v>0</v>
      </c>
    </row>
    <row r="58" spans="1:32" x14ac:dyDescent="0.25">
      <c r="A58" s="141" t="str">
        <f>IF(ISBLANK('C1'!A58),"",'C1'!A58)</f>
        <v/>
      </c>
      <c r="B58" s="144" t="str">
        <f>IF(ISBLANK('C1'!B58),"",'C1'!B58)</f>
        <v/>
      </c>
      <c r="C58" s="248" t="str">
        <f>IF(ISBLANK('C1'!R58),"",'C1'!R58)</f>
        <v/>
      </c>
      <c r="D58" s="194"/>
      <c r="E58" s="195"/>
      <c r="F58" s="195"/>
      <c r="G58" s="195"/>
      <c r="H58" s="195"/>
      <c r="I58" s="195"/>
      <c r="J58" s="197"/>
      <c r="K58" s="459"/>
      <c r="L58" s="198"/>
      <c r="M58" s="196"/>
      <c r="N58" s="196"/>
      <c r="O58" s="196"/>
      <c r="P58" s="196"/>
      <c r="Q58" s="197"/>
      <c r="R58" s="195"/>
      <c r="S58" s="195"/>
      <c r="T58" s="195"/>
      <c r="U58" s="195"/>
      <c r="V58" s="198"/>
      <c r="X58" s="153">
        <f t="shared" si="1"/>
        <v>0</v>
      </c>
      <c r="Y58" s="149">
        <f t="shared" si="2"/>
        <v>0</v>
      </c>
      <c r="Z58" s="149">
        <f t="shared" si="3"/>
        <v>0</v>
      </c>
      <c r="AA58" s="850">
        <f t="shared" si="4"/>
        <v>0</v>
      </c>
      <c r="AC58" s="153">
        <f t="shared" si="5"/>
        <v>0</v>
      </c>
      <c r="AD58" s="149">
        <f t="shared" si="6"/>
        <v>0</v>
      </c>
      <c r="AE58" s="149">
        <f t="shared" si="7"/>
        <v>0</v>
      </c>
      <c r="AF58" s="154">
        <f t="shared" si="8"/>
        <v>0</v>
      </c>
    </row>
    <row r="59" spans="1:32" x14ac:dyDescent="0.25">
      <c r="A59" s="141" t="str">
        <f>IF(ISBLANK('C1'!A59),"",'C1'!A59)</f>
        <v/>
      </c>
      <c r="B59" s="144" t="str">
        <f>IF(ISBLANK('C1'!B59),"",'C1'!B59)</f>
        <v/>
      </c>
      <c r="C59" s="248" t="str">
        <f>IF(ISBLANK('C1'!R59),"",'C1'!R59)</f>
        <v/>
      </c>
      <c r="D59" s="194"/>
      <c r="E59" s="195"/>
      <c r="F59" s="195"/>
      <c r="G59" s="195"/>
      <c r="H59" s="195"/>
      <c r="I59" s="195"/>
      <c r="J59" s="197"/>
      <c r="K59" s="459"/>
      <c r="L59" s="198"/>
      <c r="M59" s="196"/>
      <c r="N59" s="196"/>
      <c r="O59" s="196"/>
      <c r="P59" s="196"/>
      <c r="Q59" s="197"/>
      <c r="R59" s="195"/>
      <c r="S59" s="195"/>
      <c r="T59" s="195"/>
      <c r="U59" s="195"/>
      <c r="V59" s="198"/>
      <c r="X59" s="153">
        <f t="shared" si="1"/>
        <v>0</v>
      </c>
      <c r="Y59" s="149">
        <f t="shared" si="2"/>
        <v>0</v>
      </c>
      <c r="Z59" s="149">
        <f t="shared" si="3"/>
        <v>0</v>
      </c>
      <c r="AA59" s="850">
        <f t="shared" si="4"/>
        <v>0</v>
      </c>
      <c r="AC59" s="153">
        <f t="shared" si="5"/>
        <v>0</v>
      </c>
      <c r="AD59" s="149">
        <f t="shared" si="6"/>
        <v>0</v>
      </c>
      <c r="AE59" s="149">
        <f t="shared" si="7"/>
        <v>0</v>
      </c>
      <c r="AF59" s="154">
        <f t="shared" si="8"/>
        <v>0</v>
      </c>
    </row>
    <row r="60" spans="1:32" x14ac:dyDescent="0.25">
      <c r="A60" s="141" t="str">
        <f>IF(ISBLANK('C1'!A60),"",'C1'!A60)</f>
        <v/>
      </c>
      <c r="B60" s="144" t="str">
        <f>IF(ISBLANK('C1'!B60),"",'C1'!B60)</f>
        <v/>
      </c>
      <c r="C60" s="248" t="str">
        <f>IF(ISBLANK('C1'!R60),"",'C1'!R60)</f>
        <v/>
      </c>
      <c r="D60" s="194"/>
      <c r="E60" s="195"/>
      <c r="F60" s="195"/>
      <c r="G60" s="195"/>
      <c r="H60" s="195"/>
      <c r="I60" s="195"/>
      <c r="J60" s="197"/>
      <c r="K60" s="459"/>
      <c r="L60" s="198"/>
      <c r="M60" s="196"/>
      <c r="N60" s="196"/>
      <c r="O60" s="196"/>
      <c r="P60" s="196"/>
      <c r="Q60" s="197"/>
      <c r="R60" s="195"/>
      <c r="S60" s="195"/>
      <c r="T60" s="195"/>
      <c r="U60" s="195"/>
      <c r="V60" s="198"/>
      <c r="X60" s="153">
        <f t="shared" si="1"/>
        <v>0</v>
      </c>
      <c r="Y60" s="149">
        <f t="shared" si="2"/>
        <v>0</v>
      </c>
      <c r="Z60" s="149">
        <f t="shared" si="3"/>
        <v>0</v>
      </c>
      <c r="AA60" s="850">
        <f t="shared" si="4"/>
        <v>0</v>
      </c>
      <c r="AC60" s="153">
        <f t="shared" si="5"/>
        <v>0</v>
      </c>
      <c r="AD60" s="149">
        <f t="shared" si="6"/>
        <v>0</v>
      </c>
      <c r="AE60" s="149">
        <f t="shared" si="7"/>
        <v>0</v>
      </c>
      <c r="AF60" s="154">
        <f t="shared" si="8"/>
        <v>0</v>
      </c>
    </row>
    <row r="61" spans="1:32" x14ac:dyDescent="0.25">
      <c r="A61" s="141" t="str">
        <f>IF(ISBLANK('C1'!A61),"",'C1'!A61)</f>
        <v/>
      </c>
      <c r="B61" s="144" t="str">
        <f>IF(ISBLANK('C1'!B61),"",'C1'!B61)</f>
        <v/>
      </c>
      <c r="C61" s="248" t="str">
        <f>IF(ISBLANK('C1'!R61),"",'C1'!R61)</f>
        <v/>
      </c>
      <c r="D61" s="194"/>
      <c r="E61" s="195"/>
      <c r="F61" s="195"/>
      <c r="G61" s="195"/>
      <c r="H61" s="195"/>
      <c r="I61" s="195"/>
      <c r="J61" s="197"/>
      <c r="K61" s="459"/>
      <c r="L61" s="198"/>
      <c r="M61" s="196"/>
      <c r="N61" s="196"/>
      <c r="O61" s="196"/>
      <c r="P61" s="196"/>
      <c r="Q61" s="197"/>
      <c r="R61" s="195"/>
      <c r="S61" s="195"/>
      <c r="T61" s="195"/>
      <c r="U61" s="195"/>
      <c r="V61" s="198"/>
      <c r="X61" s="153">
        <f t="shared" si="1"/>
        <v>0</v>
      </c>
      <c r="Y61" s="149">
        <f t="shared" si="2"/>
        <v>0</v>
      </c>
      <c r="Z61" s="149">
        <f t="shared" si="3"/>
        <v>0</v>
      </c>
      <c r="AA61" s="850">
        <f t="shared" si="4"/>
        <v>0</v>
      </c>
      <c r="AC61" s="153">
        <f t="shared" si="5"/>
        <v>0</v>
      </c>
      <c r="AD61" s="149">
        <f t="shared" si="6"/>
        <v>0</v>
      </c>
      <c r="AE61" s="149">
        <f t="shared" si="7"/>
        <v>0</v>
      </c>
      <c r="AF61" s="154">
        <f t="shared" si="8"/>
        <v>0</v>
      </c>
    </row>
    <row r="62" spans="1:32" x14ac:dyDescent="0.25">
      <c r="A62" s="141" t="str">
        <f>IF(ISBLANK('C1'!A62),"",'C1'!A62)</f>
        <v/>
      </c>
      <c r="B62" s="144" t="str">
        <f>IF(ISBLANK('C1'!B62),"",'C1'!B62)</f>
        <v/>
      </c>
      <c r="C62" s="248" t="str">
        <f>IF(ISBLANK('C1'!R62),"",'C1'!R62)</f>
        <v/>
      </c>
      <c r="D62" s="194"/>
      <c r="E62" s="195"/>
      <c r="F62" s="195"/>
      <c r="G62" s="195"/>
      <c r="H62" s="195"/>
      <c r="I62" s="195"/>
      <c r="J62" s="197"/>
      <c r="K62" s="459"/>
      <c r="L62" s="198"/>
      <c r="M62" s="196"/>
      <c r="N62" s="196"/>
      <c r="O62" s="196"/>
      <c r="P62" s="196"/>
      <c r="Q62" s="197"/>
      <c r="R62" s="195"/>
      <c r="S62" s="195"/>
      <c r="T62" s="195"/>
      <c r="U62" s="195"/>
      <c r="V62" s="198"/>
      <c r="X62" s="153">
        <f t="shared" si="1"/>
        <v>0</v>
      </c>
      <c r="Y62" s="149">
        <f t="shared" si="2"/>
        <v>0</v>
      </c>
      <c r="Z62" s="149">
        <f t="shared" si="3"/>
        <v>0</v>
      </c>
      <c r="AA62" s="850">
        <f t="shared" si="4"/>
        <v>0</v>
      </c>
      <c r="AC62" s="153">
        <f t="shared" si="5"/>
        <v>0</v>
      </c>
      <c r="AD62" s="149">
        <f t="shared" si="6"/>
        <v>0</v>
      </c>
      <c r="AE62" s="149">
        <f t="shared" si="7"/>
        <v>0</v>
      </c>
      <c r="AF62" s="154">
        <f t="shared" si="8"/>
        <v>0</v>
      </c>
    </row>
    <row r="63" spans="1:32" x14ac:dyDescent="0.25">
      <c r="A63" s="141" t="str">
        <f>IF(ISBLANK('C1'!A63),"",'C1'!A63)</f>
        <v/>
      </c>
      <c r="B63" s="144" t="str">
        <f>IF(ISBLANK('C1'!B63),"",'C1'!B63)</f>
        <v/>
      </c>
      <c r="C63" s="248" t="str">
        <f>IF(ISBLANK('C1'!R63),"",'C1'!R63)</f>
        <v/>
      </c>
      <c r="D63" s="194"/>
      <c r="E63" s="195"/>
      <c r="F63" s="195"/>
      <c r="G63" s="195"/>
      <c r="H63" s="195"/>
      <c r="I63" s="195"/>
      <c r="J63" s="197"/>
      <c r="K63" s="459"/>
      <c r="L63" s="198"/>
      <c r="M63" s="196"/>
      <c r="N63" s="196"/>
      <c r="O63" s="196"/>
      <c r="P63" s="196"/>
      <c r="Q63" s="197"/>
      <c r="R63" s="195"/>
      <c r="S63" s="195"/>
      <c r="T63" s="195"/>
      <c r="U63" s="195"/>
      <c r="V63" s="198"/>
      <c r="X63" s="153">
        <f t="shared" si="1"/>
        <v>0</v>
      </c>
      <c r="Y63" s="149">
        <f t="shared" si="2"/>
        <v>0</v>
      </c>
      <c r="Z63" s="149">
        <f t="shared" si="3"/>
        <v>0</v>
      </c>
      <c r="AA63" s="850">
        <f t="shared" si="4"/>
        <v>0</v>
      </c>
      <c r="AC63" s="153">
        <f t="shared" si="5"/>
        <v>0</v>
      </c>
      <c r="AD63" s="149">
        <f t="shared" si="6"/>
        <v>0</v>
      </c>
      <c r="AE63" s="149">
        <f t="shared" si="7"/>
        <v>0</v>
      </c>
      <c r="AF63" s="154">
        <f t="shared" si="8"/>
        <v>0</v>
      </c>
    </row>
    <row r="64" spans="1:32" x14ac:dyDescent="0.25">
      <c r="A64" s="141" t="str">
        <f>IF(ISBLANK('C1'!A64),"",'C1'!A64)</f>
        <v/>
      </c>
      <c r="B64" s="144" t="str">
        <f>IF(ISBLANK('C1'!B64),"",'C1'!B64)</f>
        <v/>
      </c>
      <c r="C64" s="248" t="str">
        <f>IF(ISBLANK('C1'!R64),"",'C1'!R64)</f>
        <v/>
      </c>
      <c r="D64" s="194"/>
      <c r="E64" s="195"/>
      <c r="F64" s="195"/>
      <c r="G64" s="195"/>
      <c r="H64" s="195"/>
      <c r="I64" s="195"/>
      <c r="J64" s="197"/>
      <c r="K64" s="459"/>
      <c r="L64" s="198"/>
      <c r="M64" s="196"/>
      <c r="N64" s="196"/>
      <c r="O64" s="196"/>
      <c r="P64" s="196"/>
      <c r="Q64" s="197"/>
      <c r="R64" s="195"/>
      <c r="S64" s="195"/>
      <c r="T64" s="195"/>
      <c r="U64" s="195"/>
      <c r="V64" s="198"/>
      <c r="X64" s="153">
        <f t="shared" si="1"/>
        <v>0</v>
      </c>
      <c r="Y64" s="149">
        <f t="shared" si="2"/>
        <v>0</v>
      </c>
      <c r="Z64" s="149">
        <f t="shared" si="3"/>
        <v>0</v>
      </c>
      <c r="AA64" s="850">
        <f t="shared" si="4"/>
        <v>0</v>
      </c>
      <c r="AC64" s="153">
        <f t="shared" si="5"/>
        <v>0</v>
      </c>
      <c r="AD64" s="149">
        <f t="shared" si="6"/>
        <v>0</v>
      </c>
      <c r="AE64" s="149">
        <f t="shared" si="7"/>
        <v>0</v>
      </c>
      <c r="AF64" s="154">
        <f t="shared" si="8"/>
        <v>0</v>
      </c>
    </row>
    <row r="65" spans="1:32" x14ac:dyDescent="0.25">
      <c r="A65" s="141" t="str">
        <f>IF(ISBLANK('C1'!A65),"",'C1'!A65)</f>
        <v/>
      </c>
      <c r="B65" s="144" t="str">
        <f>IF(ISBLANK('C1'!B65),"",'C1'!B65)</f>
        <v/>
      </c>
      <c r="C65" s="248" t="str">
        <f>IF(ISBLANK('C1'!R65),"",'C1'!R65)</f>
        <v/>
      </c>
      <c r="D65" s="194"/>
      <c r="E65" s="195"/>
      <c r="F65" s="195"/>
      <c r="G65" s="195"/>
      <c r="H65" s="195"/>
      <c r="I65" s="195"/>
      <c r="J65" s="197"/>
      <c r="K65" s="459"/>
      <c r="L65" s="198"/>
      <c r="M65" s="196"/>
      <c r="N65" s="196"/>
      <c r="O65" s="196"/>
      <c r="P65" s="196"/>
      <c r="Q65" s="197"/>
      <c r="R65" s="195"/>
      <c r="S65" s="195"/>
      <c r="T65" s="195"/>
      <c r="U65" s="195"/>
      <c r="V65" s="198"/>
      <c r="X65" s="153">
        <f t="shared" si="1"/>
        <v>0</v>
      </c>
      <c r="Y65" s="149">
        <f t="shared" si="2"/>
        <v>0</v>
      </c>
      <c r="Z65" s="149">
        <f t="shared" si="3"/>
        <v>0</v>
      </c>
      <c r="AA65" s="850">
        <f t="shared" si="4"/>
        <v>0</v>
      </c>
      <c r="AC65" s="153">
        <f t="shared" si="5"/>
        <v>0</v>
      </c>
      <c r="AD65" s="149">
        <f t="shared" si="6"/>
        <v>0</v>
      </c>
      <c r="AE65" s="149">
        <f t="shared" si="7"/>
        <v>0</v>
      </c>
      <c r="AF65" s="154">
        <f t="shared" si="8"/>
        <v>0</v>
      </c>
    </row>
    <row r="66" spans="1:32" x14ac:dyDescent="0.25">
      <c r="A66" s="141" t="str">
        <f>IF(ISBLANK('C1'!A66),"",'C1'!A66)</f>
        <v/>
      </c>
      <c r="B66" s="144" t="str">
        <f>IF(ISBLANK('C1'!B66),"",'C1'!B66)</f>
        <v/>
      </c>
      <c r="C66" s="248" t="str">
        <f>IF(ISBLANK('C1'!R66),"",'C1'!R66)</f>
        <v/>
      </c>
      <c r="D66" s="194"/>
      <c r="E66" s="195"/>
      <c r="F66" s="195"/>
      <c r="G66" s="195"/>
      <c r="H66" s="195"/>
      <c r="I66" s="195"/>
      <c r="J66" s="197"/>
      <c r="K66" s="459"/>
      <c r="L66" s="198"/>
      <c r="M66" s="196"/>
      <c r="N66" s="196"/>
      <c r="O66" s="196"/>
      <c r="P66" s="196"/>
      <c r="Q66" s="197"/>
      <c r="R66" s="195"/>
      <c r="S66" s="195"/>
      <c r="T66" s="195"/>
      <c r="U66" s="195"/>
      <c r="V66" s="198"/>
      <c r="X66" s="153">
        <f t="shared" si="1"/>
        <v>0</v>
      </c>
      <c r="Y66" s="149">
        <f t="shared" si="2"/>
        <v>0</v>
      </c>
      <c r="Z66" s="149">
        <f t="shared" si="3"/>
        <v>0</v>
      </c>
      <c r="AA66" s="850">
        <f t="shared" si="4"/>
        <v>0</v>
      </c>
      <c r="AC66" s="153">
        <f t="shared" si="5"/>
        <v>0</v>
      </c>
      <c r="AD66" s="149">
        <f t="shared" si="6"/>
        <v>0</v>
      </c>
      <c r="AE66" s="149">
        <f t="shared" si="7"/>
        <v>0</v>
      </c>
      <c r="AF66" s="154">
        <f t="shared" si="8"/>
        <v>0</v>
      </c>
    </row>
    <row r="67" spans="1:32" x14ac:dyDescent="0.25">
      <c r="A67" s="141" t="str">
        <f>IF(ISBLANK('C1'!A67),"",'C1'!A67)</f>
        <v/>
      </c>
      <c r="B67" s="144" t="str">
        <f>IF(ISBLANK('C1'!B67),"",'C1'!B67)</f>
        <v/>
      </c>
      <c r="C67" s="248" t="str">
        <f>IF(ISBLANK('C1'!R67),"",'C1'!R67)</f>
        <v/>
      </c>
      <c r="D67" s="194"/>
      <c r="E67" s="195"/>
      <c r="F67" s="195"/>
      <c r="G67" s="195"/>
      <c r="H67" s="195"/>
      <c r="I67" s="195"/>
      <c r="J67" s="197"/>
      <c r="K67" s="459"/>
      <c r="L67" s="198"/>
      <c r="M67" s="196"/>
      <c r="N67" s="196"/>
      <c r="O67" s="196"/>
      <c r="P67" s="196"/>
      <c r="Q67" s="197"/>
      <c r="R67" s="195"/>
      <c r="S67" s="195"/>
      <c r="T67" s="195"/>
      <c r="U67" s="195"/>
      <c r="V67" s="198"/>
      <c r="X67" s="153">
        <f t="shared" si="1"/>
        <v>0</v>
      </c>
      <c r="Y67" s="149">
        <f t="shared" si="2"/>
        <v>0</v>
      </c>
      <c r="Z67" s="149">
        <f t="shared" si="3"/>
        <v>0</v>
      </c>
      <c r="AA67" s="850">
        <f t="shared" si="4"/>
        <v>0</v>
      </c>
      <c r="AC67" s="153">
        <f t="shared" si="5"/>
        <v>0</v>
      </c>
      <c r="AD67" s="149">
        <f t="shared" si="6"/>
        <v>0</v>
      </c>
      <c r="AE67" s="149">
        <f t="shared" si="7"/>
        <v>0</v>
      </c>
      <c r="AF67" s="154">
        <f t="shared" si="8"/>
        <v>0</v>
      </c>
    </row>
    <row r="68" spans="1:32" x14ac:dyDescent="0.25">
      <c r="A68" s="141" t="str">
        <f>IF(ISBLANK('C1'!A68),"",'C1'!A68)</f>
        <v/>
      </c>
      <c r="B68" s="144" t="str">
        <f>IF(ISBLANK('C1'!B68),"",'C1'!B68)</f>
        <v/>
      </c>
      <c r="C68" s="248" t="str">
        <f>IF(ISBLANK('C1'!R68),"",'C1'!R68)</f>
        <v/>
      </c>
      <c r="D68" s="194"/>
      <c r="E68" s="195"/>
      <c r="F68" s="195"/>
      <c r="G68" s="195"/>
      <c r="H68" s="195"/>
      <c r="I68" s="195"/>
      <c r="J68" s="197"/>
      <c r="K68" s="459"/>
      <c r="L68" s="198"/>
      <c r="M68" s="196"/>
      <c r="N68" s="196"/>
      <c r="O68" s="196"/>
      <c r="P68" s="196"/>
      <c r="Q68" s="197"/>
      <c r="R68" s="195"/>
      <c r="S68" s="195"/>
      <c r="T68" s="195"/>
      <c r="U68" s="195"/>
      <c r="V68" s="198"/>
      <c r="X68" s="153">
        <f t="shared" si="1"/>
        <v>0</v>
      </c>
      <c r="Y68" s="149">
        <f t="shared" si="2"/>
        <v>0</v>
      </c>
      <c r="Z68" s="149">
        <f t="shared" si="3"/>
        <v>0</v>
      </c>
      <c r="AA68" s="850">
        <f t="shared" si="4"/>
        <v>0</v>
      </c>
      <c r="AC68" s="153">
        <f t="shared" si="5"/>
        <v>0</v>
      </c>
      <c r="AD68" s="149">
        <f t="shared" si="6"/>
        <v>0</v>
      </c>
      <c r="AE68" s="149">
        <f t="shared" si="7"/>
        <v>0</v>
      </c>
      <c r="AF68" s="154">
        <f t="shared" si="8"/>
        <v>0</v>
      </c>
    </row>
    <row r="69" spans="1:32" x14ac:dyDescent="0.25">
      <c r="A69" s="141" t="str">
        <f>IF(ISBLANK('C1'!A69),"",'C1'!A69)</f>
        <v/>
      </c>
      <c r="B69" s="144" t="str">
        <f>IF(ISBLANK('C1'!B69),"",'C1'!B69)</f>
        <v/>
      </c>
      <c r="C69" s="248" t="str">
        <f>IF(ISBLANK('C1'!R69),"",'C1'!R69)</f>
        <v/>
      </c>
      <c r="D69" s="194"/>
      <c r="E69" s="195"/>
      <c r="F69" s="195"/>
      <c r="G69" s="195"/>
      <c r="H69" s="195"/>
      <c r="I69" s="195"/>
      <c r="J69" s="197"/>
      <c r="K69" s="459"/>
      <c r="L69" s="198"/>
      <c r="M69" s="196"/>
      <c r="N69" s="196"/>
      <c r="O69" s="196"/>
      <c r="P69" s="196"/>
      <c r="Q69" s="197"/>
      <c r="R69" s="195"/>
      <c r="S69" s="195"/>
      <c r="T69" s="195"/>
      <c r="U69" s="195"/>
      <c r="V69" s="198"/>
      <c r="X69" s="153">
        <f t="shared" si="1"/>
        <v>0</v>
      </c>
      <c r="Y69" s="149">
        <f t="shared" si="2"/>
        <v>0</v>
      </c>
      <c r="Z69" s="149">
        <f t="shared" si="3"/>
        <v>0</v>
      </c>
      <c r="AA69" s="850">
        <f t="shared" si="4"/>
        <v>0</v>
      </c>
      <c r="AC69" s="153">
        <f t="shared" si="5"/>
        <v>0</v>
      </c>
      <c r="AD69" s="149">
        <f t="shared" si="6"/>
        <v>0</v>
      </c>
      <c r="AE69" s="149">
        <f t="shared" si="7"/>
        <v>0</v>
      </c>
      <c r="AF69" s="154">
        <f t="shared" si="8"/>
        <v>0</v>
      </c>
    </row>
    <row r="70" spans="1:32" x14ac:dyDescent="0.25">
      <c r="A70" s="141" t="str">
        <f>IF(ISBLANK('C1'!A70),"",'C1'!A70)</f>
        <v/>
      </c>
      <c r="B70" s="144" t="str">
        <f>IF(ISBLANK('C1'!B70),"",'C1'!B70)</f>
        <v/>
      </c>
      <c r="C70" s="248" t="str">
        <f>IF(ISBLANK('C1'!R70),"",'C1'!R70)</f>
        <v/>
      </c>
      <c r="D70" s="194"/>
      <c r="E70" s="195"/>
      <c r="F70" s="195"/>
      <c r="G70" s="195"/>
      <c r="H70" s="195"/>
      <c r="I70" s="195"/>
      <c r="J70" s="197"/>
      <c r="K70" s="459"/>
      <c r="L70" s="198"/>
      <c r="M70" s="196"/>
      <c r="N70" s="196"/>
      <c r="O70" s="196"/>
      <c r="P70" s="196"/>
      <c r="Q70" s="197"/>
      <c r="R70" s="195"/>
      <c r="S70" s="195"/>
      <c r="T70" s="195"/>
      <c r="U70" s="195"/>
      <c r="V70" s="198"/>
      <c r="X70" s="153">
        <f t="shared" si="1"/>
        <v>0</v>
      </c>
      <c r="Y70" s="149">
        <f t="shared" si="2"/>
        <v>0</v>
      </c>
      <c r="Z70" s="149">
        <f t="shared" si="3"/>
        <v>0</v>
      </c>
      <c r="AA70" s="850">
        <f t="shared" si="4"/>
        <v>0</v>
      </c>
      <c r="AC70" s="153">
        <f t="shared" si="5"/>
        <v>0</v>
      </c>
      <c r="AD70" s="149">
        <f t="shared" si="6"/>
        <v>0</v>
      </c>
      <c r="AE70" s="149">
        <f t="shared" si="7"/>
        <v>0</v>
      </c>
      <c r="AF70" s="154">
        <f t="shared" si="8"/>
        <v>0</v>
      </c>
    </row>
    <row r="71" spans="1:32" x14ac:dyDescent="0.25">
      <c r="A71" s="141" t="str">
        <f>IF(ISBLANK('C1'!A71),"",'C1'!A71)</f>
        <v/>
      </c>
      <c r="B71" s="144" t="str">
        <f>IF(ISBLANK('C1'!B71),"",'C1'!B71)</f>
        <v/>
      </c>
      <c r="C71" s="248" t="str">
        <f>IF(ISBLANK('C1'!R71),"",'C1'!R71)</f>
        <v/>
      </c>
      <c r="D71" s="194"/>
      <c r="E71" s="195"/>
      <c r="F71" s="195"/>
      <c r="G71" s="195"/>
      <c r="H71" s="195"/>
      <c r="I71" s="195"/>
      <c r="J71" s="197"/>
      <c r="K71" s="459"/>
      <c r="L71" s="198"/>
      <c r="M71" s="196"/>
      <c r="N71" s="196"/>
      <c r="O71" s="196"/>
      <c r="P71" s="196"/>
      <c r="Q71" s="197"/>
      <c r="R71" s="195"/>
      <c r="S71" s="195"/>
      <c r="T71" s="195"/>
      <c r="U71" s="195"/>
      <c r="V71" s="198"/>
      <c r="X71" s="153">
        <f t="shared" si="1"/>
        <v>0</v>
      </c>
      <c r="Y71" s="149">
        <f t="shared" si="2"/>
        <v>0</v>
      </c>
      <c r="Z71" s="149">
        <f t="shared" si="3"/>
        <v>0</v>
      </c>
      <c r="AA71" s="850">
        <f t="shared" si="4"/>
        <v>0</v>
      </c>
      <c r="AC71" s="153">
        <f t="shared" si="5"/>
        <v>0</v>
      </c>
      <c r="AD71" s="149">
        <f t="shared" si="6"/>
        <v>0</v>
      </c>
      <c r="AE71" s="149">
        <f t="shared" si="7"/>
        <v>0</v>
      </c>
      <c r="AF71" s="154">
        <f t="shared" si="8"/>
        <v>0</v>
      </c>
    </row>
    <row r="72" spans="1:32" x14ac:dyDescent="0.25">
      <c r="A72" s="141" t="str">
        <f>IF(ISBLANK('C1'!A72),"",'C1'!A72)</f>
        <v/>
      </c>
      <c r="B72" s="144" t="str">
        <f>IF(ISBLANK('C1'!B72),"",'C1'!B72)</f>
        <v/>
      </c>
      <c r="C72" s="248" t="str">
        <f>IF(ISBLANK('C1'!R72),"",'C1'!R72)</f>
        <v/>
      </c>
      <c r="D72" s="194"/>
      <c r="E72" s="195"/>
      <c r="F72" s="195"/>
      <c r="G72" s="195"/>
      <c r="H72" s="195"/>
      <c r="I72" s="195"/>
      <c r="J72" s="197"/>
      <c r="K72" s="459"/>
      <c r="L72" s="198"/>
      <c r="M72" s="196"/>
      <c r="N72" s="196"/>
      <c r="O72" s="196"/>
      <c r="P72" s="196"/>
      <c r="Q72" s="197"/>
      <c r="R72" s="195"/>
      <c r="S72" s="195"/>
      <c r="T72" s="195"/>
      <c r="U72" s="195"/>
      <c r="V72" s="198"/>
      <c r="X72" s="153">
        <f t="shared" si="1"/>
        <v>0</v>
      </c>
      <c r="Y72" s="149">
        <f t="shared" si="2"/>
        <v>0</v>
      </c>
      <c r="Z72" s="149">
        <f t="shared" si="3"/>
        <v>0</v>
      </c>
      <c r="AA72" s="850">
        <f t="shared" si="4"/>
        <v>0</v>
      </c>
      <c r="AC72" s="153">
        <f t="shared" si="5"/>
        <v>0</v>
      </c>
      <c r="AD72" s="149">
        <f t="shared" si="6"/>
        <v>0</v>
      </c>
      <c r="AE72" s="149">
        <f t="shared" si="7"/>
        <v>0</v>
      </c>
      <c r="AF72" s="154">
        <f t="shared" si="8"/>
        <v>0</v>
      </c>
    </row>
    <row r="73" spans="1:32" x14ac:dyDescent="0.25">
      <c r="A73" s="141" t="str">
        <f>IF(ISBLANK('C1'!A73),"",'C1'!A73)</f>
        <v/>
      </c>
      <c r="B73" s="144" t="str">
        <f>IF(ISBLANK('C1'!B73),"",'C1'!B73)</f>
        <v/>
      </c>
      <c r="C73" s="248" t="str">
        <f>IF(ISBLANK('C1'!R73),"",'C1'!R73)</f>
        <v/>
      </c>
      <c r="D73" s="194"/>
      <c r="E73" s="195"/>
      <c r="F73" s="195"/>
      <c r="G73" s="195"/>
      <c r="H73" s="195"/>
      <c r="I73" s="195"/>
      <c r="J73" s="197"/>
      <c r="K73" s="459"/>
      <c r="L73" s="198"/>
      <c r="M73" s="196"/>
      <c r="N73" s="196"/>
      <c r="O73" s="196"/>
      <c r="P73" s="196"/>
      <c r="Q73" s="197"/>
      <c r="R73" s="195"/>
      <c r="S73" s="195"/>
      <c r="T73" s="195"/>
      <c r="U73" s="195"/>
      <c r="V73" s="198"/>
      <c r="X73" s="153">
        <f t="shared" si="1"/>
        <v>0</v>
      </c>
      <c r="Y73" s="149">
        <f t="shared" si="2"/>
        <v>0</v>
      </c>
      <c r="Z73" s="149">
        <f t="shared" si="3"/>
        <v>0</v>
      </c>
      <c r="AA73" s="850">
        <f t="shared" si="4"/>
        <v>0</v>
      </c>
      <c r="AC73" s="153">
        <f t="shared" si="5"/>
        <v>0</v>
      </c>
      <c r="AD73" s="149">
        <f t="shared" si="6"/>
        <v>0</v>
      </c>
      <c r="AE73" s="149">
        <f t="shared" si="7"/>
        <v>0</v>
      </c>
      <c r="AF73" s="154">
        <f t="shared" si="8"/>
        <v>0</v>
      </c>
    </row>
    <row r="74" spans="1:32" x14ac:dyDescent="0.25">
      <c r="A74" s="141" t="str">
        <f>IF(ISBLANK('C1'!A74),"",'C1'!A74)</f>
        <v/>
      </c>
      <c r="B74" s="144" t="str">
        <f>IF(ISBLANK('C1'!B74),"",'C1'!B74)</f>
        <v/>
      </c>
      <c r="C74" s="248" t="str">
        <f>IF(ISBLANK('C1'!R74),"",'C1'!R74)</f>
        <v/>
      </c>
      <c r="D74" s="194"/>
      <c r="E74" s="195"/>
      <c r="F74" s="195"/>
      <c r="G74" s="195"/>
      <c r="H74" s="195"/>
      <c r="I74" s="195"/>
      <c r="J74" s="197"/>
      <c r="K74" s="459"/>
      <c r="L74" s="198"/>
      <c r="M74" s="196"/>
      <c r="N74" s="196"/>
      <c r="O74" s="196"/>
      <c r="P74" s="196"/>
      <c r="Q74" s="197"/>
      <c r="R74" s="195"/>
      <c r="S74" s="195"/>
      <c r="T74" s="195"/>
      <c r="U74" s="195"/>
      <c r="V74" s="198"/>
      <c r="X74" s="153">
        <f t="shared" si="1"/>
        <v>0</v>
      </c>
      <c r="Y74" s="149">
        <f t="shared" si="2"/>
        <v>0</v>
      </c>
      <c r="Z74" s="149">
        <f t="shared" si="3"/>
        <v>0</v>
      </c>
      <c r="AA74" s="850">
        <f t="shared" si="4"/>
        <v>0</v>
      </c>
      <c r="AC74" s="153">
        <f t="shared" si="5"/>
        <v>0</v>
      </c>
      <c r="AD74" s="149">
        <f t="shared" si="6"/>
        <v>0</v>
      </c>
      <c r="AE74" s="149">
        <f t="shared" si="7"/>
        <v>0</v>
      </c>
      <c r="AF74" s="154">
        <f t="shared" si="8"/>
        <v>0</v>
      </c>
    </row>
    <row r="75" spans="1:32" x14ac:dyDescent="0.25">
      <c r="A75" s="141" t="str">
        <f>IF(ISBLANK('C1'!A75),"",'C1'!A75)</f>
        <v/>
      </c>
      <c r="B75" s="144" t="str">
        <f>IF(ISBLANK('C1'!B75),"",'C1'!B75)</f>
        <v/>
      </c>
      <c r="C75" s="248" t="str">
        <f>IF(ISBLANK('C1'!R75),"",'C1'!R75)</f>
        <v/>
      </c>
      <c r="D75" s="194"/>
      <c r="E75" s="195"/>
      <c r="F75" s="195"/>
      <c r="G75" s="195"/>
      <c r="H75" s="195"/>
      <c r="I75" s="195"/>
      <c r="J75" s="197"/>
      <c r="K75" s="459"/>
      <c r="L75" s="198"/>
      <c r="M75" s="196"/>
      <c r="N75" s="196"/>
      <c r="O75" s="196"/>
      <c r="P75" s="196"/>
      <c r="Q75" s="197"/>
      <c r="R75" s="195"/>
      <c r="S75" s="195"/>
      <c r="T75" s="195"/>
      <c r="U75" s="195"/>
      <c r="V75" s="198"/>
      <c r="X75" s="153">
        <f t="shared" si="1"/>
        <v>0</v>
      </c>
      <c r="Y75" s="149">
        <f t="shared" si="2"/>
        <v>0</v>
      </c>
      <c r="Z75" s="149">
        <f t="shared" si="3"/>
        <v>0</v>
      </c>
      <c r="AA75" s="850">
        <f t="shared" si="4"/>
        <v>0</v>
      </c>
      <c r="AC75" s="153">
        <f t="shared" si="5"/>
        <v>0</v>
      </c>
      <c r="AD75" s="149">
        <f t="shared" si="6"/>
        <v>0</v>
      </c>
      <c r="AE75" s="149">
        <f t="shared" si="7"/>
        <v>0</v>
      </c>
      <c r="AF75" s="154">
        <f t="shared" si="8"/>
        <v>0</v>
      </c>
    </row>
    <row r="76" spans="1:32" x14ac:dyDescent="0.25">
      <c r="A76" s="141" t="str">
        <f>IF(ISBLANK('C1'!A76),"",'C1'!A76)</f>
        <v/>
      </c>
      <c r="B76" s="144" t="str">
        <f>IF(ISBLANK('C1'!B76),"",'C1'!B76)</f>
        <v/>
      </c>
      <c r="C76" s="248" t="str">
        <f>IF(ISBLANK('C1'!R76),"",'C1'!R76)</f>
        <v/>
      </c>
      <c r="D76" s="194"/>
      <c r="E76" s="195"/>
      <c r="F76" s="195"/>
      <c r="G76" s="195"/>
      <c r="H76" s="195"/>
      <c r="I76" s="195"/>
      <c r="J76" s="197"/>
      <c r="K76" s="459"/>
      <c r="L76" s="198"/>
      <c r="M76" s="196"/>
      <c r="N76" s="196"/>
      <c r="O76" s="196"/>
      <c r="P76" s="196"/>
      <c r="Q76" s="197"/>
      <c r="R76" s="195"/>
      <c r="S76" s="195"/>
      <c r="T76" s="195"/>
      <c r="U76" s="195"/>
      <c r="V76" s="198"/>
      <c r="X76" s="153">
        <f t="shared" si="1"/>
        <v>0</v>
      </c>
      <c r="Y76" s="149">
        <f t="shared" si="2"/>
        <v>0</v>
      </c>
      <c r="Z76" s="149">
        <f t="shared" si="3"/>
        <v>0</v>
      </c>
      <c r="AA76" s="850">
        <f t="shared" si="4"/>
        <v>0</v>
      </c>
      <c r="AC76" s="153">
        <f t="shared" si="5"/>
        <v>0</v>
      </c>
      <c r="AD76" s="149">
        <f t="shared" si="6"/>
        <v>0</v>
      </c>
      <c r="AE76" s="149">
        <f t="shared" si="7"/>
        <v>0</v>
      </c>
      <c r="AF76" s="154">
        <f t="shared" si="8"/>
        <v>0</v>
      </c>
    </row>
    <row r="77" spans="1:32" x14ac:dyDescent="0.25">
      <c r="A77" s="141" t="str">
        <f>IF(ISBLANK('C1'!A77),"",'C1'!A77)</f>
        <v/>
      </c>
      <c r="B77" s="144" t="str">
        <f>IF(ISBLANK('C1'!B77),"",'C1'!B77)</f>
        <v/>
      </c>
      <c r="C77" s="248" t="str">
        <f>IF(ISBLANK('C1'!R77),"",'C1'!R77)</f>
        <v/>
      </c>
      <c r="D77" s="194"/>
      <c r="E77" s="195"/>
      <c r="F77" s="195"/>
      <c r="G77" s="195"/>
      <c r="H77" s="195"/>
      <c r="I77" s="195"/>
      <c r="J77" s="197"/>
      <c r="K77" s="459"/>
      <c r="L77" s="198"/>
      <c r="M77" s="196"/>
      <c r="N77" s="196"/>
      <c r="O77" s="196"/>
      <c r="P77" s="196"/>
      <c r="Q77" s="197"/>
      <c r="R77" s="195"/>
      <c r="S77" s="195"/>
      <c r="T77" s="195"/>
      <c r="U77" s="195"/>
      <c r="V77" s="198"/>
      <c r="X77" s="153">
        <f t="shared" si="1"/>
        <v>0</v>
      </c>
      <c r="Y77" s="149">
        <f t="shared" si="2"/>
        <v>0</v>
      </c>
      <c r="Z77" s="149">
        <f t="shared" si="3"/>
        <v>0</v>
      </c>
      <c r="AA77" s="850">
        <f t="shared" si="4"/>
        <v>0</v>
      </c>
      <c r="AC77" s="153">
        <f t="shared" si="5"/>
        <v>0</v>
      </c>
      <c r="AD77" s="149">
        <f t="shared" si="6"/>
        <v>0</v>
      </c>
      <c r="AE77" s="149">
        <f t="shared" si="7"/>
        <v>0</v>
      </c>
      <c r="AF77" s="154">
        <f t="shared" si="8"/>
        <v>0</v>
      </c>
    </row>
    <row r="78" spans="1:32" x14ac:dyDescent="0.25">
      <c r="A78" s="141" t="str">
        <f>IF(ISBLANK('C1'!A78),"",'C1'!A78)</f>
        <v/>
      </c>
      <c r="B78" s="144" t="str">
        <f>IF(ISBLANK('C1'!B78),"",'C1'!B78)</f>
        <v/>
      </c>
      <c r="C78" s="248" t="str">
        <f>IF(ISBLANK('C1'!R78),"",'C1'!R78)</f>
        <v/>
      </c>
      <c r="D78" s="194"/>
      <c r="E78" s="195"/>
      <c r="F78" s="195"/>
      <c r="G78" s="195"/>
      <c r="H78" s="195"/>
      <c r="I78" s="195"/>
      <c r="J78" s="197"/>
      <c r="K78" s="459"/>
      <c r="L78" s="198"/>
      <c r="M78" s="196"/>
      <c r="N78" s="196"/>
      <c r="O78" s="196"/>
      <c r="P78" s="196"/>
      <c r="Q78" s="197"/>
      <c r="R78" s="195"/>
      <c r="S78" s="195"/>
      <c r="T78" s="195"/>
      <c r="U78" s="195"/>
      <c r="V78" s="198"/>
      <c r="X78" s="153">
        <f t="shared" si="1"/>
        <v>0</v>
      </c>
      <c r="Y78" s="149">
        <f t="shared" si="2"/>
        <v>0</v>
      </c>
      <c r="Z78" s="149">
        <f t="shared" si="3"/>
        <v>0</v>
      </c>
      <c r="AA78" s="850">
        <f t="shared" si="4"/>
        <v>0</v>
      </c>
      <c r="AC78" s="153">
        <f t="shared" si="5"/>
        <v>0</v>
      </c>
      <c r="AD78" s="149">
        <f t="shared" si="6"/>
        <v>0</v>
      </c>
      <c r="AE78" s="149">
        <f t="shared" si="7"/>
        <v>0</v>
      </c>
      <c r="AF78" s="154">
        <f t="shared" si="8"/>
        <v>0</v>
      </c>
    </row>
    <row r="79" spans="1:32" x14ac:dyDescent="0.25">
      <c r="A79" s="141" t="str">
        <f>IF(ISBLANK('C1'!A79),"",'C1'!A79)</f>
        <v/>
      </c>
      <c r="B79" s="144" t="str">
        <f>IF(ISBLANK('C1'!B79),"",'C1'!B79)</f>
        <v/>
      </c>
      <c r="C79" s="248" t="str">
        <f>IF(ISBLANK('C1'!R79),"",'C1'!R79)</f>
        <v/>
      </c>
      <c r="D79" s="194"/>
      <c r="E79" s="195"/>
      <c r="F79" s="195"/>
      <c r="G79" s="195"/>
      <c r="H79" s="195"/>
      <c r="I79" s="195"/>
      <c r="J79" s="197"/>
      <c r="K79" s="459"/>
      <c r="L79" s="198"/>
      <c r="M79" s="196"/>
      <c r="N79" s="196"/>
      <c r="O79" s="196"/>
      <c r="P79" s="196"/>
      <c r="Q79" s="197"/>
      <c r="R79" s="195"/>
      <c r="S79" s="195"/>
      <c r="T79" s="195"/>
      <c r="U79" s="195"/>
      <c r="V79" s="198"/>
      <c r="X79" s="153">
        <f t="shared" si="1"/>
        <v>0</v>
      </c>
      <c r="Y79" s="149">
        <f t="shared" si="2"/>
        <v>0</v>
      </c>
      <c r="Z79" s="149">
        <f t="shared" si="3"/>
        <v>0</v>
      </c>
      <c r="AA79" s="850">
        <f t="shared" si="4"/>
        <v>0</v>
      </c>
      <c r="AC79" s="153">
        <f t="shared" si="5"/>
        <v>0</v>
      </c>
      <c r="AD79" s="149">
        <f t="shared" si="6"/>
        <v>0</v>
      </c>
      <c r="AE79" s="149">
        <f t="shared" si="7"/>
        <v>0</v>
      </c>
      <c r="AF79" s="154">
        <f t="shared" si="8"/>
        <v>0</v>
      </c>
    </row>
    <row r="80" spans="1:32" x14ac:dyDescent="0.25">
      <c r="A80" s="141" t="str">
        <f>IF(ISBLANK('C1'!A80),"",'C1'!A80)</f>
        <v/>
      </c>
      <c r="B80" s="144" t="str">
        <f>IF(ISBLANK('C1'!B80),"",'C1'!B80)</f>
        <v/>
      </c>
      <c r="C80" s="248" t="str">
        <f>IF(ISBLANK('C1'!R80),"",'C1'!R80)</f>
        <v/>
      </c>
      <c r="D80" s="194"/>
      <c r="E80" s="195"/>
      <c r="F80" s="195"/>
      <c r="G80" s="195"/>
      <c r="H80" s="195"/>
      <c r="I80" s="195"/>
      <c r="J80" s="197"/>
      <c r="K80" s="459"/>
      <c r="L80" s="198"/>
      <c r="M80" s="196"/>
      <c r="N80" s="196"/>
      <c r="O80" s="196"/>
      <c r="P80" s="196"/>
      <c r="Q80" s="197"/>
      <c r="R80" s="195"/>
      <c r="S80" s="195"/>
      <c r="T80" s="195"/>
      <c r="U80" s="195"/>
      <c r="V80" s="198"/>
      <c r="X80" s="153">
        <f t="shared" si="1"/>
        <v>0</v>
      </c>
      <c r="Y80" s="149">
        <f t="shared" si="2"/>
        <v>0</v>
      </c>
      <c r="Z80" s="149">
        <f t="shared" si="3"/>
        <v>0</v>
      </c>
      <c r="AA80" s="850">
        <f t="shared" si="4"/>
        <v>0</v>
      </c>
      <c r="AC80" s="153">
        <f t="shared" si="5"/>
        <v>0</v>
      </c>
      <c r="AD80" s="149">
        <f t="shared" si="6"/>
        <v>0</v>
      </c>
      <c r="AE80" s="149">
        <f t="shared" si="7"/>
        <v>0</v>
      </c>
      <c r="AF80" s="154">
        <f t="shared" si="8"/>
        <v>0</v>
      </c>
    </row>
    <row r="81" spans="1:32" x14ac:dyDescent="0.25">
      <c r="A81" s="141" t="str">
        <f>IF(ISBLANK('C1'!A81),"",'C1'!A81)</f>
        <v/>
      </c>
      <c r="B81" s="144" t="str">
        <f>IF(ISBLANK('C1'!B81),"",'C1'!B81)</f>
        <v/>
      </c>
      <c r="C81" s="248" t="str">
        <f>IF(ISBLANK('C1'!R81),"",'C1'!R81)</f>
        <v/>
      </c>
      <c r="D81" s="194"/>
      <c r="E81" s="195"/>
      <c r="F81" s="195"/>
      <c r="G81" s="195"/>
      <c r="H81" s="195"/>
      <c r="I81" s="195"/>
      <c r="J81" s="197"/>
      <c r="K81" s="459"/>
      <c r="L81" s="198"/>
      <c r="M81" s="196"/>
      <c r="N81" s="196"/>
      <c r="O81" s="196"/>
      <c r="P81" s="196"/>
      <c r="Q81" s="197"/>
      <c r="R81" s="195"/>
      <c r="S81" s="195"/>
      <c r="T81" s="195"/>
      <c r="U81" s="195"/>
      <c r="V81" s="198"/>
      <c r="X81" s="153">
        <f t="shared" si="1"/>
        <v>0</v>
      </c>
      <c r="Y81" s="149">
        <f t="shared" si="2"/>
        <v>0</v>
      </c>
      <c r="Z81" s="149">
        <f t="shared" si="3"/>
        <v>0</v>
      </c>
      <c r="AA81" s="850">
        <f t="shared" si="4"/>
        <v>0</v>
      </c>
      <c r="AC81" s="153">
        <f t="shared" si="5"/>
        <v>0</v>
      </c>
      <c r="AD81" s="149">
        <f t="shared" si="6"/>
        <v>0</v>
      </c>
      <c r="AE81" s="149">
        <f t="shared" si="7"/>
        <v>0</v>
      </c>
      <c r="AF81" s="154">
        <f t="shared" si="8"/>
        <v>0</v>
      </c>
    </row>
    <row r="82" spans="1:32" x14ac:dyDescent="0.25">
      <c r="A82" s="141" t="str">
        <f>IF(ISBLANK('C1'!A82),"",'C1'!A82)</f>
        <v/>
      </c>
      <c r="B82" s="144" t="str">
        <f>IF(ISBLANK('C1'!B82),"",'C1'!B82)</f>
        <v/>
      </c>
      <c r="C82" s="248" t="str">
        <f>IF(ISBLANK('C1'!R82),"",'C1'!R82)</f>
        <v/>
      </c>
      <c r="D82" s="194"/>
      <c r="E82" s="195"/>
      <c r="F82" s="195"/>
      <c r="G82" s="195"/>
      <c r="H82" s="195"/>
      <c r="I82" s="195"/>
      <c r="J82" s="197"/>
      <c r="K82" s="459"/>
      <c r="L82" s="198"/>
      <c r="M82" s="196"/>
      <c r="N82" s="196"/>
      <c r="O82" s="196"/>
      <c r="P82" s="196"/>
      <c r="Q82" s="197"/>
      <c r="R82" s="195"/>
      <c r="S82" s="195"/>
      <c r="T82" s="195"/>
      <c r="U82" s="195"/>
      <c r="V82" s="198"/>
      <c r="X82" s="153">
        <f t="shared" ref="X82:X145" si="9">SUM(D82:I82)</f>
        <v>0</v>
      </c>
      <c r="Y82" s="149">
        <f t="shared" ref="Y82:Y145" si="10">SUM(J82:L82)</f>
        <v>0</v>
      </c>
      <c r="Z82" s="149">
        <f t="shared" ref="Z82:Z145" si="11">SUM(M82:P82)</f>
        <v>0</v>
      </c>
      <c r="AA82" s="850">
        <f t="shared" ref="AA82:AA145" si="12">SUM(Q82:V82)</f>
        <v>0</v>
      </c>
      <c r="AC82" s="153">
        <f t="shared" ref="AC82:AC145" si="13">IF(C82="",X82,C82-X82)</f>
        <v>0</v>
      </c>
      <c r="AD82" s="149">
        <f t="shared" ref="AD82:AD145" si="14">IF(C82="",Y82,C82-Y82)</f>
        <v>0</v>
      </c>
      <c r="AE82" s="149">
        <f t="shared" ref="AE82:AE145" si="15">IF(C82="",Z82,C82-Z82)</f>
        <v>0</v>
      </c>
      <c r="AF82" s="154">
        <f t="shared" ref="AF82:AF145" si="16">IF(C82="",AA82,C82-AA82)</f>
        <v>0</v>
      </c>
    </row>
    <row r="83" spans="1:32" x14ac:dyDescent="0.25">
      <c r="A83" s="141" t="str">
        <f>IF(ISBLANK('C1'!A83),"",'C1'!A83)</f>
        <v/>
      </c>
      <c r="B83" s="144" t="str">
        <f>IF(ISBLANK('C1'!B83),"",'C1'!B83)</f>
        <v/>
      </c>
      <c r="C83" s="248" t="str">
        <f>IF(ISBLANK('C1'!R83),"",'C1'!R83)</f>
        <v/>
      </c>
      <c r="D83" s="194"/>
      <c r="E83" s="195"/>
      <c r="F83" s="195"/>
      <c r="G83" s="195"/>
      <c r="H83" s="195"/>
      <c r="I83" s="195"/>
      <c r="J83" s="197"/>
      <c r="K83" s="459"/>
      <c r="L83" s="198"/>
      <c r="M83" s="196"/>
      <c r="N83" s="196"/>
      <c r="O83" s="196"/>
      <c r="P83" s="196"/>
      <c r="Q83" s="197"/>
      <c r="R83" s="195"/>
      <c r="S83" s="195"/>
      <c r="T83" s="195"/>
      <c r="U83" s="195"/>
      <c r="V83" s="198"/>
      <c r="X83" s="153">
        <f t="shared" si="9"/>
        <v>0</v>
      </c>
      <c r="Y83" s="149">
        <f t="shared" si="10"/>
        <v>0</v>
      </c>
      <c r="Z83" s="149">
        <f t="shared" si="11"/>
        <v>0</v>
      </c>
      <c r="AA83" s="850">
        <f t="shared" si="12"/>
        <v>0</v>
      </c>
      <c r="AC83" s="153">
        <f t="shared" si="13"/>
        <v>0</v>
      </c>
      <c r="AD83" s="149">
        <f t="shared" si="14"/>
        <v>0</v>
      </c>
      <c r="AE83" s="149">
        <f t="shared" si="15"/>
        <v>0</v>
      </c>
      <c r="AF83" s="154">
        <f t="shared" si="16"/>
        <v>0</v>
      </c>
    </row>
    <row r="84" spans="1:32" x14ac:dyDescent="0.25">
      <c r="A84" s="141" t="str">
        <f>IF(ISBLANK('C1'!A84),"",'C1'!A84)</f>
        <v/>
      </c>
      <c r="B84" s="144" t="str">
        <f>IF(ISBLANK('C1'!B84),"",'C1'!B84)</f>
        <v/>
      </c>
      <c r="C84" s="248" t="str">
        <f>IF(ISBLANK('C1'!R84),"",'C1'!R84)</f>
        <v/>
      </c>
      <c r="D84" s="194"/>
      <c r="E84" s="195"/>
      <c r="F84" s="195"/>
      <c r="G84" s="195"/>
      <c r="H84" s="195"/>
      <c r="I84" s="195"/>
      <c r="J84" s="197"/>
      <c r="K84" s="459"/>
      <c r="L84" s="198"/>
      <c r="M84" s="196"/>
      <c r="N84" s="196"/>
      <c r="O84" s="196"/>
      <c r="P84" s="196"/>
      <c r="Q84" s="197"/>
      <c r="R84" s="195"/>
      <c r="S84" s="195"/>
      <c r="T84" s="195"/>
      <c r="U84" s="195"/>
      <c r="V84" s="198"/>
      <c r="X84" s="153">
        <f t="shared" si="9"/>
        <v>0</v>
      </c>
      <c r="Y84" s="149">
        <f t="shared" si="10"/>
        <v>0</v>
      </c>
      <c r="Z84" s="149">
        <f t="shared" si="11"/>
        <v>0</v>
      </c>
      <c r="AA84" s="850">
        <f t="shared" si="12"/>
        <v>0</v>
      </c>
      <c r="AC84" s="153">
        <f t="shared" si="13"/>
        <v>0</v>
      </c>
      <c r="AD84" s="149">
        <f t="shared" si="14"/>
        <v>0</v>
      </c>
      <c r="AE84" s="149">
        <f t="shared" si="15"/>
        <v>0</v>
      </c>
      <c r="AF84" s="154">
        <f t="shared" si="16"/>
        <v>0</v>
      </c>
    </row>
    <row r="85" spans="1:32" x14ac:dyDescent="0.25">
      <c r="A85" s="141" t="str">
        <f>IF(ISBLANK('C1'!A85),"",'C1'!A85)</f>
        <v/>
      </c>
      <c r="B85" s="144" t="str">
        <f>IF(ISBLANK('C1'!B85),"",'C1'!B85)</f>
        <v/>
      </c>
      <c r="C85" s="248" t="str">
        <f>IF(ISBLANK('C1'!R85),"",'C1'!R85)</f>
        <v/>
      </c>
      <c r="D85" s="194"/>
      <c r="E85" s="195"/>
      <c r="F85" s="195"/>
      <c r="G85" s="195"/>
      <c r="H85" s="195"/>
      <c r="I85" s="195"/>
      <c r="J85" s="197"/>
      <c r="K85" s="459"/>
      <c r="L85" s="198"/>
      <c r="M85" s="196"/>
      <c r="N85" s="196"/>
      <c r="O85" s="196"/>
      <c r="P85" s="196"/>
      <c r="Q85" s="197"/>
      <c r="R85" s="195"/>
      <c r="S85" s="195"/>
      <c r="T85" s="195"/>
      <c r="U85" s="195"/>
      <c r="V85" s="198"/>
      <c r="X85" s="153">
        <f t="shared" si="9"/>
        <v>0</v>
      </c>
      <c r="Y85" s="149">
        <f t="shared" si="10"/>
        <v>0</v>
      </c>
      <c r="Z85" s="149">
        <f t="shared" si="11"/>
        <v>0</v>
      </c>
      <c r="AA85" s="850">
        <f t="shared" si="12"/>
        <v>0</v>
      </c>
      <c r="AC85" s="153">
        <f t="shared" si="13"/>
        <v>0</v>
      </c>
      <c r="AD85" s="149">
        <f t="shared" si="14"/>
        <v>0</v>
      </c>
      <c r="AE85" s="149">
        <f t="shared" si="15"/>
        <v>0</v>
      </c>
      <c r="AF85" s="154">
        <f t="shared" si="16"/>
        <v>0</v>
      </c>
    </row>
    <row r="86" spans="1:32" x14ac:dyDescent="0.25">
      <c r="A86" s="141" t="str">
        <f>IF(ISBLANK('C1'!A86),"",'C1'!A86)</f>
        <v/>
      </c>
      <c r="B86" s="144" t="str">
        <f>IF(ISBLANK('C1'!B86),"",'C1'!B86)</f>
        <v/>
      </c>
      <c r="C86" s="248" t="str">
        <f>IF(ISBLANK('C1'!R86),"",'C1'!R86)</f>
        <v/>
      </c>
      <c r="D86" s="194"/>
      <c r="E86" s="195"/>
      <c r="F86" s="195"/>
      <c r="G86" s="195"/>
      <c r="H86" s="195"/>
      <c r="I86" s="195"/>
      <c r="J86" s="197"/>
      <c r="K86" s="459"/>
      <c r="L86" s="198"/>
      <c r="M86" s="196"/>
      <c r="N86" s="196"/>
      <c r="O86" s="196"/>
      <c r="P86" s="196"/>
      <c r="Q86" s="197"/>
      <c r="R86" s="195"/>
      <c r="S86" s="195"/>
      <c r="T86" s="195"/>
      <c r="U86" s="195"/>
      <c r="V86" s="198"/>
      <c r="X86" s="153">
        <f t="shared" si="9"/>
        <v>0</v>
      </c>
      <c r="Y86" s="149">
        <f t="shared" si="10"/>
        <v>0</v>
      </c>
      <c r="Z86" s="149">
        <f t="shared" si="11"/>
        <v>0</v>
      </c>
      <c r="AA86" s="850">
        <f t="shared" si="12"/>
        <v>0</v>
      </c>
      <c r="AC86" s="153">
        <f t="shared" si="13"/>
        <v>0</v>
      </c>
      <c r="AD86" s="149">
        <f t="shared" si="14"/>
        <v>0</v>
      </c>
      <c r="AE86" s="149">
        <f t="shared" si="15"/>
        <v>0</v>
      </c>
      <c r="AF86" s="154">
        <f t="shared" si="16"/>
        <v>0</v>
      </c>
    </row>
    <row r="87" spans="1:32" x14ac:dyDescent="0.25">
      <c r="A87" s="141" t="str">
        <f>IF(ISBLANK('C1'!A87),"",'C1'!A87)</f>
        <v/>
      </c>
      <c r="B87" s="144" t="str">
        <f>IF(ISBLANK('C1'!B87),"",'C1'!B87)</f>
        <v/>
      </c>
      <c r="C87" s="248" t="str">
        <f>IF(ISBLANK('C1'!R87),"",'C1'!R87)</f>
        <v/>
      </c>
      <c r="D87" s="194"/>
      <c r="E87" s="195"/>
      <c r="F87" s="195"/>
      <c r="G87" s="195"/>
      <c r="H87" s="195"/>
      <c r="I87" s="195"/>
      <c r="J87" s="197"/>
      <c r="K87" s="459"/>
      <c r="L87" s="198"/>
      <c r="M87" s="196"/>
      <c r="N87" s="196"/>
      <c r="O87" s="196"/>
      <c r="P87" s="196"/>
      <c r="Q87" s="197"/>
      <c r="R87" s="195"/>
      <c r="S87" s="195"/>
      <c r="T87" s="195"/>
      <c r="U87" s="195"/>
      <c r="V87" s="198"/>
      <c r="X87" s="153">
        <f t="shared" si="9"/>
        <v>0</v>
      </c>
      <c r="Y87" s="149">
        <f t="shared" si="10"/>
        <v>0</v>
      </c>
      <c r="Z87" s="149">
        <f t="shared" si="11"/>
        <v>0</v>
      </c>
      <c r="AA87" s="850">
        <f t="shared" si="12"/>
        <v>0</v>
      </c>
      <c r="AC87" s="153">
        <f t="shared" si="13"/>
        <v>0</v>
      </c>
      <c r="AD87" s="149">
        <f t="shared" si="14"/>
        <v>0</v>
      </c>
      <c r="AE87" s="149">
        <f t="shared" si="15"/>
        <v>0</v>
      </c>
      <c r="AF87" s="154">
        <f t="shared" si="16"/>
        <v>0</v>
      </c>
    </row>
    <row r="88" spans="1:32" x14ac:dyDescent="0.25">
      <c r="A88" s="141" t="str">
        <f>IF(ISBLANK('C1'!A88),"",'C1'!A88)</f>
        <v/>
      </c>
      <c r="B88" s="144" t="str">
        <f>IF(ISBLANK('C1'!B88),"",'C1'!B88)</f>
        <v/>
      </c>
      <c r="C88" s="248" t="str">
        <f>IF(ISBLANK('C1'!R88),"",'C1'!R88)</f>
        <v/>
      </c>
      <c r="D88" s="194"/>
      <c r="E88" s="195"/>
      <c r="F88" s="195"/>
      <c r="G88" s="195"/>
      <c r="H88" s="195"/>
      <c r="I88" s="195"/>
      <c r="J88" s="197"/>
      <c r="K88" s="459"/>
      <c r="L88" s="198"/>
      <c r="M88" s="196"/>
      <c r="N88" s="196"/>
      <c r="O88" s="196"/>
      <c r="P88" s="196"/>
      <c r="Q88" s="197"/>
      <c r="R88" s="195"/>
      <c r="S88" s="195"/>
      <c r="T88" s="195"/>
      <c r="U88" s="195"/>
      <c r="V88" s="198"/>
      <c r="X88" s="153">
        <f t="shared" si="9"/>
        <v>0</v>
      </c>
      <c r="Y88" s="149">
        <f t="shared" si="10"/>
        <v>0</v>
      </c>
      <c r="Z88" s="149">
        <f t="shared" si="11"/>
        <v>0</v>
      </c>
      <c r="AA88" s="850">
        <f t="shared" si="12"/>
        <v>0</v>
      </c>
      <c r="AC88" s="153">
        <f t="shared" si="13"/>
        <v>0</v>
      </c>
      <c r="AD88" s="149">
        <f t="shared" si="14"/>
        <v>0</v>
      </c>
      <c r="AE88" s="149">
        <f t="shared" si="15"/>
        <v>0</v>
      </c>
      <c r="AF88" s="154">
        <f t="shared" si="16"/>
        <v>0</v>
      </c>
    </row>
    <row r="89" spans="1:32" x14ac:dyDescent="0.25">
      <c r="A89" s="141" t="str">
        <f>IF(ISBLANK('C1'!A89),"",'C1'!A89)</f>
        <v/>
      </c>
      <c r="B89" s="144" t="str">
        <f>IF(ISBLANK('C1'!B89),"",'C1'!B89)</f>
        <v/>
      </c>
      <c r="C89" s="248" t="str">
        <f>IF(ISBLANK('C1'!R89),"",'C1'!R89)</f>
        <v/>
      </c>
      <c r="D89" s="194"/>
      <c r="E89" s="195"/>
      <c r="F89" s="195"/>
      <c r="G89" s="195"/>
      <c r="H89" s="195"/>
      <c r="I89" s="195"/>
      <c r="J89" s="197"/>
      <c r="K89" s="459"/>
      <c r="L89" s="198"/>
      <c r="M89" s="196"/>
      <c r="N89" s="196"/>
      <c r="O89" s="196"/>
      <c r="P89" s="196"/>
      <c r="Q89" s="197"/>
      <c r="R89" s="195"/>
      <c r="S89" s="195"/>
      <c r="T89" s="195"/>
      <c r="U89" s="195"/>
      <c r="V89" s="198"/>
      <c r="X89" s="153">
        <f t="shared" si="9"/>
        <v>0</v>
      </c>
      <c r="Y89" s="149">
        <f t="shared" si="10"/>
        <v>0</v>
      </c>
      <c r="Z89" s="149">
        <f t="shared" si="11"/>
        <v>0</v>
      </c>
      <c r="AA89" s="850">
        <f t="shared" si="12"/>
        <v>0</v>
      </c>
      <c r="AC89" s="153">
        <f t="shared" si="13"/>
        <v>0</v>
      </c>
      <c r="AD89" s="149">
        <f t="shared" si="14"/>
        <v>0</v>
      </c>
      <c r="AE89" s="149">
        <f t="shared" si="15"/>
        <v>0</v>
      </c>
      <c r="AF89" s="154">
        <f t="shared" si="16"/>
        <v>0</v>
      </c>
    </row>
    <row r="90" spans="1:32" x14ac:dyDescent="0.25">
      <c r="A90" s="141" t="str">
        <f>IF(ISBLANK('C1'!A90),"",'C1'!A90)</f>
        <v/>
      </c>
      <c r="B90" s="144" t="str">
        <f>IF(ISBLANK('C1'!B90),"",'C1'!B90)</f>
        <v/>
      </c>
      <c r="C90" s="248" t="str">
        <f>IF(ISBLANK('C1'!R90),"",'C1'!R90)</f>
        <v/>
      </c>
      <c r="D90" s="194"/>
      <c r="E90" s="195"/>
      <c r="F90" s="195"/>
      <c r="G90" s="195"/>
      <c r="H90" s="195"/>
      <c r="I90" s="195"/>
      <c r="J90" s="197"/>
      <c r="K90" s="459"/>
      <c r="L90" s="198"/>
      <c r="M90" s="196"/>
      <c r="N90" s="196"/>
      <c r="O90" s="196"/>
      <c r="P90" s="196"/>
      <c r="Q90" s="197"/>
      <c r="R90" s="195"/>
      <c r="S90" s="195"/>
      <c r="T90" s="195"/>
      <c r="U90" s="195"/>
      <c r="V90" s="198"/>
      <c r="X90" s="153">
        <f t="shared" si="9"/>
        <v>0</v>
      </c>
      <c r="Y90" s="149">
        <f t="shared" si="10"/>
        <v>0</v>
      </c>
      <c r="Z90" s="149">
        <f t="shared" si="11"/>
        <v>0</v>
      </c>
      <c r="AA90" s="850">
        <f t="shared" si="12"/>
        <v>0</v>
      </c>
      <c r="AC90" s="153">
        <f t="shared" si="13"/>
        <v>0</v>
      </c>
      <c r="AD90" s="149">
        <f t="shared" si="14"/>
        <v>0</v>
      </c>
      <c r="AE90" s="149">
        <f t="shared" si="15"/>
        <v>0</v>
      </c>
      <c r="AF90" s="154">
        <f t="shared" si="16"/>
        <v>0</v>
      </c>
    </row>
    <row r="91" spans="1:32" x14ac:dyDescent="0.25">
      <c r="A91" s="141" t="str">
        <f>IF(ISBLANK('C1'!A91),"",'C1'!A91)</f>
        <v/>
      </c>
      <c r="B91" s="144" t="str">
        <f>IF(ISBLANK('C1'!B91),"",'C1'!B91)</f>
        <v/>
      </c>
      <c r="C91" s="248" t="str">
        <f>IF(ISBLANK('C1'!R91),"",'C1'!R91)</f>
        <v/>
      </c>
      <c r="D91" s="194"/>
      <c r="E91" s="195"/>
      <c r="F91" s="195"/>
      <c r="G91" s="195"/>
      <c r="H91" s="195"/>
      <c r="I91" s="195"/>
      <c r="J91" s="197"/>
      <c r="K91" s="459"/>
      <c r="L91" s="198"/>
      <c r="M91" s="196"/>
      <c r="N91" s="196"/>
      <c r="O91" s="196"/>
      <c r="P91" s="196"/>
      <c r="Q91" s="197"/>
      <c r="R91" s="195"/>
      <c r="S91" s="195"/>
      <c r="T91" s="195"/>
      <c r="U91" s="195"/>
      <c r="V91" s="198"/>
      <c r="X91" s="153">
        <f t="shared" si="9"/>
        <v>0</v>
      </c>
      <c r="Y91" s="149">
        <f t="shared" si="10"/>
        <v>0</v>
      </c>
      <c r="Z91" s="149">
        <f t="shared" si="11"/>
        <v>0</v>
      </c>
      <c r="AA91" s="850">
        <f t="shared" si="12"/>
        <v>0</v>
      </c>
      <c r="AC91" s="153">
        <f t="shared" si="13"/>
        <v>0</v>
      </c>
      <c r="AD91" s="149">
        <f t="shared" si="14"/>
        <v>0</v>
      </c>
      <c r="AE91" s="149">
        <f t="shared" si="15"/>
        <v>0</v>
      </c>
      <c r="AF91" s="154">
        <f t="shared" si="16"/>
        <v>0</v>
      </c>
    </row>
    <row r="92" spans="1:32" x14ac:dyDescent="0.25">
      <c r="A92" s="141" t="str">
        <f>IF(ISBLANK('C1'!A92),"",'C1'!A92)</f>
        <v/>
      </c>
      <c r="B92" s="144" t="str">
        <f>IF(ISBLANK('C1'!B92),"",'C1'!B92)</f>
        <v/>
      </c>
      <c r="C92" s="248" t="str">
        <f>IF(ISBLANK('C1'!R92),"",'C1'!R92)</f>
        <v/>
      </c>
      <c r="D92" s="194"/>
      <c r="E92" s="195"/>
      <c r="F92" s="195"/>
      <c r="G92" s="195"/>
      <c r="H92" s="195"/>
      <c r="I92" s="195"/>
      <c r="J92" s="197"/>
      <c r="K92" s="459"/>
      <c r="L92" s="198"/>
      <c r="M92" s="196"/>
      <c r="N92" s="196"/>
      <c r="O92" s="196"/>
      <c r="P92" s="196"/>
      <c r="Q92" s="197"/>
      <c r="R92" s="195"/>
      <c r="S92" s="195"/>
      <c r="T92" s="195"/>
      <c r="U92" s="195"/>
      <c r="V92" s="198"/>
      <c r="X92" s="153">
        <f t="shared" si="9"/>
        <v>0</v>
      </c>
      <c r="Y92" s="149">
        <f t="shared" si="10"/>
        <v>0</v>
      </c>
      <c r="Z92" s="149">
        <f t="shared" si="11"/>
        <v>0</v>
      </c>
      <c r="AA92" s="850">
        <f t="shared" si="12"/>
        <v>0</v>
      </c>
      <c r="AC92" s="153">
        <f t="shared" si="13"/>
        <v>0</v>
      </c>
      <c r="AD92" s="149">
        <f t="shared" si="14"/>
        <v>0</v>
      </c>
      <c r="AE92" s="149">
        <f t="shared" si="15"/>
        <v>0</v>
      </c>
      <c r="AF92" s="154">
        <f t="shared" si="16"/>
        <v>0</v>
      </c>
    </row>
    <row r="93" spans="1:32" x14ac:dyDescent="0.25">
      <c r="A93" s="141" t="str">
        <f>IF(ISBLANK('C1'!A93),"",'C1'!A93)</f>
        <v/>
      </c>
      <c r="B93" s="144" t="str">
        <f>IF(ISBLANK('C1'!B93),"",'C1'!B93)</f>
        <v/>
      </c>
      <c r="C93" s="248" t="str">
        <f>IF(ISBLANK('C1'!R93),"",'C1'!R93)</f>
        <v/>
      </c>
      <c r="D93" s="194"/>
      <c r="E93" s="195"/>
      <c r="F93" s="195"/>
      <c r="G93" s="195"/>
      <c r="H93" s="195"/>
      <c r="I93" s="195"/>
      <c r="J93" s="197"/>
      <c r="K93" s="459"/>
      <c r="L93" s="198"/>
      <c r="M93" s="196"/>
      <c r="N93" s="196"/>
      <c r="O93" s="196"/>
      <c r="P93" s="196"/>
      <c r="Q93" s="197"/>
      <c r="R93" s="195"/>
      <c r="S93" s="195"/>
      <c r="T93" s="195"/>
      <c r="U93" s="195"/>
      <c r="V93" s="198"/>
      <c r="X93" s="153">
        <f t="shared" si="9"/>
        <v>0</v>
      </c>
      <c r="Y93" s="149">
        <f t="shared" si="10"/>
        <v>0</v>
      </c>
      <c r="Z93" s="149">
        <f t="shared" si="11"/>
        <v>0</v>
      </c>
      <c r="AA93" s="850">
        <f t="shared" si="12"/>
        <v>0</v>
      </c>
      <c r="AC93" s="153">
        <f t="shared" si="13"/>
        <v>0</v>
      </c>
      <c r="AD93" s="149">
        <f t="shared" si="14"/>
        <v>0</v>
      </c>
      <c r="AE93" s="149">
        <f t="shared" si="15"/>
        <v>0</v>
      </c>
      <c r="AF93" s="154">
        <f t="shared" si="16"/>
        <v>0</v>
      </c>
    </row>
    <row r="94" spans="1:32" x14ac:dyDescent="0.25">
      <c r="A94" s="141" t="str">
        <f>IF(ISBLANK('C1'!A94),"",'C1'!A94)</f>
        <v/>
      </c>
      <c r="B94" s="144" t="str">
        <f>IF(ISBLANK('C1'!B94),"",'C1'!B94)</f>
        <v/>
      </c>
      <c r="C94" s="248" t="str">
        <f>IF(ISBLANK('C1'!R94),"",'C1'!R94)</f>
        <v/>
      </c>
      <c r="D94" s="194"/>
      <c r="E94" s="195"/>
      <c r="F94" s="195"/>
      <c r="G94" s="195"/>
      <c r="H94" s="195"/>
      <c r="I94" s="195"/>
      <c r="J94" s="197"/>
      <c r="K94" s="459"/>
      <c r="L94" s="198"/>
      <c r="M94" s="196"/>
      <c r="N94" s="196"/>
      <c r="O94" s="196"/>
      <c r="P94" s="196"/>
      <c r="Q94" s="197"/>
      <c r="R94" s="195"/>
      <c r="S94" s="195"/>
      <c r="T94" s="195"/>
      <c r="U94" s="195"/>
      <c r="V94" s="198"/>
      <c r="X94" s="153">
        <f t="shared" si="9"/>
        <v>0</v>
      </c>
      <c r="Y94" s="149">
        <f t="shared" si="10"/>
        <v>0</v>
      </c>
      <c r="Z94" s="149">
        <f t="shared" si="11"/>
        <v>0</v>
      </c>
      <c r="AA94" s="850">
        <f t="shared" si="12"/>
        <v>0</v>
      </c>
      <c r="AC94" s="153">
        <f t="shared" si="13"/>
        <v>0</v>
      </c>
      <c r="AD94" s="149">
        <f t="shared" si="14"/>
        <v>0</v>
      </c>
      <c r="AE94" s="149">
        <f t="shared" si="15"/>
        <v>0</v>
      </c>
      <c r="AF94" s="154">
        <f t="shared" si="16"/>
        <v>0</v>
      </c>
    </row>
    <row r="95" spans="1:32" x14ac:dyDescent="0.25">
      <c r="A95" s="141" t="str">
        <f>IF(ISBLANK('C1'!A95),"",'C1'!A95)</f>
        <v/>
      </c>
      <c r="B95" s="144" t="str">
        <f>IF(ISBLANK('C1'!B95),"",'C1'!B95)</f>
        <v/>
      </c>
      <c r="C95" s="248" t="str">
        <f>IF(ISBLANK('C1'!R95),"",'C1'!R95)</f>
        <v/>
      </c>
      <c r="D95" s="194"/>
      <c r="E95" s="195"/>
      <c r="F95" s="195"/>
      <c r="G95" s="195"/>
      <c r="H95" s="195"/>
      <c r="I95" s="195"/>
      <c r="J95" s="197"/>
      <c r="K95" s="459"/>
      <c r="L95" s="198"/>
      <c r="M95" s="196"/>
      <c r="N95" s="196"/>
      <c r="O95" s="196"/>
      <c r="P95" s="196"/>
      <c r="Q95" s="197"/>
      <c r="R95" s="195"/>
      <c r="S95" s="195"/>
      <c r="T95" s="195"/>
      <c r="U95" s="195"/>
      <c r="V95" s="198"/>
      <c r="X95" s="153">
        <f t="shared" si="9"/>
        <v>0</v>
      </c>
      <c r="Y95" s="149">
        <f t="shared" si="10"/>
        <v>0</v>
      </c>
      <c r="Z95" s="149">
        <f t="shared" si="11"/>
        <v>0</v>
      </c>
      <c r="AA95" s="850">
        <f t="shared" si="12"/>
        <v>0</v>
      </c>
      <c r="AC95" s="153">
        <f t="shared" si="13"/>
        <v>0</v>
      </c>
      <c r="AD95" s="149">
        <f t="shared" si="14"/>
        <v>0</v>
      </c>
      <c r="AE95" s="149">
        <f t="shared" si="15"/>
        <v>0</v>
      </c>
      <c r="AF95" s="154">
        <f t="shared" si="16"/>
        <v>0</v>
      </c>
    </row>
    <row r="96" spans="1:32" x14ac:dyDescent="0.25">
      <c r="A96" s="141" t="str">
        <f>IF(ISBLANK('C1'!A96),"",'C1'!A96)</f>
        <v/>
      </c>
      <c r="B96" s="144" t="str">
        <f>IF(ISBLANK('C1'!B96),"",'C1'!B96)</f>
        <v/>
      </c>
      <c r="C96" s="248" t="str">
        <f>IF(ISBLANK('C1'!R96),"",'C1'!R96)</f>
        <v/>
      </c>
      <c r="D96" s="194"/>
      <c r="E96" s="195"/>
      <c r="F96" s="195"/>
      <c r="G96" s="195"/>
      <c r="H96" s="195"/>
      <c r="I96" s="195"/>
      <c r="J96" s="197"/>
      <c r="K96" s="459"/>
      <c r="L96" s="198"/>
      <c r="M96" s="196"/>
      <c r="N96" s="196"/>
      <c r="O96" s="196"/>
      <c r="P96" s="196"/>
      <c r="Q96" s="197"/>
      <c r="R96" s="195"/>
      <c r="S96" s="195"/>
      <c r="T96" s="195"/>
      <c r="U96" s="195"/>
      <c r="V96" s="198"/>
      <c r="X96" s="153">
        <f t="shared" si="9"/>
        <v>0</v>
      </c>
      <c r="Y96" s="149">
        <f t="shared" si="10"/>
        <v>0</v>
      </c>
      <c r="Z96" s="149">
        <f t="shared" si="11"/>
        <v>0</v>
      </c>
      <c r="AA96" s="850">
        <f t="shared" si="12"/>
        <v>0</v>
      </c>
      <c r="AC96" s="153">
        <f t="shared" si="13"/>
        <v>0</v>
      </c>
      <c r="AD96" s="149">
        <f t="shared" si="14"/>
        <v>0</v>
      </c>
      <c r="AE96" s="149">
        <f t="shared" si="15"/>
        <v>0</v>
      </c>
      <c r="AF96" s="154">
        <f t="shared" si="16"/>
        <v>0</v>
      </c>
    </row>
    <row r="97" spans="1:32" x14ac:dyDescent="0.25">
      <c r="A97" s="141" t="str">
        <f>IF(ISBLANK('C1'!A97),"",'C1'!A97)</f>
        <v/>
      </c>
      <c r="B97" s="144" t="str">
        <f>IF(ISBLANK('C1'!B97),"",'C1'!B97)</f>
        <v/>
      </c>
      <c r="C97" s="248" t="str">
        <f>IF(ISBLANK('C1'!R97),"",'C1'!R97)</f>
        <v/>
      </c>
      <c r="D97" s="194"/>
      <c r="E97" s="195"/>
      <c r="F97" s="195"/>
      <c r="G97" s="195"/>
      <c r="H97" s="195"/>
      <c r="I97" s="195"/>
      <c r="J97" s="197"/>
      <c r="K97" s="459"/>
      <c r="L97" s="198"/>
      <c r="M97" s="196"/>
      <c r="N97" s="196"/>
      <c r="O97" s="196"/>
      <c r="P97" s="196"/>
      <c r="Q97" s="197"/>
      <c r="R97" s="195"/>
      <c r="S97" s="195"/>
      <c r="T97" s="195"/>
      <c r="U97" s="195"/>
      <c r="V97" s="198"/>
      <c r="X97" s="153">
        <f t="shared" si="9"/>
        <v>0</v>
      </c>
      <c r="Y97" s="149">
        <f t="shared" si="10"/>
        <v>0</v>
      </c>
      <c r="Z97" s="149">
        <f t="shared" si="11"/>
        <v>0</v>
      </c>
      <c r="AA97" s="850">
        <f t="shared" si="12"/>
        <v>0</v>
      </c>
      <c r="AC97" s="153">
        <f t="shared" si="13"/>
        <v>0</v>
      </c>
      <c r="AD97" s="149">
        <f t="shared" si="14"/>
        <v>0</v>
      </c>
      <c r="AE97" s="149">
        <f t="shared" si="15"/>
        <v>0</v>
      </c>
      <c r="AF97" s="154">
        <f t="shared" si="16"/>
        <v>0</v>
      </c>
    </row>
    <row r="98" spans="1:32" x14ac:dyDescent="0.25">
      <c r="A98" s="141" t="str">
        <f>IF(ISBLANK('C1'!A98),"",'C1'!A98)</f>
        <v/>
      </c>
      <c r="B98" s="144" t="str">
        <f>IF(ISBLANK('C1'!B98),"",'C1'!B98)</f>
        <v/>
      </c>
      <c r="C98" s="248" t="str">
        <f>IF(ISBLANK('C1'!R98),"",'C1'!R98)</f>
        <v/>
      </c>
      <c r="D98" s="194"/>
      <c r="E98" s="195"/>
      <c r="F98" s="195"/>
      <c r="G98" s="195"/>
      <c r="H98" s="195"/>
      <c r="I98" s="195"/>
      <c r="J98" s="197"/>
      <c r="K98" s="459"/>
      <c r="L98" s="198"/>
      <c r="M98" s="196"/>
      <c r="N98" s="196"/>
      <c r="O98" s="196"/>
      <c r="P98" s="196"/>
      <c r="Q98" s="197"/>
      <c r="R98" s="195"/>
      <c r="S98" s="195"/>
      <c r="T98" s="195"/>
      <c r="U98" s="195"/>
      <c r="V98" s="198"/>
      <c r="X98" s="153">
        <f t="shared" si="9"/>
        <v>0</v>
      </c>
      <c r="Y98" s="149">
        <f t="shared" si="10"/>
        <v>0</v>
      </c>
      <c r="Z98" s="149">
        <f t="shared" si="11"/>
        <v>0</v>
      </c>
      <c r="AA98" s="850">
        <f t="shared" si="12"/>
        <v>0</v>
      </c>
      <c r="AC98" s="153">
        <f t="shared" si="13"/>
        <v>0</v>
      </c>
      <c r="AD98" s="149">
        <f t="shared" si="14"/>
        <v>0</v>
      </c>
      <c r="AE98" s="149">
        <f t="shared" si="15"/>
        <v>0</v>
      </c>
      <c r="AF98" s="154">
        <f t="shared" si="16"/>
        <v>0</v>
      </c>
    </row>
    <row r="99" spans="1:32" x14ac:dyDescent="0.25">
      <c r="A99" s="141" t="str">
        <f>IF(ISBLANK('C1'!A99),"",'C1'!A99)</f>
        <v/>
      </c>
      <c r="B99" s="144" t="str">
        <f>IF(ISBLANK('C1'!B99),"",'C1'!B99)</f>
        <v/>
      </c>
      <c r="C99" s="248" t="str">
        <f>IF(ISBLANK('C1'!R99),"",'C1'!R99)</f>
        <v/>
      </c>
      <c r="D99" s="194"/>
      <c r="E99" s="195"/>
      <c r="F99" s="195"/>
      <c r="G99" s="195"/>
      <c r="H99" s="195"/>
      <c r="I99" s="195"/>
      <c r="J99" s="197"/>
      <c r="K99" s="459"/>
      <c r="L99" s="198"/>
      <c r="M99" s="196"/>
      <c r="N99" s="196"/>
      <c r="O99" s="196"/>
      <c r="P99" s="196"/>
      <c r="Q99" s="197"/>
      <c r="R99" s="195"/>
      <c r="S99" s="195"/>
      <c r="T99" s="195"/>
      <c r="U99" s="195"/>
      <c r="V99" s="198"/>
      <c r="X99" s="153">
        <f t="shared" si="9"/>
        <v>0</v>
      </c>
      <c r="Y99" s="149">
        <f t="shared" si="10"/>
        <v>0</v>
      </c>
      <c r="Z99" s="149">
        <f t="shared" si="11"/>
        <v>0</v>
      </c>
      <c r="AA99" s="850">
        <f t="shared" si="12"/>
        <v>0</v>
      </c>
      <c r="AC99" s="153">
        <f t="shared" si="13"/>
        <v>0</v>
      </c>
      <c r="AD99" s="149">
        <f t="shared" si="14"/>
        <v>0</v>
      </c>
      <c r="AE99" s="149">
        <f t="shared" si="15"/>
        <v>0</v>
      </c>
      <c r="AF99" s="154">
        <f t="shared" si="16"/>
        <v>0</v>
      </c>
    </row>
    <row r="100" spans="1:32" x14ac:dyDescent="0.25">
      <c r="A100" s="141" t="str">
        <f>IF(ISBLANK('C1'!A100),"",'C1'!A100)</f>
        <v/>
      </c>
      <c r="B100" s="144" t="str">
        <f>IF(ISBLANK('C1'!B100),"",'C1'!B100)</f>
        <v/>
      </c>
      <c r="C100" s="248" t="str">
        <f>IF(ISBLANK('C1'!R100),"",'C1'!R100)</f>
        <v/>
      </c>
      <c r="D100" s="194"/>
      <c r="E100" s="195"/>
      <c r="F100" s="195"/>
      <c r="G100" s="195"/>
      <c r="H100" s="195"/>
      <c r="I100" s="195"/>
      <c r="J100" s="197"/>
      <c r="K100" s="459"/>
      <c r="L100" s="198"/>
      <c r="M100" s="196"/>
      <c r="N100" s="196"/>
      <c r="O100" s="196"/>
      <c r="P100" s="196"/>
      <c r="Q100" s="197"/>
      <c r="R100" s="195"/>
      <c r="S100" s="195"/>
      <c r="T100" s="195"/>
      <c r="U100" s="195"/>
      <c r="V100" s="198"/>
      <c r="X100" s="153">
        <f t="shared" si="9"/>
        <v>0</v>
      </c>
      <c r="Y100" s="149">
        <f t="shared" si="10"/>
        <v>0</v>
      </c>
      <c r="Z100" s="149">
        <f t="shared" si="11"/>
        <v>0</v>
      </c>
      <c r="AA100" s="850">
        <f t="shared" si="12"/>
        <v>0</v>
      </c>
      <c r="AC100" s="153">
        <f t="shared" si="13"/>
        <v>0</v>
      </c>
      <c r="AD100" s="149">
        <f t="shared" si="14"/>
        <v>0</v>
      </c>
      <c r="AE100" s="149">
        <f t="shared" si="15"/>
        <v>0</v>
      </c>
      <c r="AF100" s="154">
        <f t="shared" si="16"/>
        <v>0</v>
      </c>
    </row>
    <row r="101" spans="1:32" x14ac:dyDescent="0.25">
      <c r="A101" s="141" t="str">
        <f>IF(ISBLANK('C1'!A101),"",'C1'!A101)</f>
        <v/>
      </c>
      <c r="B101" s="144" t="str">
        <f>IF(ISBLANK('C1'!B101),"",'C1'!B101)</f>
        <v/>
      </c>
      <c r="C101" s="248" t="str">
        <f>IF(ISBLANK('C1'!R101),"",'C1'!R101)</f>
        <v/>
      </c>
      <c r="D101" s="194"/>
      <c r="E101" s="195"/>
      <c r="F101" s="195"/>
      <c r="G101" s="195"/>
      <c r="H101" s="195"/>
      <c r="I101" s="195"/>
      <c r="J101" s="197"/>
      <c r="K101" s="459"/>
      <c r="L101" s="198"/>
      <c r="M101" s="196"/>
      <c r="N101" s="196"/>
      <c r="O101" s="196"/>
      <c r="P101" s="196"/>
      <c r="Q101" s="197"/>
      <c r="R101" s="195"/>
      <c r="S101" s="195"/>
      <c r="T101" s="195"/>
      <c r="U101" s="195"/>
      <c r="V101" s="198"/>
      <c r="X101" s="153">
        <f t="shared" si="9"/>
        <v>0</v>
      </c>
      <c r="Y101" s="149">
        <f t="shared" si="10"/>
        <v>0</v>
      </c>
      <c r="Z101" s="149">
        <f t="shared" si="11"/>
        <v>0</v>
      </c>
      <c r="AA101" s="850">
        <f t="shared" si="12"/>
        <v>0</v>
      </c>
      <c r="AC101" s="153">
        <f t="shared" si="13"/>
        <v>0</v>
      </c>
      <c r="AD101" s="149">
        <f t="shared" si="14"/>
        <v>0</v>
      </c>
      <c r="AE101" s="149">
        <f t="shared" si="15"/>
        <v>0</v>
      </c>
      <c r="AF101" s="154">
        <f t="shared" si="16"/>
        <v>0</v>
      </c>
    </row>
    <row r="102" spans="1:32" x14ac:dyDescent="0.25">
      <c r="A102" s="141" t="str">
        <f>IF(ISBLANK('C1'!A102),"",'C1'!A102)</f>
        <v/>
      </c>
      <c r="B102" s="144" t="str">
        <f>IF(ISBLANK('C1'!B102),"",'C1'!B102)</f>
        <v/>
      </c>
      <c r="C102" s="248" t="str">
        <f>IF(ISBLANK('C1'!R102),"",'C1'!R102)</f>
        <v/>
      </c>
      <c r="D102" s="194"/>
      <c r="E102" s="195"/>
      <c r="F102" s="195"/>
      <c r="G102" s="195"/>
      <c r="H102" s="195"/>
      <c r="I102" s="195"/>
      <c r="J102" s="197"/>
      <c r="K102" s="459"/>
      <c r="L102" s="198"/>
      <c r="M102" s="196"/>
      <c r="N102" s="196"/>
      <c r="O102" s="196"/>
      <c r="P102" s="196"/>
      <c r="Q102" s="197"/>
      <c r="R102" s="195"/>
      <c r="S102" s="195"/>
      <c r="T102" s="195"/>
      <c r="U102" s="195"/>
      <c r="V102" s="198"/>
      <c r="X102" s="153">
        <f t="shared" si="9"/>
        <v>0</v>
      </c>
      <c r="Y102" s="149">
        <f t="shared" si="10"/>
        <v>0</v>
      </c>
      <c r="Z102" s="149">
        <f t="shared" si="11"/>
        <v>0</v>
      </c>
      <c r="AA102" s="850">
        <f t="shared" si="12"/>
        <v>0</v>
      </c>
      <c r="AC102" s="153">
        <f t="shared" si="13"/>
        <v>0</v>
      </c>
      <c r="AD102" s="149">
        <f t="shared" si="14"/>
        <v>0</v>
      </c>
      <c r="AE102" s="149">
        <f t="shared" si="15"/>
        <v>0</v>
      </c>
      <c r="AF102" s="154">
        <f t="shared" si="16"/>
        <v>0</v>
      </c>
    </row>
    <row r="103" spans="1:32" x14ac:dyDescent="0.25">
      <c r="A103" s="141" t="str">
        <f>IF(ISBLANK('C1'!A103),"",'C1'!A103)</f>
        <v/>
      </c>
      <c r="B103" s="144" t="str">
        <f>IF(ISBLANK('C1'!B103),"",'C1'!B103)</f>
        <v/>
      </c>
      <c r="C103" s="248" t="str">
        <f>IF(ISBLANK('C1'!R103),"",'C1'!R103)</f>
        <v/>
      </c>
      <c r="D103" s="194"/>
      <c r="E103" s="195"/>
      <c r="F103" s="195"/>
      <c r="G103" s="195"/>
      <c r="H103" s="195"/>
      <c r="I103" s="195"/>
      <c r="J103" s="197"/>
      <c r="K103" s="459"/>
      <c r="L103" s="198"/>
      <c r="M103" s="196"/>
      <c r="N103" s="196"/>
      <c r="O103" s="196"/>
      <c r="P103" s="196"/>
      <c r="Q103" s="197"/>
      <c r="R103" s="195"/>
      <c r="S103" s="195"/>
      <c r="T103" s="195"/>
      <c r="U103" s="195"/>
      <c r="V103" s="198"/>
      <c r="X103" s="153">
        <f t="shared" si="9"/>
        <v>0</v>
      </c>
      <c r="Y103" s="149">
        <f t="shared" si="10"/>
        <v>0</v>
      </c>
      <c r="Z103" s="149">
        <f t="shared" si="11"/>
        <v>0</v>
      </c>
      <c r="AA103" s="850">
        <f t="shared" si="12"/>
        <v>0</v>
      </c>
      <c r="AC103" s="153">
        <f t="shared" si="13"/>
        <v>0</v>
      </c>
      <c r="AD103" s="149">
        <f t="shared" si="14"/>
        <v>0</v>
      </c>
      <c r="AE103" s="149">
        <f t="shared" si="15"/>
        <v>0</v>
      </c>
      <c r="AF103" s="154">
        <f t="shared" si="16"/>
        <v>0</v>
      </c>
    </row>
    <row r="104" spans="1:32" x14ac:dyDescent="0.25">
      <c r="A104" s="141" t="str">
        <f>IF(ISBLANK('C1'!A104),"",'C1'!A104)</f>
        <v/>
      </c>
      <c r="B104" s="144" t="str">
        <f>IF(ISBLANK('C1'!B104),"",'C1'!B104)</f>
        <v/>
      </c>
      <c r="C104" s="248" t="str">
        <f>IF(ISBLANK('C1'!R104),"",'C1'!R104)</f>
        <v/>
      </c>
      <c r="D104" s="194"/>
      <c r="E104" s="195"/>
      <c r="F104" s="195"/>
      <c r="G104" s="195"/>
      <c r="H104" s="195"/>
      <c r="I104" s="195"/>
      <c r="J104" s="197"/>
      <c r="K104" s="459"/>
      <c r="L104" s="198"/>
      <c r="M104" s="196"/>
      <c r="N104" s="196"/>
      <c r="O104" s="196"/>
      <c r="P104" s="196"/>
      <c r="Q104" s="197"/>
      <c r="R104" s="195"/>
      <c r="S104" s="195"/>
      <c r="T104" s="195"/>
      <c r="U104" s="195"/>
      <c r="V104" s="198"/>
      <c r="X104" s="153">
        <f t="shared" si="9"/>
        <v>0</v>
      </c>
      <c r="Y104" s="149">
        <f t="shared" si="10"/>
        <v>0</v>
      </c>
      <c r="Z104" s="149">
        <f t="shared" si="11"/>
        <v>0</v>
      </c>
      <c r="AA104" s="850">
        <f t="shared" si="12"/>
        <v>0</v>
      </c>
      <c r="AC104" s="153">
        <f t="shared" si="13"/>
        <v>0</v>
      </c>
      <c r="AD104" s="149">
        <f t="shared" si="14"/>
        <v>0</v>
      </c>
      <c r="AE104" s="149">
        <f t="shared" si="15"/>
        <v>0</v>
      </c>
      <c r="AF104" s="154">
        <f t="shared" si="16"/>
        <v>0</v>
      </c>
    </row>
    <row r="105" spans="1:32" x14ac:dyDescent="0.25">
      <c r="A105" s="141" t="str">
        <f>IF(ISBLANK('C1'!A105),"",'C1'!A105)</f>
        <v/>
      </c>
      <c r="B105" s="144" t="str">
        <f>IF(ISBLANK('C1'!B105),"",'C1'!B105)</f>
        <v/>
      </c>
      <c r="C105" s="248" t="str">
        <f>IF(ISBLANK('C1'!R105),"",'C1'!R105)</f>
        <v/>
      </c>
      <c r="D105" s="194"/>
      <c r="E105" s="195"/>
      <c r="F105" s="195"/>
      <c r="G105" s="195"/>
      <c r="H105" s="195"/>
      <c r="I105" s="195"/>
      <c r="J105" s="197"/>
      <c r="K105" s="459"/>
      <c r="L105" s="198"/>
      <c r="M105" s="196"/>
      <c r="N105" s="196"/>
      <c r="O105" s="196"/>
      <c r="P105" s="196"/>
      <c r="Q105" s="197"/>
      <c r="R105" s="195"/>
      <c r="S105" s="195"/>
      <c r="T105" s="195"/>
      <c r="U105" s="195"/>
      <c r="V105" s="198"/>
      <c r="X105" s="153">
        <f t="shared" si="9"/>
        <v>0</v>
      </c>
      <c r="Y105" s="149">
        <f t="shared" si="10"/>
        <v>0</v>
      </c>
      <c r="Z105" s="149">
        <f t="shared" si="11"/>
        <v>0</v>
      </c>
      <c r="AA105" s="850">
        <f t="shared" si="12"/>
        <v>0</v>
      </c>
      <c r="AC105" s="153">
        <f t="shared" si="13"/>
        <v>0</v>
      </c>
      <c r="AD105" s="149">
        <f t="shared" si="14"/>
        <v>0</v>
      </c>
      <c r="AE105" s="149">
        <f t="shared" si="15"/>
        <v>0</v>
      </c>
      <c r="AF105" s="154">
        <f t="shared" si="16"/>
        <v>0</v>
      </c>
    </row>
    <row r="106" spans="1:32" x14ac:dyDescent="0.25">
      <c r="A106" s="141" t="str">
        <f>IF(ISBLANK('C1'!A106),"",'C1'!A106)</f>
        <v/>
      </c>
      <c r="B106" s="144" t="str">
        <f>IF(ISBLANK('C1'!B106),"",'C1'!B106)</f>
        <v/>
      </c>
      <c r="C106" s="248" t="str">
        <f>IF(ISBLANK('C1'!R106),"",'C1'!R106)</f>
        <v/>
      </c>
      <c r="D106" s="194"/>
      <c r="E106" s="195"/>
      <c r="F106" s="195"/>
      <c r="G106" s="195"/>
      <c r="H106" s="195"/>
      <c r="I106" s="195"/>
      <c r="J106" s="197"/>
      <c r="K106" s="459"/>
      <c r="L106" s="198"/>
      <c r="M106" s="196"/>
      <c r="N106" s="196"/>
      <c r="O106" s="196"/>
      <c r="P106" s="196"/>
      <c r="Q106" s="197"/>
      <c r="R106" s="195"/>
      <c r="S106" s="195"/>
      <c r="T106" s="195"/>
      <c r="U106" s="195"/>
      <c r="V106" s="198"/>
      <c r="X106" s="153">
        <f t="shared" si="9"/>
        <v>0</v>
      </c>
      <c r="Y106" s="149">
        <f t="shared" si="10"/>
        <v>0</v>
      </c>
      <c r="Z106" s="149">
        <f t="shared" si="11"/>
        <v>0</v>
      </c>
      <c r="AA106" s="850">
        <f t="shared" si="12"/>
        <v>0</v>
      </c>
      <c r="AC106" s="153">
        <f t="shared" si="13"/>
        <v>0</v>
      </c>
      <c r="AD106" s="149">
        <f t="shared" si="14"/>
        <v>0</v>
      </c>
      <c r="AE106" s="149">
        <f t="shared" si="15"/>
        <v>0</v>
      </c>
      <c r="AF106" s="154">
        <f t="shared" si="16"/>
        <v>0</v>
      </c>
    </row>
    <row r="107" spans="1:32" x14ac:dyDescent="0.25">
      <c r="A107" s="141" t="str">
        <f>IF(ISBLANK('C1'!A107),"",'C1'!A107)</f>
        <v/>
      </c>
      <c r="B107" s="144" t="str">
        <f>IF(ISBLANK('C1'!B107),"",'C1'!B107)</f>
        <v/>
      </c>
      <c r="C107" s="248" t="str">
        <f>IF(ISBLANK('C1'!R107),"",'C1'!R107)</f>
        <v/>
      </c>
      <c r="D107" s="194"/>
      <c r="E107" s="195"/>
      <c r="F107" s="195"/>
      <c r="G107" s="195"/>
      <c r="H107" s="195"/>
      <c r="I107" s="195"/>
      <c r="J107" s="197"/>
      <c r="K107" s="459"/>
      <c r="L107" s="198"/>
      <c r="M107" s="196"/>
      <c r="N107" s="196"/>
      <c r="O107" s="196"/>
      <c r="P107" s="196"/>
      <c r="Q107" s="197"/>
      <c r="R107" s="195"/>
      <c r="S107" s="195"/>
      <c r="T107" s="195"/>
      <c r="U107" s="195"/>
      <c r="V107" s="198"/>
      <c r="X107" s="153">
        <f t="shared" si="9"/>
        <v>0</v>
      </c>
      <c r="Y107" s="149">
        <f t="shared" si="10"/>
        <v>0</v>
      </c>
      <c r="Z107" s="149">
        <f t="shared" si="11"/>
        <v>0</v>
      </c>
      <c r="AA107" s="850">
        <f t="shared" si="12"/>
        <v>0</v>
      </c>
      <c r="AC107" s="153">
        <f t="shared" si="13"/>
        <v>0</v>
      </c>
      <c r="AD107" s="149">
        <f t="shared" si="14"/>
        <v>0</v>
      </c>
      <c r="AE107" s="149">
        <f t="shared" si="15"/>
        <v>0</v>
      </c>
      <c r="AF107" s="154">
        <f t="shared" si="16"/>
        <v>0</v>
      </c>
    </row>
    <row r="108" spans="1:32" x14ac:dyDescent="0.25">
      <c r="A108" s="141" t="str">
        <f>IF(ISBLANK('C1'!A108),"",'C1'!A108)</f>
        <v/>
      </c>
      <c r="B108" s="144" t="str">
        <f>IF(ISBLANK('C1'!B108),"",'C1'!B108)</f>
        <v/>
      </c>
      <c r="C108" s="248" t="str">
        <f>IF(ISBLANK('C1'!R108),"",'C1'!R108)</f>
        <v/>
      </c>
      <c r="D108" s="194"/>
      <c r="E108" s="195"/>
      <c r="F108" s="195"/>
      <c r="G108" s="195"/>
      <c r="H108" s="195"/>
      <c r="I108" s="195"/>
      <c r="J108" s="197"/>
      <c r="K108" s="459"/>
      <c r="L108" s="198"/>
      <c r="M108" s="196"/>
      <c r="N108" s="196"/>
      <c r="O108" s="196"/>
      <c r="P108" s="196"/>
      <c r="Q108" s="197"/>
      <c r="R108" s="195"/>
      <c r="S108" s="195"/>
      <c r="T108" s="195"/>
      <c r="U108" s="195"/>
      <c r="V108" s="198"/>
      <c r="X108" s="153">
        <f t="shared" si="9"/>
        <v>0</v>
      </c>
      <c r="Y108" s="149">
        <f t="shared" si="10"/>
        <v>0</v>
      </c>
      <c r="Z108" s="149">
        <f t="shared" si="11"/>
        <v>0</v>
      </c>
      <c r="AA108" s="850">
        <f t="shared" si="12"/>
        <v>0</v>
      </c>
      <c r="AC108" s="153">
        <f t="shared" si="13"/>
        <v>0</v>
      </c>
      <c r="AD108" s="149">
        <f t="shared" si="14"/>
        <v>0</v>
      </c>
      <c r="AE108" s="149">
        <f t="shared" si="15"/>
        <v>0</v>
      </c>
      <c r="AF108" s="154">
        <f t="shared" si="16"/>
        <v>0</v>
      </c>
    </row>
    <row r="109" spans="1:32" x14ac:dyDescent="0.25">
      <c r="A109" s="141" t="str">
        <f>IF(ISBLANK('C1'!A109),"",'C1'!A109)</f>
        <v/>
      </c>
      <c r="B109" s="144" t="str">
        <f>IF(ISBLANK('C1'!B109),"",'C1'!B109)</f>
        <v/>
      </c>
      <c r="C109" s="248" t="str">
        <f>IF(ISBLANK('C1'!R109),"",'C1'!R109)</f>
        <v/>
      </c>
      <c r="D109" s="194"/>
      <c r="E109" s="195"/>
      <c r="F109" s="195"/>
      <c r="G109" s="195"/>
      <c r="H109" s="195"/>
      <c r="I109" s="195"/>
      <c r="J109" s="197"/>
      <c r="K109" s="459"/>
      <c r="L109" s="198"/>
      <c r="M109" s="196"/>
      <c r="N109" s="196"/>
      <c r="O109" s="196"/>
      <c r="P109" s="196"/>
      <c r="Q109" s="197"/>
      <c r="R109" s="195"/>
      <c r="S109" s="195"/>
      <c r="T109" s="195"/>
      <c r="U109" s="195"/>
      <c r="V109" s="198"/>
      <c r="X109" s="153">
        <f t="shared" si="9"/>
        <v>0</v>
      </c>
      <c r="Y109" s="149">
        <f t="shared" si="10"/>
        <v>0</v>
      </c>
      <c r="Z109" s="149">
        <f t="shared" si="11"/>
        <v>0</v>
      </c>
      <c r="AA109" s="850">
        <f t="shared" si="12"/>
        <v>0</v>
      </c>
      <c r="AC109" s="153">
        <f t="shared" si="13"/>
        <v>0</v>
      </c>
      <c r="AD109" s="149">
        <f t="shared" si="14"/>
        <v>0</v>
      </c>
      <c r="AE109" s="149">
        <f t="shared" si="15"/>
        <v>0</v>
      </c>
      <c r="AF109" s="154">
        <f t="shared" si="16"/>
        <v>0</v>
      </c>
    </row>
    <row r="110" spans="1:32" x14ac:dyDescent="0.25">
      <c r="A110" s="141" t="str">
        <f>IF(ISBLANK('C1'!A110),"",'C1'!A110)</f>
        <v/>
      </c>
      <c r="B110" s="144" t="str">
        <f>IF(ISBLANK('C1'!B110),"",'C1'!B110)</f>
        <v/>
      </c>
      <c r="C110" s="248" t="str">
        <f>IF(ISBLANK('C1'!R110),"",'C1'!R110)</f>
        <v/>
      </c>
      <c r="D110" s="194"/>
      <c r="E110" s="195"/>
      <c r="F110" s="195"/>
      <c r="G110" s="195"/>
      <c r="H110" s="195"/>
      <c r="I110" s="195"/>
      <c r="J110" s="197"/>
      <c r="K110" s="459"/>
      <c r="L110" s="198"/>
      <c r="M110" s="196"/>
      <c r="N110" s="196"/>
      <c r="O110" s="196"/>
      <c r="P110" s="196"/>
      <c r="Q110" s="197"/>
      <c r="R110" s="195"/>
      <c r="S110" s="195"/>
      <c r="T110" s="195"/>
      <c r="U110" s="195"/>
      <c r="V110" s="198"/>
      <c r="X110" s="153">
        <f t="shared" si="9"/>
        <v>0</v>
      </c>
      <c r="Y110" s="149">
        <f t="shared" si="10"/>
        <v>0</v>
      </c>
      <c r="Z110" s="149">
        <f t="shared" si="11"/>
        <v>0</v>
      </c>
      <c r="AA110" s="850">
        <f t="shared" si="12"/>
        <v>0</v>
      </c>
      <c r="AC110" s="153">
        <f t="shared" si="13"/>
        <v>0</v>
      </c>
      <c r="AD110" s="149">
        <f t="shared" si="14"/>
        <v>0</v>
      </c>
      <c r="AE110" s="149">
        <f t="shared" si="15"/>
        <v>0</v>
      </c>
      <c r="AF110" s="154">
        <f t="shared" si="16"/>
        <v>0</v>
      </c>
    </row>
    <row r="111" spans="1:32" x14ac:dyDescent="0.25">
      <c r="A111" s="141" t="str">
        <f>IF(ISBLANK('C1'!A111),"",'C1'!A111)</f>
        <v/>
      </c>
      <c r="B111" s="144" t="str">
        <f>IF(ISBLANK('C1'!B111),"",'C1'!B111)</f>
        <v/>
      </c>
      <c r="C111" s="248" t="str">
        <f>IF(ISBLANK('C1'!R111),"",'C1'!R111)</f>
        <v/>
      </c>
      <c r="D111" s="194"/>
      <c r="E111" s="195"/>
      <c r="F111" s="195"/>
      <c r="G111" s="195"/>
      <c r="H111" s="195"/>
      <c r="I111" s="195"/>
      <c r="J111" s="197"/>
      <c r="K111" s="459"/>
      <c r="L111" s="198"/>
      <c r="M111" s="196"/>
      <c r="N111" s="196"/>
      <c r="O111" s="196"/>
      <c r="P111" s="196"/>
      <c r="Q111" s="197"/>
      <c r="R111" s="195"/>
      <c r="S111" s="195"/>
      <c r="T111" s="195"/>
      <c r="U111" s="195"/>
      <c r="V111" s="198"/>
      <c r="X111" s="153">
        <f t="shared" si="9"/>
        <v>0</v>
      </c>
      <c r="Y111" s="149">
        <f t="shared" si="10"/>
        <v>0</v>
      </c>
      <c r="Z111" s="149">
        <f t="shared" si="11"/>
        <v>0</v>
      </c>
      <c r="AA111" s="850">
        <f t="shared" si="12"/>
        <v>0</v>
      </c>
      <c r="AC111" s="153">
        <f t="shared" si="13"/>
        <v>0</v>
      </c>
      <c r="AD111" s="149">
        <f t="shared" si="14"/>
        <v>0</v>
      </c>
      <c r="AE111" s="149">
        <f t="shared" si="15"/>
        <v>0</v>
      </c>
      <c r="AF111" s="154">
        <f t="shared" si="16"/>
        <v>0</v>
      </c>
    </row>
    <row r="112" spans="1:32" x14ac:dyDescent="0.25">
      <c r="A112" s="141" t="str">
        <f>IF(ISBLANK('C1'!A112),"",'C1'!A112)</f>
        <v/>
      </c>
      <c r="B112" s="144" t="str">
        <f>IF(ISBLANK('C1'!B112),"",'C1'!B112)</f>
        <v/>
      </c>
      <c r="C112" s="248" t="str">
        <f>IF(ISBLANK('C1'!R112),"",'C1'!R112)</f>
        <v/>
      </c>
      <c r="D112" s="194"/>
      <c r="E112" s="195"/>
      <c r="F112" s="195"/>
      <c r="G112" s="195"/>
      <c r="H112" s="195"/>
      <c r="I112" s="195"/>
      <c r="J112" s="197"/>
      <c r="K112" s="459"/>
      <c r="L112" s="198"/>
      <c r="M112" s="196"/>
      <c r="N112" s="196"/>
      <c r="O112" s="196"/>
      <c r="P112" s="196"/>
      <c r="Q112" s="197"/>
      <c r="R112" s="195"/>
      <c r="S112" s="195"/>
      <c r="T112" s="195"/>
      <c r="U112" s="195"/>
      <c r="V112" s="198"/>
      <c r="X112" s="153">
        <f t="shared" si="9"/>
        <v>0</v>
      </c>
      <c r="Y112" s="149">
        <f t="shared" si="10"/>
        <v>0</v>
      </c>
      <c r="Z112" s="149">
        <f t="shared" si="11"/>
        <v>0</v>
      </c>
      <c r="AA112" s="850">
        <f t="shared" si="12"/>
        <v>0</v>
      </c>
      <c r="AC112" s="153">
        <f t="shared" si="13"/>
        <v>0</v>
      </c>
      <c r="AD112" s="149">
        <f t="shared" si="14"/>
        <v>0</v>
      </c>
      <c r="AE112" s="149">
        <f t="shared" si="15"/>
        <v>0</v>
      </c>
      <c r="AF112" s="154">
        <f t="shared" si="16"/>
        <v>0</v>
      </c>
    </row>
    <row r="113" spans="1:32" x14ac:dyDescent="0.25">
      <c r="A113" s="141" t="str">
        <f>IF(ISBLANK('C1'!A113),"",'C1'!A113)</f>
        <v/>
      </c>
      <c r="B113" s="144" t="str">
        <f>IF(ISBLANK('C1'!B113),"",'C1'!B113)</f>
        <v/>
      </c>
      <c r="C113" s="248" t="str">
        <f>IF(ISBLANK('C1'!R113),"",'C1'!R113)</f>
        <v/>
      </c>
      <c r="D113" s="194"/>
      <c r="E113" s="195"/>
      <c r="F113" s="195"/>
      <c r="G113" s="195"/>
      <c r="H113" s="195"/>
      <c r="I113" s="195"/>
      <c r="J113" s="197"/>
      <c r="K113" s="459"/>
      <c r="L113" s="198"/>
      <c r="M113" s="196"/>
      <c r="N113" s="196"/>
      <c r="O113" s="196"/>
      <c r="P113" s="196"/>
      <c r="Q113" s="197"/>
      <c r="R113" s="195"/>
      <c r="S113" s="195"/>
      <c r="T113" s="195"/>
      <c r="U113" s="195"/>
      <c r="V113" s="198"/>
      <c r="X113" s="153">
        <f t="shared" si="9"/>
        <v>0</v>
      </c>
      <c r="Y113" s="149">
        <f t="shared" si="10"/>
        <v>0</v>
      </c>
      <c r="Z113" s="149">
        <f t="shared" si="11"/>
        <v>0</v>
      </c>
      <c r="AA113" s="850">
        <f t="shared" si="12"/>
        <v>0</v>
      </c>
      <c r="AC113" s="153">
        <f t="shared" si="13"/>
        <v>0</v>
      </c>
      <c r="AD113" s="149">
        <f t="shared" si="14"/>
        <v>0</v>
      </c>
      <c r="AE113" s="149">
        <f t="shared" si="15"/>
        <v>0</v>
      </c>
      <c r="AF113" s="154">
        <f t="shared" si="16"/>
        <v>0</v>
      </c>
    </row>
    <row r="114" spans="1:32" x14ac:dyDescent="0.25">
      <c r="A114" s="141" t="str">
        <f>IF(ISBLANK('C1'!A114),"",'C1'!A114)</f>
        <v/>
      </c>
      <c r="B114" s="144" t="str">
        <f>IF(ISBLANK('C1'!B114),"",'C1'!B114)</f>
        <v/>
      </c>
      <c r="C114" s="248" t="str">
        <f>IF(ISBLANK('C1'!R114),"",'C1'!R114)</f>
        <v/>
      </c>
      <c r="D114" s="194"/>
      <c r="E114" s="195"/>
      <c r="F114" s="195"/>
      <c r="G114" s="195"/>
      <c r="H114" s="195"/>
      <c r="I114" s="195"/>
      <c r="J114" s="197"/>
      <c r="K114" s="459"/>
      <c r="L114" s="198"/>
      <c r="M114" s="196"/>
      <c r="N114" s="196"/>
      <c r="O114" s="196"/>
      <c r="P114" s="196"/>
      <c r="Q114" s="197"/>
      <c r="R114" s="195"/>
      <c r="S114" s="195"/>
      <c r="T114" s="195"/>
      <c r="U114" s="195"/>
      <c r="V114" s="198"/>
      <c r="X114" s="153">
        <f t="shared" si="9"/>
        <v>0</v>
      </c>
      <c r="Y114" s="149">
        <f t="shared" si="10"/>
        <v>0</v>
      </c>
      <c r="Z114" s="149">
        <f t="shared" si="11"/>
        <v>0</v>
      </c>
      <c r="AA114" s="850">
        <f t="shared" si="12"/>
        <v>0</v>
      </c>
      <c r="AC114" s="153">
        <f t="shared" si="13"/>
        <v>0</v>
      </c>
      <c r="AD114" s="149">
        <f t="shared" si="14"/>
        <v>0</v>
      </c>
      <c r="AE114" s="149">
        <f t="shared" si="15"/>
        <v>0</v>
      </c>
      <c r="AF114" s="154">
        <f t="shared" si="16"/>
        <v>0</v>
      </c>
    </row>
    <row r="115" spans="1:32" x14ac:dyDescent="0.25">
      <c r="A115" s="141" t="str">
        <f>IF(ISBLANK('C1'!A115),"",'C1'!A115)</f>
        <v/>
      </c>
      <c r="B115" s="144" t="str">
        <f>IF(ISBLANK('C1'!B115),"",'C1'!B115)</f>
        <v/>
      </c>
      <c r="C115" s="248" t="str">
        <f>IF(ISBLANK('C1'!R115),"",'C1'!R115)</f>
        <v/>
      </c>
      <c r="D115" s="194"/>
      <c r="E115" s="195"/>
      <c r="F115" s="195"/>
      <c r="G115" s="195"/>
      <c r="H115" s="195"/>
      <c r="I115" s="195"/>
      <c r="J115" s="197"/>
      <c r="K115" s="459"/>
      <c r="L115" s="198"/>
      <c r="M115" s="196"/>
      <c r="N115" s="196"/>
      <c r="O115" s="196"/>
      <c r="P115" s="196"/>
      <c r="Q115" s="197"/>
      <c r="R115" s="195"/>
      <c r="S115" s="195"/>
      <c r="T115" s="195"/>
      <c r="U115" s="195"/>
      <c r="V115" s="198"/>
      <c r="X115" s="153">
        <f t="shared" si="9"/>
        <v>0</v>
      </c>
      <c r="Y115" s="149">
        <f t="shared" si="10"/>
        <v>0</v>
      </c>
      <c r="Z115" s="149">
        <f t="shared" si="11"/>
        <v>0</v>
      </c>
      <c r="AA115" s="850">
        <f t="shared" si="12"/>
        <v>0</v>
      </c>
      <c r="AC115" s="153">
        <f t="shared" si="13"/>
        <v>0</v>
      </c>
      <c r="AD115" s="149">
        <f t="shared" si="14"/>
        <v>0</v>
      </c>
      <c r="AE115" s="149">
        <f t="shared" si="15"/>
        <v>0</v>
      </c>
      <c r="AF115" s="154">
        <f t="shared" si="16"/>
        <v>0</v>
      </c>
    </row>
    <row r="116" spans="1:32" x14ac:dyDescent="0.25">
      <c r="A116" s="141" t="str">
        <f>IF(ISBLANK('C1'!A116),"",'C1'!A116)</f>
        <v/>
      </c>
      <c r="B116" s="144" t="str">
        <f>IF(ISBLANK('C1'!B116),"",'C1'!B116)</f>
        <v/>
      </c>
      <c r="C116" s="248" t="str">
        <f>IF(ISBLANK('C1'!R116),"",'C1'!R116)</f>
        <v/>
      </c>
      <c r="D116" s="194"/>
      <c r="E116" s="195"/>
      <c r="F116" s="195"/>
      <c r="G116" s="195"/>
      <c r="H116" s="195"/>
      <c r="I116" s="195"/>
      <c r="J116" s="197"/>
      <c r="K116" s="459"/>
      <c r="L116" s="198"/>
      <c r="M116" s="196"/>
      <c r="N116" s="196"/>
      <c r="O116" s="196"/>
      <c r="P116" s="196"/>
      <c r="Q116" s="197"/>
      <c r="R116" s="195"/>
      <c r="S116" s="195"/>
      <c r="T116" s="195"/>
      <c r="U116" s="195"/>
      <c r="V116" s="198"/>
      <c r="X116" s="153">
        <f t="shared" si="9"/>
        <v>0</v>
      </c>
      <c r="Y116" s="149">
        <f t="shared" si="10"/>
        <v>0</v>
      </c>
      <c r="Z116" s="149">
        <f t="shared" si="11"/>
        <v>0</v>
      </c>
      <c r="AA116" s="850">
        <f t="shared" si="12"/>
        <v>0</v>
      </c>
      <c r="AC116" s="153">
        <f t="shared" si="13"/>
        <v>0</v>
      </c>
      <c r="AD116" s="149">
        <f t="shared" si="14"/>
        <v>0</v>
      </c>
      <c r="AE116" s="149">
        <f t="shared" si="15"/>
        <v>0</v>
      </c>
      <c r="AF116" s="154">
        <f t="shared" si="16"/>
        <v>0</v>
      </c>
    </row>
    <row r="117" spans="1:32" x14ac:dyDescent="0.25">
      <c r="A117" s="141" t="str">
        <f>IF(ISBLANK('C1'!A117),"",'C1'!A117)</f>
        <v/>
      </c>
      <c r="B117" s="144" t="str">
        <f>IF(ISBLANK('C1'!B117),"",'C1'!B117)</f>
        <v/>
      </c>
      <c r="C117" s="248" t="str">
        <f>IF(ISBLANK('C1'!R117),"",'C1'!R117)</f>
        <v/>
      </c>
      <c r="D117" s="194"/>
      <c r="E117" s="195"/>
      <c r="F117" s="195"/>
      <c r="G117" s="195"/>
      <c r="H117" s="195"/>
      <c r="I117" s="195"/>
      <c r="J117" s="197"/>
      <c r="K117" s="459"/>
      <c r="L117" s="198"/>
      <c r="M117" s="196"/>
      <c r="N117" s="196"/>
      <c r="O117" s="196"/>
      <c r="P117" s="196"/>
      <c r="Q117" s="197"/>
      <c r="R117" s="195"/>
      <c r="S117" s="195"/>
      <c r="T117" s="195"/>
      <c r="U117" s="195"/>
      <c r="V117" s="198"/>
      <c r="X117" s="153">
        <f t="shared" si="9"/>
        <v>0</v>
      </c>
      <c r="Y117" s="149">
        <f t="shared" si="10"/>
        <v>0</v>
      </c>
      <c r="Z117" s="149">
        <f t="shared" si="11"/>
        <v>0</v>
      </c>
      <c r="AA117" s="850">
        <f t="shared" si="12"/>
        <v>0</v>
      </c>
      <c r="AC117" s="153">
        <f t="shared" si="13"/>
        <v>0</v>
      </c>
      <c r="AD117" s="149">
        <f t="shared" si="14"/>
        <v>0</v>
      </c>
      <c r="AE117" s="149">
        <f t="shared" si="15"/>
        <v>0</v>
      </c>
      <c r="AF117" s="154">
        <f t="shared" si="16"/>
        <v>0</v>
      </c>
    </row>
    <row r="118" spans="1:32" x14ac:dyDescent="0.25">
      <c r="A118" s="141" t="str">
        <f>IF(ISBLANK('C1'!A118),"",'C1'!A118)</f>
        <v/>
      </c>
      <c r="B118" s="144" t="str">
        <f>IF(ISBLANK('C1'!B118),"",'C1'!B118)</f>
        <v/>
      </c>
      <c r="C118" s="248" t="str">
        <f>IF(ISBLANK('C1'!R118),"",'C1'!R118)</f>
        <v/>
      </c>
      <c r="D118" s="194"/>
      <c r="E118" s="195"/>
      <c r="F118" s="195"/>
      <c r="G118" s="195"/>
      <c r="H118" s="195"/>
      <c r="I118" s="195"/>
      <c r="J118" s="197"/>
      <c r="K118" s="459"/>
      <c r="L118" s="198"/>
      <c r="M118" s="196"/>
      <c r="N118" s="196"/>
      <c r="O118" s="196"/>
      <c r="P118" s="196"/>
      <c r="Q118" s="197"/>
      <c r="R118" s="195"/>
      <c r="S118" s="195"/>
      <c r="T118" s="195"/>
      <c r="U118" s="195"/>
      <c r="V118" s="198"/>
      <c r="X118" s="153">
        <f t="shared" si="9"/>
        <v>0</v>
      </c>
      <c r="Y118" s="149">
        <f t="shared" si="10"/>
        <v>0</v>
      </c>
      <c r="Z118" s="149">
        <f t="shared" si="11"/>
        <v>0</v>
      </c>
      <c r="AA118" s="850">
        <f t="shared" si="12"/>
        <v>0</v>
      </c>
      <c r="AC118" s="153">
        <f t="shared" si="13"/>
        <v>0</v>
      </c>
      <c r="AD118" s="149">
        <f t="shared" si="14"/>
        <v>0</v>
      </c>
      <c r="AE118" s="149">
        <f t="shared" si="15"/>
        <v>0</v>
      </c>
      <c r="AF118" s="154">
        <f t="shared" si="16"/>
        <v>0</v>
      </c>
    </row>
    <row r="119" spans="1:32" x14ac:dyDescent="0.25">
      <c r="A119" s="141" t="str">
        <f>IF(ISBLANK('C1'!A119),"",'C1'!A119)</f>
        <v/>
      </c>
      <c r="B119" s="144" t="str">
        <f>IF(ISBLANK('C1'!B119),"",'C1'!B119)</f>
        <v/>
      </c>
      <c r="C119" s="248" t="str">
        <f>IF(ISBLANK('C1'!R119),"",'C1'!R119)</f>
        <v/>
      </c>
      <c r="D119" s="194"/>
      <c r="E119" s="195"/>
      <c r="F119" s="195"/>
      <c r="G119" s="195"/>
      <c r="H119" s="195"/>
      <c r="I119" s="195"/>
      <c r="J119" s="197"/>
      <c r="K119" s="459"/>
      <c r="L119" s="198"/>
      <c r="M119" s="196"/>
      <c r="N119" s="196"/>
      <c r="O119" s="196"/>
      <c r="P119" s="196"/>
      <c r="Q119" s="197"/>
      <c r="R119" s="195"/>
      <c r="S119" s="195"/>
      <c r="T119" s="195"/>
      <c r="U119" s="195"/>
      <c r="V119" s="198"/>
      <c r="X119" s="153">
        <f t="shared" si="9"/>
        <v>0</v>
      </c>
      <c r="Y119" s="149">
        <f t="shared" si="10"/>
        <v>0</v>
      </c>
      <c r="Z119" s="149">
        <f t="shared" si="11"/>
        <v>0</v>
      </c>
      <c r="AA119" s="850">
        <f t="shared" si="12"/>
        <v>0</v>
      </c>
      <c r="AC119" s="153">
        <f t="shared" si="13"/>
        <v>0</v>
      </c>
      <c r="AD119" s="149">
        <f t="shared" si="14"/>
        <v>0</v>
      </c>
      <c r="AE119" s="149">
        <f t="shared" si="15"/>
        <v>0</v>
      </c>
      <c r="AF119" s="154">
        <f t="shared" si="16"/>
        <v>0</v>
      </c>
    </row>
    <row r="120" spans="1:32" x14ac:dyDescent="0.25">
      <c r="A120" s="141" t="str">
        <f>IF(ISBLANK('C1'!A120),"",'C1'!A120)</f>
        <v/>
      </c>
      <c r="B120" s="144" t="str">
        <f>IF(ISBLANK('C1'!B120),"",'C1'!B120)</f>
        <v/>
      </c>
      <c r="C120" s="248" t="str">
        <f>IF(ISBLANK('C1'!R120),"",'C1'!R120)</f>
        <v/>
      </c>
      <c r="D120" s="194"/>
      <c r="E120" s="195"/>
      <c r="F120" s="195"/>
      <c r="G120" s="195"/>
      <c r="H120" s="195"/>
      <c r="I120" s="195"/>
      <c r="J120" s="197"/>
      <c r="K120" s="459"/>
      <c r="L120" s="198"/>
      <c r="M120" s="196"/>
      <c r="N120" s="196"/>
      <c r="O120" s="196"/>
      <c r="P120" s="196"/>
      <c r="Q120" s="197"/>
      <c r="R120" s="195"/>
      <c r="S120" s="195"/>
      <c r="T120" s="195"/>
      <c r="U120" s="195"/>
      <c r="V120" s="198"/>
      <c r="X120" s="153">
        <f t="shared" si="9"/>
        <v>0</v>
      </c>
      <c r="Y120" s="149">
        <f t="shared" si="10"/>
        <v>0</v>
      </c>
      <c r="Z120" s="149">
        <f t="shared" si="11"/>
        <v>0</v>
      </c>
      <c r="AA120" s="850">
        <f t="shared" si="12"/>
        <v>0</v>
      </c>
      <c r="AC120" s="153">
        <f t="shared" si="13"/>
        <v>0</v>
      </c>
      <c r="AD120" s="149">
        <f t="shared" si="14"/>
        <v>0</v>
      </c>
      <c r="AE120" s="149">
        <f t="shared" si="15"/>
        <v>0</v>
      </c>
      <c r="AF120" s="154">
        <f t="shared" si="16"/>
        <v>0</v>
      </c>
    </row>
    <row r="121" spans="1:32" x14ac:dyDescent="0.25">
      <c r="A121" s="141" t="str">
        <f>IF(ISBLANK('C1'!A121),"",'C1'!A121)</f>
        <v/>
      </c>
      <c r="B121" s="144" t="str">
        <f>IF(ISBLANK('C1'!B121),"",'C1'!B121)</f>
        <v/>
      </c>
      <c r="C121" s="248" t="str">
        <f>IF(ISBLANK('C1'!R121),"",'C1'!R121)</f>
        <v/>
      </c>
      <c r="D121" s="194"/>
      <c r="E121" s="195"/>
      <c r="F121" s="195"/>
      <c r="G121" s="195"/>
      <c r="H121" s="195"/>
      <c r="I121" s="195"/>
      <c r="J121" s="197"/>
      <c r="K121" s="459"/>
      <c r="L121" s="198"/>
      <c r="M121" s="196"/>
      <c r="N121" s="196"/>
      <c r="O121" s="196"/>
      <c r="P121" s="196"/>
      <c r="Q121" s="197"/>
      <c r="R121" s="195"/>
      <c r="S121" s="195"/>
      <c r="T121" s="195"/>
      <c r="U121" s="195"/>
      <c r="V121" s="198"/>
      <c r="X121" s="153">
        <f t="shared" si="9"/>
        <v>0</v>
      </c>
      <c r="Y121" s="149">
        <f t="shared" si="10"/>
        <v>0</v>
      </c>
      <c r="Z121" s="149">
        <f t="shared" si="11"/>
        <v>0</v>
      </c>
      <c r="AA121" s="850">
        <f t="shared" si="12"/>
        <v>0</v>
      </c>
      <c r="AC121" s="153">
        <f t="shared" si="13"/>
        <v>0</v>
      </c>
      <c r="AD121" s="149">
        <f t="shared" si="14"/>
        <v>0</v>
      </c>
      <c r="AE121" s="149">
        <f t="shared" si="15"/>
        <v>0</v>
      </c>
      <c r="AF121" s="154">
        <f t="shared" si="16"/>
        <v>0</v>
      </c>
    </row>
    <row r="122" spans="1:32" x14ac:dyDescent="0.25">
      <c r="A122" s="141" t="str">
        <f>IF(ISBLANK('C1'!A122),"",'C1'!A122)</f>
        <v/>
      </c>
      <c r="B122" s="144" t="str">
        <f>IF(ISBLANK('C1'!B122),"",'C1'!B122)</f>
        <v/>
      </c>
      <c r="C122" s="248" t="str">
        <f>IF(ISBLANK('C1'!R122),"",'C1'!R122)</f>
        <v/>
      </c>
      <c r="D122" s="194"/>
      <c r="E122" s="195"/>
      <c r="F122" s="195"/>
      <c r="G122" s="195"/>
      <c r="H122" s="195"/>
      <c r="I122" s="195"/>
      <c r="J122" s="197"/>
      <c r="K122" s="459"/>
      <c r="L122" s="198"/>
      <c r="M122" s="196"/>
      <c r="N122" s="196"/>
      <c r="O122" s="196"/>
      <c r="P122" s="196"/>
      <c r="Q122" s="197"/>
      <c r="R122" s="195"/>
      <c r="S122" s="195"/>
      <c r="T122" s="195"/>
      <c r="U122" s="195"/>
      <c r="V122" s="198"/>
      <c r="X122" s="153">
        <f t="shared" si="9"/>
        <v>0</v>
      </c>
      <c r="Y122" s="149">
        <f t="shared" si="10"/>
        <v>0</v>
      </c>
      <c r="Z122" s="149">
        <f t="shared" si="11"/>
        <v>0</v>
      </c>
      <c r="AA122" s="850">
        <f t="shared" si="12"/>
        <v>0</v>
      </c>
      <c r="AC122" s="153">
        <f t="shared" si="13"/>
        <v>0</v>
      </c>
      <c r="AD122" s="149">
        <f t="shared" si="14"/>
        <v>0</v>
      </c>
      <c r="AE122" s="149">
        <f t="shared" si="15"/>
        <v>0</v>
      </c>
      <c r="AF122" s="154">
        <f t="shared" si="16"/>
        <v>0</v>
      </c>
    </row>
    <row r="123" spans="1:32" x14ac:dyDescent="0.25">
      <c r="A123" s="141" t="str">
        <f>IF(ISBLANK('C1'!A123),"",'C1'!A123)</f>
        <v/>
      </c>
      <c r="B123" s="144" t="str">
        <f>IF(ISBLANK('C1'!B123),"",'C1'!B123)</f>
        <v/>
      </c>
      <c r="C123" s="248" t="str">
        <f>IF(ISBLANK('C1'!R123),"",'C1'!R123)</f>
        <v/>
      </c>
      <c r="D123" s="194"/>
      <c r="E123" s="195"/>
      <c r="F123" s="195"/>
      <c r="G123" s="195"/>
      <c r="H123" s="195"/>
      <c r="I123" s="195"/>
      <c r="J123" s="197"/>
      <c r="K123" s="459"/>
      <c r="L123" s="198"/>
      <c r="M123" s="196"/>
      <c r="N123" s="196"/>
      <c r="O123" s="196"/>
      <c r="P123" s="196"/>
      <c r="Q123" s="197"/>
      <c r="R123" s="195"/>
      <c r="S123" s="195"/>
      <c r="T123" s="195"/>
      <c r="U123" s="195"/>
      <c r="V123" s="198"/>
      <c r="X123" s="153">
        <f t="shared" si="9"/>
        <v>0</v>
      </c>
      <c r="Y123" s="149">
        <f t="shared" si="10"/>
        <v>0</v>
      </c>
      <c r="Z123" s="149">
        <f t="shared" si="11"/>
        <v>0</v>
      </c>
      <c r="AA123" s="850">
        <f t="shared" si="12"/>
        <v>0</v>
      </c>
      <c r="AC123" s="153">
        <f t="shared" si="13"/>
        <v>0</v>
      </c>
      <c r="AD123" s="149">
        <f t="shared" si="14"/>
        <v>0</v>
      </c>
      <c r="AE123" s="149">
        <f t="shared" si="15"/>
        <v>0</v>
      </c>
      <c r="AF123" s="154">
        <f t="shared" si="16"/>
        <v>0</v>
      </c>
    </row>
    <row r="124" spans="1:32" x14ac:dyDescent="0.25">
      <c r="A124" s="141" t="str">
        <f>IF(ISBLANK('C1'!A124),"",'C1'!A124)</f>
        <v/>
      </c>
      <c r="B124" s="144" t="str">
        <f>IF(ISBLANK('C1'!B124),"",'C1'!B124)</f>
        <v/>
      </c>
      <c r="C124" s="248" t="str">
        <f>IF(ISBLANK('C1'!R124),"",'C1'!R124)</f>
        <v/>
      </c>
      <c r="D124" s="194"/>
      <c r="E124" s="195"/>
      <c r="F124" s="195"/>
      <c r="G124" s="195"/>
      <c r="H124" s="195"/>
      <c r="I124" s="195"/>
      <c r="J124" s="197"/>
      <c r="K124" s="459"/>
      <c r="L124" s="198"/>
      <c r="M124" s="196"/>
      <c r="N124" s="196"/>
      <c r="O124" s="196"/>
      <c r="P124" s="196"/>
      <c r="Q124" s="197"/>
      <c r="R124" s="195"/>
      <c r="S124" s="195"/>
      <c r="T124" s="195"/>
      <c r="U124" s="195"/>
      <c r="V124" s="198"/>
      <c r="X124" s="153">
        <f t="shared" si="9"/>
        <v>0</v>
      </c>
      <c r="Y124" s="149">
        <f t="shared" si="10"/>
        <v>0</v>
      </c>
      <c r="Z124" s="149">
        <f t="shared" si="11"/>
        <v>0</v>
      </c>
      <c r="AA124" s="850">
        <f t="shared" si="12"/>
        <v>0</v>
      </c>
      <c r="AC124" s="153">
        <f t="shared" si="13"/>
        <v>0</v>
      </c>
      <c r="AD124" s="149">
        <f t="shared" si="14"/>
        <v>0</v>
      </c>
      <c r="AE124" s="149">
        <f t="shared" si="15"/>
        <v>0</v>
      </c>
      <c r="AF124" s="154">
        <f t="shared" si="16"/>
        <v>0</v>
      </c>
    </row>
    <row r="125" spans="1:32" x14ac:dyDescent="0.25">
      <c r="A125" s="141" t="str">
        <f>IF(ISBLANK('C1'!A125),"",'C1'!A125)</f>
        <v/>
      </c>
      <c r="B125" s="144" t="str">
        <f>IF(ISBLANK('C1'!B125),"",'C1'!B125)</f>
        <v/>
      </c>
      <c r="C125" s="248" t="str">
        <f>IF(ISBLANK('C1'!R125),"",'C1'!R125)</f>
        <v/>
      </c>
      <c r="D125" s="194"/>
      <c r="E125" s="195"/>
      <c r="F125" s="195"/>
      <c r="G125" s="195"/>
      <c r="H125" s="195"/>
      <c r="I125" s="195"/>
      <c r="J125" s="197"/>
      <c r="K125" s="459"/>
      <c r="L125" s="198"/>
      <c r="M125" s="196"/>
      <c r="N125" s="196"/>
      <c r="O125" s="196"/>
      <c r="P125" s="196"/>
      <c r="Q125" s="197"/>
      <c r="R125" s="195"/>
      <c r="S125" s="195"/>
      <c r="T125" s="195"/>
      <c r="U125" s="195"/>
      <c r="V125" s="198"/>
      <c r="X125" s="153">
        <f t="shared" si="9"/>
        <v>0</v>
      </c>
      <c r="Y125" s="149">
        <f t="shared" si="10"/>
        <v>0</v>
      </c>
      <c r="Z125" s="149">
        <f t="shared" si="11"/>
        <v>0</v>
      </c>
      <c r="AA125" s="850">
        <f t="shared" si="12"/>
        <v>0</v>
      </c>
      <c r="AC125" s="153">
        <f t="shared" si="13"/>
        <v>0</v>
      </c>
      <c r="AD125" s="149">
        <f t="shared" si="14"/>
        <v>0</v>
      </c>
      <c r="AE125" s="149">
        <f t="shared" si="15"/>
        <v>0</v>
      </c>
      <c r="AF125" s="154">
        <f t="shared" si="16"/>
        <v>0</v>
      </c>
    </row>
    <row r="126" spans="1:32" x14ac:dyDescent="0.25">
      <c r="A126" s="141" t="str">
        <f>IF(ISBLANK('C1'!A126),"",'C1'!A126)</f>
        <v/>
      </c>
      <c r="B126" s="144" t="str">
        <f>IF(ISBLANK('C1'!B126),"",'C1'!B126)</f>
        <v/>
      </c>
      <c r="C126" s="248" t="str">
        <f>IF(ISBLANK('C1'!R126),"",'C1'!R126)</f>
        <v/>
      </c>
      <c r="D126" s="194"/>
      <c r="E126" s="195"/>
      <c r="F126" s="195"/>
      <c r="G126" s="195"/>
      <c r="H126" s="195"/>
      <c r="I126" s="195"/>
      <c r="J126" s="197"/>
      <c r="K126" s="459"/>
      <c r="L126" s="198"/>
      <c r="M126" s="196"/>
      <c r="N126" s="196"/>
      <c r="O126" s="196"/>
      <c r="P126" s="196"/>
      <c r="Q126" s="197"/>
      <c r="R126" s="195"/>
      <c r="S126" s="195"/>
      <c r="T126" s="195"/>
      <c r="U126" s="195"/>
      <c r="V126" s="198"/>
      <c r="X126" s="153">
        <f t="shared" si="9"/>
        <v>0</v>
      </c>
      <c r="Y126" s="149">
        <f t="shared" si="10"/>
        <v>0</v>
      </c>
      <c r="Z126" s="149">
        <f t="shared" si="11"/>
        <v>0</v>
      </c>
      <c r="AA126" s="850">
        <f t="shared" si="12"/>
        <v>0</v>
      </c>
      <c r="AC126" s="153">
        <f t="shared" si="13"/>
        <v>0</v>
      </c>
      <c r="AD126" s="149">
        <f t="shared" si="14"/>
        <v>0</v>
      </c>
      <c r="AE126" s="149">
        <f t="shared" si="15"/>
        <v>0</v>
      </c>
      <c r="AF126" s="154">
        <f t="shared" si="16"/>
        <v>0</v>
      </c>
    </row>
    <row r="127" spans="1:32" x14ac:dyDescent="0.25">
      <c r="A127" s="141" t="str">
        <f>IF(ISBLANK('C1'!A127),"",'C1'!A127)</f>
        <v/>
      </c>
      <c r="B127" s="144" t="str">
        <f>IF(ISBLANK('C1'!B127),"",'C1'!B127)</f>
        <v/>
      </c>
      <c r="C127" s="248" t="str">
        <f>IF(ISBLANK('C1'!R127),"",'C1'!R127)</f>
        <v/>
      </c>
      <c r="D127" s="194"/>
      <c r="E127" s="195"/>
      <c r="F127" s="195"/>
      <c r="G127" s="195"/>
      <c r="H127" s="195"/>
      <c r="I127" s="195"/>
      <c r="J127" s="197"/>
      <c r="K127" s="459"/>
      <c r="L127" s="198"/>
      <c r="M127" s="196"/>
      <c r="N127" s="196"/>
      <c r="O127" s="196"/>
      <c r="P127" s="196"/>
      <c r="Q127" s="197"/>
      <c r="R127" s="195"/>
      <c r="S127" s="195"/>
      <c r="T127" s="195"/>
      <c r="U127" s="195"/>
      <c r="V127" s="198"/>
      <c r="X127" s="153">
        <f t="shared" si="9"/>
        <v>0</v>
      </c>
      <c r="Y127" s="149">
        <f t="shared" si="10"/>
        <v>0</v>
      </c>
      <c r="Z127" s="149">
        <f t="shared" si="11"/>
        <v>0</v>
      </c>
      <c r="AA127" s="850">
        <f t="shared" si="12"/>
        <v>0</v>
      </c>
      <c r="AC127" s="153">
        <f t="shared" si="13"/>
        <v>0</v>
      </c>
      <c r="AD127" s="149">
        <f t="shared" si="14"/>
        <v>0</v>
      </c>
      <c r="AE127" s="149">
        <f t="shared" si="15"/>
        <v>0</v>
      </c>
      <c r="AF127" s="154">
        <f t="shared" si="16"/>
        <v>0</v>
      </c>
    </row>
    <row r="128" spans="1:32" x14ac:dyDescent="0.25">
      <c r="A128" s="141" t="str">
        <f>IF(ISBLANK('C1'!A128),"",'C1'!A128)</f>
        <v/>
      </c>
      <c r="B128" s="144" t="str">
        <f>IF(ISBLANK('C1'!B128),"",'C1'!B128)</f>
        <v/>
      </c>
      <c r="C128" s="248" t="str">
        <f>IF(ISBLANK('C1'!R128),"",'C1'!R128)</f>
        <v/>
      </c>
      <c r="D128" s="194"/>
      <c r="E128" s="195"/>
      <c r="F128" s="195"/>
      <c r="G128" s="195"/>
      <c r="H128" s="195"/>
      <c r="I128" s="195"/>
      <c r="J128" s="197"/>
      <c r="K128" s="459"/>
      <c r="L128" s="198"/>
      <c r="M128" s="196"/>
      <c r="N128" s="196"/>
      <c r="O128" s="196"/>
      <c r="P128" s="196"/>
      <c r="Q128" s="197"/>
      <c r="R128" s="195"/>
      <c r="S128" s="195"/>
      <c r="T128" s="195"/>
      <c r="U128" s="195"/>
      <c r="V128" s="198"/>
      <c r="X128" s="153">
        <f t="shared" si="9"/>
        <v>0</v>
      </c>
      <c r="Y128" s="149">
        <f t="shared" si="10"/>
        <v>0</v>
      </c>
      <c r="Z128" s="149">
        <f t="shared" si="11"/>
        <v>0</v>
      </c>
      <c r="AA128" s="850">
        <f t="shared" si="12"/>
        <v>0</v>
      </c>
      <c r="AC128" s="153">
        <f t="shared" si="13"/>
        <v>0</v>
      </c>
      <c r="AD128" s="149">
        <f t="shared" si="14"/>
        <v>0</v>
      </c>
      <c r="AE128" s="149">
        <f t="shared" si="15"/>
        <v>0</v>
      </c>
      <c r="AF128" s="154">
        <f t="shared" si="16"/>
        <v>0</v>
      </c>
    </row>
    <row r="129" spans="1:32" x14ac:dyDescent="0.25">
      <c r="A129" s="141" t="str">
        <f>IF(ISBLANK('C1'!A129),"",'C1'!A129)</f>
        <v/>
      </c>
      <c r="B129" s="144" t="str">
        <f>IF(ISBLANK('C1'!B129),"",'C1'!B129)</f>
        <v/>
      </c>
      <c r="C129" s="248" t="str">
        <f>IF(ISBLANK('C1'!R129),"",'C1'!R129)</f>
        <v/>
      </c>
      <c r="D129" s="194"/>
      <c r="E129" s="195"/>
      <c r="F129" s="195"/>
      <c r="G129" s="195"/>
      <c r="H129" s="195"/>
      <c r="I129" s="195"/>
      <c r="J129" s="197"/>
      <c r="K129" s="459"/>
      <c r="L129" s="198"/>
      <c r="M129" s="196"/>
      <c r="N129" s="196"/>
      <c r="O129" s="196"/>
      <c r="P129" s="196"/>
      <c r="Q129" s="197"/>
      <c r="R129" s="195"/>
      <c r="S129" s="195"/>
      <c r="T129" s="195"/>
      <c r="U129" s="195"/>
      <c r="V129" s="198"/>
      <c r="X129" s="153">
        <f t="shared" si="9"/>
        <v>0</v>
      </c>
      <c r="Y129" s="149">
        <f t="shared" si="10"/>
        <v>0</v>
      </c>
      <c r="Z129" s="149">
        <f t="shared" si="11"/>
        <v>0</v>
      </c>
      <c r="AA129" s="850">
        <f t="shared" si="12"/>
        <v>0</v>
      </c>
      <c r="AC129" s="153">
        <f t="shared" si="13"/>
        <v>0</v>
      </c>
      <c r="AD129" s="149">
        <f t="shared" si="14"/>
        <v>0</v>
      </c>
      <c r="AE129" s="149">
        <f t="shared" si="15"/>
        <v>0</v>
      </c>
      <c r="AF129" s="154">
        <f t="shared" si="16"/>
        <v>0</v>
      </c>
    </row>
    <row r="130" spans="1:32" x14ac:dyDescent="0.25">
      <c r="A130" s="141" t="str">
        <f>IF(ISBLANK('C1'!A130),"",'C1'!A130)</f>
        <v/>
      </c>
      <c r="B130" s="144" t="str">
        <f>IF(ISBLANK('C1'!B130),"",'C1'!B130)</f>
        <v/>
      </c>
      <c r="C130" s="248" t="str">
        <f>IF(ISBLANK('C1'!R130),"",'C1'!R130)</f>
        <v/>
      </c>
      <c r="D130" s="194"/>
      <c r="E130" s="195"/>
      <c r="F130" s="195"/>
      <c r="G130" s="195"/>
      <c r="H130" s="195"/>
      <c r="I130" s="195"/>
      <c r="J130" s="197"/>
      <c r="K130" s="459"/>
      <c r="L130" s="198"/>
      <c r="M130" s="196"/>
      <c r="N130" s="196"/>
      <c r="O130" s="196"/>
      <c r="P130" s="196"/>
      <c r="Q130" s="197"/>
      <c r="R130" s="195"/>
      <c r="S130" s="195"/>
      <c r="T130" s="195"/>
      <c r="U130" s="195"/>
      <c r="V130" s="198"/>
      <c r="X130" s="153">
        <f t="shared" si="9"/>
        <v>0</v>
      </c>
      <c r="Y130" s="149">
        <f t="shared" si="10"/>
        <v>0</v>
      </c>
      <c r="Z130" s="149">
        <f t="shared" si="11"/>
        <v>0</v>
      </c>
      <c r="AA130" s="850">
        <f t="shared" si="12"/>
        <v>0</v>
      </c>
      <c r="AC130" s="153">
        <f t="shared" si="13"/>
        <v>0</v>
      </c>
      <c r="AD130" s="149">
        <f t="shared" si="14"/>
        <v>0</v>
      </c>
      <c r="AE130" s="149">
        <f t="shared" si="15"/>
        <v>0</v>
      </c>
      <c r="AF130" s="154">
        <f t="shared" si="16"/>
        <v>0</v>
      </c>
    </row>
    <row r="131" spans="1:32" x14ac:dyDescent="0.25">
      <c r="A131" s="141" t="str">
        <f>IF(ISBLANK('C1'!A131),"",'C1'!A131)</f>
        <v/>
      </c>
      <c r="B131" s="144" t="str">
        <f>IF(ISBLANK('C1'!B131),"",'C1'!B131)</f>
        <v/>
      </c>
      <c r="C131" s="248" t="str">
        <f>IF(ISBLANK('C1'!R131),"",'C1'!R131)</f>
        <v/>
      </c>
      <c r="D131" s="194"/>
      <c r="E131" s="195"/>
      <c r="F131" s="195"/>
      <c r="G131" s="195"/>
      <c r="H131" s="195"/>
      <c r="I131" s="195"/>
      <c r="J131" s="197"/>
      <c r="K131" s="459"/>
      <c r="L131" s="198"/>
      <c r="M131" s="196"/>
      <c r="N131" s="196"/>
      <c r="O131" s="196"/>
      <c r="P131" s="196"/>
      <c r="Q131" s="197"/>
      <c r="R131" s="195"/>
      <c r="S131" s="195"/>
      <c r="T131" s="195"/>
      <c r="U131" s="195"/>
      <c r="V131" s="198"/>
      <c r="X131" s="153">
        <f t="shared" si="9"/>
        <v>0</v>
      </c>
      <c r="Y131" s="149">
        <f t="shared" si="10"/>
        <v>0</v>
      </c>
      <c r="Z131" s="149">
        <f t="shared" si="11"/>
        <v>0</v>
      </c>
      <c r="AA131" s="850">
        <f t="shared" si="12"/>
        <v>0</v>
      </c>
      <c r="AC131" s="153">
        <f t="shared" si="13"/>
        <v>0</v>
      </c>
      <c r="AD131" s="149">
        <f t="shared" si="14"/>
        <v>0</v>
      </c>
      <c r="AE131" s="149">
        <f t="shared" si="15"/>
        <v>0</v>
      </c>
      <c r="AF131" s="154">
        <f t="shared" si="16"/>
        <v>0</v>
      </c>
    </row>
    <row r="132" spans="1:32" x14ac:dyDescent="0.25">
      <c r="A132" s="141" t="str">
        <f>IF(ISBLANK('C1'!A132),"",'C1'!A132)</f>
        <v/>
      </c>
      <c r="B132" s="144" t="str">
        <f>IF(ISBLANK('C1'!B132),"",'C1'!B132)</f>
        <v/>
      </c>
      <c r="C132" s="248" t="str">
        <f>IF(ISBLANK('C1'!R132),"",'C1'!R132)</f>
        <v/>
      </c>
      <c r="D132" s="194"/>
      <c r="E132" s="195"/>
      <c r="F132" s="195"/>
      <c r="G132" s="195"/>
      <c r="H132" s="195"/>
      <c r="I132" s="195"/>
      <c r="J132" s="197"/>
      <c r="K132" s="459"/>
      <c r="L132" s="198"/>
      <c r="M132" s="196"/>
      <c r="N132" s="196"/>
      <c r="O132" s="196"/>
      <c r="P132" s="196"/>
      <c r="Q132" s="197"/>
      <c r="R132" s="195"/>
      <c r="S132" s="195"/>
      <c r="T132" s="195"/>
      <c r="U132" s="195"/>
      <c r="V132" s="198"/>
      <c r="X132" s="153">
        <f t="shared" si="9"/>
        <v>0</v>
      </c>
      <c r="Y132" s="149">
        <f t="shared" si="10"/>
        <v>0</v>
      </c>
      <c r="Z132" s="149">
        <f t="shared" si="11"/>
        <v>0</v>
      </c>
      <c r="AA132" s="850">
        <f t="shared" si="12"/>
        <v>0</v>
      </c>
      <c r="AC132" s="153">
        <f t="shared" si="13"/>
        <v>0</v>
      </c>
      <c r="AD132" s="149">
        <f t="shared" si="14"/>
        <v>0</v>
      </c>
      <c r="AE132" s="149">
        <f t="shared" si="15"/>
        <v>0</v>
      </c>
      <c r="AF132" s="154">
        <f t="shared" si="16"/>
        <v>0</v>
      </c>
    </row>
    <row r="133" spans="1:32" x14ac:dyDescent="0.25">
      <c r="A133" s="141" t="str">
        <f>IF(ISBLANK('C1'!A133),"",'C1'!A133)</f>
        <v/>
      </c>
      <c r="B133" s="144" t="str">
        <f>IF(ISBLANK('C1'!B133),"",'C1'!B133)</f>
        <v/>
      </c>
      <c r="C133" s="248" t="str">
        <f>IF(ISBLANK('C1'!R133),"",'C1'!R133)</f>
        <v/>
      </c>
      <c r="D133" s="194"/>
      <c r="E133" s="195"/>
      <c r="F133" s="195"/>
      <c r="G133" s="195"/>
      <c r="H133" s="195"/>
      <c r="I133" s="195"/>
      <c r="J133" s="197"/>
      <c r="K133" s="459"/>
      <c r="L133" s="198"/>
      <c r="M133" s="196"/>
      <c r="N133" s="196"/>
      <c r="O133" s="196"/>
      <c r="P133" s="196"/>
      <c r="Q133" s="197"/>
      <c r="R133" s="195"/>
      <c r="S133" s="195"/>
      <c r="T133" s="195"/>
      <c r="U133" s="195"/>
      <c r="V133" s="198"/>
      <c r="X133" s="153">
        <f t="shared" si="9"/>
        <v>0</v>
      </c>
      <c r="Y133" s="149">
        <f t="shared" si="10"/>
        <v>0</v>
      </c>
      <c r="Z133" s="149">
        <f t="shared" si="11"/>
        <v>0</v>
      </c>
      <c r="AA133" s="850">
        <f t="shared" si="12"/>
        <v>0</v>
      </c>
      <c r="AC133" s="153">
        <f t="shared" si="13"/>
        <v>0</v>
      </c>
      <c r="AD133" s="149">
        <f t="shared" si="14"/>
        <v>0</v>
      </c>
      <c r="AE133" s="149">
        <f t="shared" si="15"/>
        <v>0</v>
      </c>
      <c r="AF133" s="154">
        <f t="shared" si="16"/>
        <v>0</v>
      </c>
    </row>
    <row r="134" spans="1:32" x14ac:dyDescent="0.25">
      <c r="A134" s="141" t="str">
        <f>IF(ISBLANK('C1'!A134),"",'C1'!A134)</f>
        <v/>
      </c>
      <c r="B134" s="144" t="str">
        <f>IF(ISBLANK('C1'!B134),"",'C1'!B134)</f>
        <v/>
      </c>
      <c r="C134" s="248" t="str">
        <f>IF(ISBLANK('C1'!R134),"",'C1'!R134)</f>
        <v/>
      </c>
      <c r="D134" s="194"/>
      <c r="E134" s="195"/>
      <c r="F134" s="195"/>
      <c r="G134" s="195"/>
      <c r="H134" s="195"/>
      <c r="I134" s="195"/>
      <c r="J134" s="197"/>
      <c r="K134" s="459"/>
      <c r="L134" s="198"/>
      <c r="M134" s="196"/>
      <c r="N134" s="196"/>
      <c r="O134" s="196"/>
      <c r="P134" s="196"/>
      <c r="Q134" s="197"/>
      <c r="R134" s="195"/>
      <c r="S134" s="195"/>
      <c r="T134" s="195"/>
      <c r="U134" s="195"/>
      <c r="V134" s="198"/>
      <c r="X134" s="153">
        <f t="shared" si="9"/>
        <v>0</v>
      </c>
      <c r="Y134" s="149">
        <f t="shared" si="10"/>
        <v>0</v>
      </c>
      <c r="Z134" s="149">
        <f t="shared" si="11"/>
        <v>0</v>
      </c>
      <c r="AA134" s="850">
        <f t="shared" si="12"/>
        <v>0</v>
      </c>
      <c r="AC134" s="153">
        <f t="shared" si="13"/>
        <v>0</v>
      </c>
      <c r="AD134" s="149">
        <f t="shared" si="14"/>
        <v>0</v>
      </c>
      <c r="AE134" s="149">
        <f t="shared" si="15"/>
        <v>0</v>
      </c>
      <c r="AF134" s="154">
        <f t="shared" si="16"/>
        <v>0</v>
      </c>
    </row>
    <row r="135" spans="1:32" x14ac:dyDescent="0.25">
      <c r="A135" s="141" t="str">
        <f>IF(ISBLANK('C1'!A135),"",'C1'!A135)</f>
        <v/>
      </c>
      <c r="B135" s="144" t="str">
        <f>IF(ISBLANK('C1'!B135),"",'C1'!B135)</f>
        <v/>
      </c>
      <c r="C135" s="248" t="str">
        <f>IF(ISBLANK('C1'!R135),"",'C1'!R135)</f>
        <v/>
      </c>
      <c r="D135" s="194"/>
      <c r="E135" s="195"/>
      <c r="F135" s="195"/>
      <c r="G135" s="195"/>
      <c r="H135" s="195"/>
      <c r="I135" s="195"/>
      <c r="J135" s="197"/>
      <c r="K135" s="459"/>
      <c r="L135" s="198"/>
      <c r="M135" s="196"/>
      <c r="N135" s="196"/>
      <c r="O135" s="196"/>
      <c r="P135" s="196"/>
      <c r="Q135" s="197"/>
      <c r="R135" s="195"/>
      <c r="S135" s="195"/>
      <c r="T135" s="195"/>
      <c r="U135" s="195"/>
      <c r="V135" s="198"/>
      <c r="X135" s="153">
        <f t="shared" si="9"/>
        <v>0</v>
      </c>
      <c r="Y135" s="149">
        <f t="shared" si="10"/>
        <v>0</v>
      </c>
      <c r="Z135" s="149">
        <f t="shared" si="11"/>
        <v>0</v>
      </c>
      <c r="AA135" s="850">
        <f t="shared" si="12"/>
        <v>0</v>
      </c>
      <c r="AC135" s="153">
        <f t="shared" si="13"/>
        <v>0</v>
      </c>
      <c r="AD135" s="149">
        <f t="shared" si="14"/>
        <v>0</v>
      </c>
      <c r="AE135" s="149">
        <f t="shared" si="15"/>
        <v>0</v>
      </c>
      <c r="AF135" s="154">
        <f t="shared" si="16"/>
        <v>0</v>
      </c>
    </row>
    <row r="136" spans="1:32" x14ac:dyDescent="0.25">
      <c r="A136" s="141" t="str">
        <f>IF(ISBLANK('C1'!A136),"",'C1'!A136)</f>
        <v/>
      </c>
      <c r="B136" s="144" t="str">
        <f>IF(ISBLANK('C1'!B136),"",'C1'!B136)</f>
        <v/>
      </c>
      <c r="C136" s="248" t="str">
        <f>IF(ISBLANK('C1'!R136),"",'C1'!R136)</f>
        <v/>
      </c>
      <c r="D136" s="194"/>
      <c r="E136" s="195"/>
      <c r="F136" s="195"/>
      <c r="G136" s="195"/>
      <c r="H136" s="195"/>
      <c r="I136" s="195"/>
      <c r="J136" s="197"/>
      <c r="K136" s="459"/>
      <c r="L136" s="198"/>
      <c r="M136" s="196"/>
      <c r="N136" s="196"/>
      <c r="O136" s="196"/>
      <c r="P136" s="196"/>
      <c r="Q136" s="197"/>
      <c r="R136" s="195"/>
      <c r="S136" s="195"/>
      <c r="T136" s="195"/>
      <c r="U136" s="195"/>
      <c r="V136" s="198"/>
      <c r="X136" s="153">
        <f t="shared" si="9"/>
        <v>0</v>
      </c>
      <c r="Y136" s="149">
        <f t="shared" si="10"/>
        <v>0</v>
      </c>
      <c r="Z136" s="149">
        <f t="shared" si="11"/>
        <v>0</v>
      </c>
      <c r="AA136" s="850">
        <f t="shared" si="12"/>
        <v>0</v>
      </c>
      <c r="AC136" s="153">
        <f t="shared" si="13"/>
        <v>0</v>
      </c>
      <c r="AD136" s="149">
        <f t="shared" si="14"/>
        <v>0</v>
      </c>
      <c r="AE136" s="149">
        <f t="shared" si="15"/>
        <v>0</v>
      </c>
      <c r="AF136" s="154">
        <f t="shared" si="16"/>
        <v>0</v>
      </c>
    </row>
    <row r="137" spans="1:32" x14ac:dyDescent="0.25">
      <c r="A137" s="141" t="str">
        <f>IF(ISBLANK('C1'!A137),"",'C1'!A137)</f>
        <v/>
      </c>
      <c r="B137" s="144" t="str">
        <f>IF(ISBLANK('C1'!B137),"",'C1'!B137)</f>
        <v/>
      </c>
      <c r="C137" s="248" t="str">
        <f>IF(ISBLANK('C1'!R137),"",'C1'!R137)</f>
        <v/>
      </c>
      <c r="D137" s="194"/>
      <c r="E137" s="195"/>
      <c r="F137" s="195"/>
      <c r="G137" s="195"/>
      <c r="H137" s="195"/>
      <c r="I137" s="195"/>
      <c r="J137" s="197"/>
      <c r="K137" s="459"/>
      <c r="L137" s="198"/>
      <c r="M137" s="196"/>
      <c r="N137" s="196"/>
      <c r="O137" s="196"/>
      <c r="P137" s="196"/>
      <c r="Q137" s="197"/>
      <c r="R137" s="195"/>
      <c r="S137" s="195"/>
      <c r="T137" s="195"/>
      <c r="U137" s="195"/>
      <c r="V137" s="198"/>
      <c r="X137" s="153">
        <f t="shared" si="9"/>
        <v>0</v>
      </c>
      <c r="Y137" s="149">
        <f t="shared" si="10"/>
        <v>0</v>
      </c>
      <c r="Z137" s="149">
        <f t="shared" si="11"/>
        <v>0</v>
      </c>
      <c r="AA137" s="850">
        <f t="shared" si="12"/>
        <v>0</v>
      </c>
      <c r="AC137" s="153">
        <f t="shared" si="13"/>
        <v>0</v>
      </c>
      <c r="AD137" s="149">
        <f t="shared" si="14"/>
        <v>0</v>
      </c>
      <c r="AE137" s="149">
        <f t="shared" si="15"/>
        <v>0</v>
      </c>
      <c r="AF137" s="154">
        <f t="shared" si="16"/>
        <v>0</v>
      </c>
    </row>
    <row r="138" spans="1:32" x14ac:dyDescent="0.25">
      <c r="A138" s="141" t="str">
        <f>IF(ISBLANK('C1'!A138),"",'C1'!A138)</f>
        <v/>
      </c>
      <c r="B138" s="144" t="str">
        <f>IF(ISBLANK('C1'!B138),"",'C1'!B138)</f>
        <v/>
      </c>
      <c r="C138" s="248" t="str">
        <f>IF(ISBLANK('C1'!R138),"",'C1'!R138)</f>
        <v/>
      </c>
      <c r="D138" s="194"/>
      <c r="E138" s="195"/>
      <c r="F138" s="195"/>
      <c r="G138" s="195"/>
      <c r="H138" s="195"/>
      <c r="I138" s="195"/>
      <c r="J138" s="197"/>
      <c r="K138" s="459"/>
      <c r="L138" s="198"/>
      <c r="M138" s="196"/>
      <c r="N138" s="196"/>
      <c r="O138" s="196"/>
      <c r="P138" s="196"/>
      <c r="Q138" s="197"/>
      <c r="R138" s="195"/>
      <c r="S138" s="195"/>
      <c r="T138" s="195"/>
      <c r="U138" s="195"/>
      <c r="V138" s="198"/>
      <c r="X138" s="153">
        <f t="shared" si="9"/>
        <v>0</v>
      </c>
      <c r="Y138" s="149">
        <f t="shared" si="10"/>
        <v>0</v>
      </c>
      <c r="Z138" s="149">
        <f t="shared" si="11"/>
        <v>0</v>
      </c>
      <c r="AA138" s="850">
        <f t="shared" si="12"/>
        <v>0</v>
      </c>
      <c r="AC138" s="153">
        <f t="shared" si="13"/>
        <v>0</v>
      </c>
      <c r="AD138" s="149">
        <f t="shared" si="14"/>
        <v>0</v>
      </c>
      <c r="AE138" s="149">
        <f t="shared" si="15"/>
        <v>0</v>
      </c>
      <c r="AF138" s="154">
        <f t="shared" si="16"/>
        <v>0</v>
      </c>
    </row>
    <row r="139" spans="1:32" x14ac:dyDescent="0.25">
      <c r="A139" s="141" t="str">
        <f>IF(ISBLANK('C1'!A139),"",'C1'!A139)</f>
        <v/>
      </c>
      <c r="B139" s="144" t="str">
        <f>IF(ISBLANK('C1'!B139),"",'C1'!B139)</f>
        <v/>
      </c>
      <c r="C139" s="248" t="str">
        <f>IF(ISBLANK('C1'!R139),"",'C1'!R139)</f>
        <v/>
      </c>
      <c r="D139" s="194"/>
      <c r="E139" s="195"/>
      <c r="F139" s="195"/>
      <c r="G139" s="195"/>
      <c r="H139" s="195"/>
      <c r="I139" s="195"/>
      <c r="J139" s="197"/>
      <c r="K139" s="459"/>
      <c r="L139" s="198"/>
      <c r="M139" s="196"/>
      <c r="N139" s="196"/>
      <c r="O139" s="196"/>
      <c r="P139" s="196"/>
      <c r="Q139" s="197"/>
      <c r="R139" s="195"/>
      <c r="S139" s="195"/>
      <c r="T139" s="195"/>
      <c r="U139" s="195"/>
      <c r="V139" s="198"/>
      <c r="X139" s="153">
        <f t="shared" si="9"/>
        <v>0</v>
      </c>
      <c r="Y139" s="149">
        <f t="shared" si="10"/>
        <v>0</v>
      </c>
      <c r="Z139" s="149">
        <f t="shared" si="11"/>
        <v>0</v>
      </c>
      <c r="AA139" s="850">
        <f t="shared" si="12"/>
        <v>0</v>
      </c>
      <c r="AC139" s="153">
        <f t="shared" si="13"/>
        <v>0</v>
      </c>
      <c r="AD139" s="149">
        <f t="shared" si="14"/>
        <v>0</v>
      </c>
      <c r="AE139" s="149">
        <f t="shared" si="15"/>
        <v>0</v>
      </c>
      <c r="AF139" s="154">
        <f t="shared" si="16"/>
        <v>0</v>
      </c>
    </row>
    <row r="140" spans="1:32" x14ac:dyDescent="0.25">
      <c r="A140" s="141" t="str">
        <f>IF(ISBLANK('C1'!A140),"",'C1'!A140)</f>
        <v/>
      </c>
      <c r="B140" s="144" t="str">
        <f>IF(ISBLANK('C1'!B140),"",'C1'!B140)</f>
        <v/>
      </c>
      <c r="C140" s="248" t="str">
        <f>IF(ISBLANK('C1'!R140),"",'C1'!R140)</f>
        <v/>
      </c>
      <c r="D140" s="194"/>
      <c r="E140" s="195"/>
      <c r="F140" s="195"/>
      <c r="G140" s="195"/>
      <c r="H140" s="195"/>
      <c r="I140" s="195"/>
      <c r="J140" s="197"/>
      <c r="K140" s="459"/>
      <c r="L140" s="198"/>
      <c r="M140" s="196"/>
      <c r="N140" s="196"/>
      <c r="O140" s="196"/>
      <c r="P140" s="196"/>
      <c r="Q140" s="197"/>
      <c r="R140" s="195"/>
      <c r="S140" s="195"/>
      <c r="T140" s="195"/>
      <c r="U140" s="195"/>
      <c r="V140" s="198"/>
      <c r="X140" s="153">
        <f t="shared" si="9"/>
        <v>0</v>
      </c>
      <c r="Y140" s="149">
        <f t="shared" si="10"/>
        <v>0</v>
      </c>
      <c r="Z140" s="149">
        <f t="shared" si="11"/>
        <v>0</v>
      </c>
      <c r="AA140" s="850">
        <f t="shared" si="12"/>
        <v>0</v>
      </c>
      <c r="AC140" s="153">
        <f t="shared" si="13"/>
        <v>0</v>
      </c>
      <c r="AD140" s="149">
        <f t="shared" si="14"/>
        <v>0</v>
      </c>
      <c r="AE140" s="149">
        <f t="shared" si="15"/>
        <v>0</v>
      </c>
      <c r="AF140" s="154">
        <f t="shared" si="16"/>
        <v>0</v>
      </c>
    </row>
    <row r="141" spans="1:32" x14ac:dyDescent="0.25">
      <c r="A141" s="141" t="str">
        <f>IF(ISBLANK('C1'!A141),"",'C1'!A141)</f>
        <v/>
      </c>
      <c r="B141" s="144" t="str">
        <f>IF(ISBLANK('C1'!B141),"",'C1'!B141)</f>
        <v/>
      </c>
      <c r="C141" s="248" t="str">
        <f>IF(ISBLANK('C1'!R141),"",'C1'!R141)</f>
        <v/>
      </c>
      <c r="D141" s="194"/>
      <c r="E141" s="195"/>
      <c r="F141" s="195"/>
      <c r="G141" s="195"/>
      <c r="H141" s="195"/>
      <c r="I141" s="195"/>
      <c r="J141" s="197"/>
      <c r="K141" s="459"/>
      <c r="L141" s="198"/>
      <c r="M141" s="196"/>
      <c r="N141" s="196"/>
      <c r="O141" s="196"/>
      <c r="P141" s="196"/>
      <c r="Q141" s="197"/>
      <c r="R141" s="195"/>
      <c r="S141" s="195"/>
      <c r="T141" s="195"/>
      <c r="U141" s="195"/>
      <c r="V141" s="198"/>
      <c r="X141" s="153">
        <f t="shared" si="9"/>
        <v>0</v>
      </c>
      <c r="Y141" s="149">
        <f t="shared" si="10"/>
        <v>0</v>
      </c>
      <c r="Z141" s="149">
        <f t="shared" si="11"/>
        <v>0</v>
      </c>
      <c r="AA141" s="850">
        <f t="shared" si="12"/>
        <v>0</v>
      </c>
      <c r="AC141" s="153">
        <f t="shared" si="13"/>
        <v>0</v>
      </c>
      <c r="AD141" s="149">
        <f t="shared" si="14"/>
        <v>0</v>
      </c>
      <c r="AE141" s="149">
        <f t="shared" si="15"/>
        <v>0</v>
      </c>
      <c r="AF141" s="154">
        <f t="shared" si="16"/>
        <v>0</v>
      </c>
    </row>
    <row r="142" spans="1:32" x14ac:dyDescent="0.25">
      <c r="A142" s="141" t="str">
        <f>IF(ISBLANK('C1'!A142),"",'C1'!A142)</f>
        <v/>
      </c>
      <c r="B142" s="144" t="str">
        <f>IF(ISBLANK('C1'!B142),"",'C1'!B142)</f>
        <v/>
      </c>
      <c r="C142" s="248" t="str">
        <f>IF(ISBLANK('C1'!R142),"",'C1'!R142)</f>
        <v/>
      </c>
      <c r="D142" s="194"/>
      <c r="E142" s="195"/>
      <c r="F142" s="195"/>
      <c r="G142" s="195"/>
      <c r="H142" s="195"/>
      <c r="I142" s="195"/>
      <c r="J142" s="197"/>
      <c r="K142" s="459"/>
      <c r="L142" s="198"/>
      <c r="M142" s="196"/>
      <c r="N142" s="196"/>
      <c r="O142" s="196"/>
      <c r="P142" s="196"/>
      <c r="Q142" s="197"/>
      <c r="R142" s="195"/>
      <c r="S142" s="195"/>
      <c r="T142" s="195"/>
      <c r="U142" s="195"/>
      <c r="V142" s="198"/>
      <c r="X142" s="153">
        <f t="shared" si="9"/>
        <v>0</v>
      </c>
      <c r="Y142" s="149">
        <f t="shared" si="10"/>
        <v>0</v>
      </c>
      <c r="Z142" s="149">
        <f t="shared" si="11"/>
        <v>0</v>
      </c>
      <c r="AA142" s="850">
        <f t="shared" si="12"/>
        <v>0</v>
      </c>
      <c r="AC142" s="153">
        <f t="shared" si="13"/>
        <v>0</v>
      </c>
      <c r="AD142" s="149">
        <f t="shared" si="14"/>
        <v>0</v>
      </c>
      <c r="AE142" s="149">
        <f t="shared" si="15"/>
        <v>0</v>
      </c>
      <c r="AF142" s="154">
        <f t="shared" si="16"/>
        <v>0</v>
      </c>
    </row>
    <row r="143" spans="1:32" x14ac:dyDescent="0.25">
      <c r="A143" s="141" t="str">
        <f>IF(ISBLANK('C1'!A143),"",'C1'!A143)</f>
        <v/>
      </c>
      <c r="B143" s="144" t="str">
        <f>IF(ISBLANK('C1'!B143),"",'C1'!B143)</f>
        <v/>
      </c>
      <c r="C143" s="248" t="str">
        <f>IF(ISBLANK('C1'!R143),"",'C1'!R143)</f>
        <v/>
      </c>
      <c r="D143" s="194"/>
      <c r="E143" s="195"/>
      <c r="F143" s="195"/>
      <c r="G143" s="195"/>
      <c r="H143" s="195"/>
      <c r="I143" s="195"/>
      <c r="J143" s="197"/>
      <c r="K143" s="459"/>
      <c r="L143" s="198"/>
      <c r="M143" s="196"/>
      <c r="N143" s="196"/>
      <c r="O143" s="196"/>
      <c r="P143" s="196"/>
      <c r="Q143" s="197"/>
      <c r="R143" s="195"/>
      <c r="S143" s="195"/>
      <c r="T143" s="195"/>
      <c r="U143" s="195"/>
      <c r="V143" s="198"/>
      <c r="X143" s="153">
        <f t="shared" si="9"/>
        <v>0</v>
      </c>
      <c r="Y143" s="149">
        <f t="shared" si="10"/>
        <v>0</v>
      </c>
      <c r="Z143" s="149">
        <f t="shared" si="11"/>
        <v>0</v>
      </c>
      <c r="AA143" s="850">
        <f t="shared" si="12"/>
        <v>0</v>
      </c>
      <c r="AC143" s="153">
        <f t="shared" si="13"/>
        <v>0</v>
      </c>
      <c r="AD143" s="149">
        <f t="shared" si="14"/>
        <v>0</v>
      </c>
      <c r="AE143" s="149">
        <f t="shared" si="15"/>
        <v>0</v>
      </c>
      <c r="AF143" s="154">
        <f t="shared" si="16"/>
        <v>0</v>
      </c>
    </row>
    <row r="144" spans="1:32" x14ac:dyDescent="0.25">
      <c r="A144" s="141" t="str">
        <f>IF(ISBLANK('C1'!A144),"",'C1'!A144)</f>
        <v/>
      </c>
      <c r="B144" s="144" t="str">
        <f>IF(ISBLANK('C1'!B144),"",'C1'!B144)</f>
        <v/>
      </c>
      <c r="C144" s="248" t="str">
        <f>IF(ISBLANK('C1'!R144),"",'C1'!R144)</f>
        <v/>
      </c>
      <c r="D144" s="194"/>
      <c r="E144" s="195"/>
      <c r="F144" s="195"/>
      <c r="G144" s="195"/>
      <c r="H144" s="195"/>
      <c r="I144" s="195"/>
      <c r="J144" s="197"/>
      <c r="K144" s="459"/>
      <c r="L144" s="198"/>
      <c r="M144" s="196"/>
      <c r="N144" s="196"/>
      <c r="O144" s="196"/>
      <c r="P144" s="196"/>
      <c r="Q144" s="197"/>
      <c r="R144" s="195"/>
      <c r="S144" s="195"/>
      <c r="T144" s="195"/>
      <c r="U144" s="195"/>
      <c r="V144" s="198"/>
      <c r="X144" s="153">
        <f t="shared" si="9"/>
        <v>0</v>
      </c>
      <c r="Y144" s="149">
        <f t="shared" si="10"/>
        <v>0</v>
      </c>
      <c r="Z144" s="149">
        <f t="shared" si="11"/>
        <v>0</v>
      </c>
      <c r="AA144" s="850">
        <f t="shared" si="12"/>
        <v>0</v>
      </c>
      <c r="AC144" s="153">
        <f t="shared" si="13"/>
        <v>0</v>
      </c>
      <c r="AD144" s="149">
        <f t="shared" si="14"/>
        <v>0</v>
      </c>
      <c r="AE144" s="149">
        <f t="shared" si="15"/>
        <v>0</v>
      </c>
      <c r="AF144" s="154">
        <f t="shared" si="16"/>
        <v>0</v>
      </c>
    </row>
    <row r="145" spans="1:32" x14ac:dyDescent="0.25">
      <c r="A145" s="141" t="str">
        <f>IF(ISBLANK('C1'!A145),"",'C1'!A145)</f>
        <v/>
      </c>
      <c r="B145" s="144" t="str">
        <f>IF(ISBLANK('C1'!B145),"",'C1'!B145)</f>
        <v/>
      </c>
      <c r="C145" s="248" t="str">
        <f>IF(ISBLANK('C1'!R145),"",'C1'!R145)</f>
        <v/>
      </c>
      <c r="D145" s="194"/>
      <c r="E145" s="195"/>
      <c r="F145" s="195"/>
      <c r="G145" s="195"/>
      <c r="H145" s="195"/>
      <c r="I145" s="195"/>
      <c r="J145" s="197"/>
      <c r="K145" s="459"/>
      <c r="L145" s="198"/>
      <c r="M145" s="196"/>
      <c r="N145" s="196"/>
      <c r="O145" s="196"/>
      <c r="P145" s="196"/>
      <c r="Q145" s="197"/>
      <c r="R145" s="195"/>
      <c r="S145" s="195"/>
      <c r="T145" s="195"/>
      <c r="U145" s="195"/>
      <c r="V145" s="198"/>
      <c r="X145" s="153">
        <f t="shared" si="9"/>
        <v>0</v>
      </c>
      <c r="Y145" s="149">
        <f t="shared" si="10"/>
        <v>0</v>
      </c>
      <c r="Z145" s="149">
        <f t="shared" si="11"/>
        <v>0</v>
      </c>
      <c r="AA145" s="850">
        <f t="shared" si="12"/>
        <v>0</v>
      </c>
      <c r="AC145" s="153">
        <f t="shared" si="13"/>
        <v>0</v>
      </c>
      <c r="AD145" s="149">
        <f t="shared" si="14"/>
        <v>0</v>
      </c>
      <c r="AE145" s="149">
        <f t="shared" si="15"/>
        <v>0</v>
      </c>
      <c r="AF145" s="154">
        <f t="shared" si="16"/>
        <v>0</v>
      </c>
    </row>
    <row r="146" spans="1:32" x14ac:dyDescent="0.25">
      <c r="A146" s="141" t="str">
        <f>IF(ISBLANK('C1'!A146),"",'C1'!A146)</f>
        <v/>
      </c>
      <c r="B146" s="144" t="str">
        <f>IF(ISBLANK('C1'!B146),"",'C1'!B146)</f>
        <v/>
      </c>
      <c r="C146" s="248" t="str">
        <f>IF(ISBLANK('C1'!R146),"",'C1'!R146)</f>
        <v/>
      </c>
      <c r="D146" s="194"/>
      <c r="E146" s="195"/>
      <c r="F146" s="195"/>
      <c r="G146" s="195"/>
      <c r="H146" s="195"/>
      <c r="I146" s="195"/>
      <c r="J146" s="197"/>
      <c r="K146" s="459"/>
      <c r="L146" s="198"/>
      <c r="M146" s="196"/>
      <c r="N146" s="196"/>
      <c r="O146" s="196"/>
      <c r="P146" s="196"/>
      <c r="Q146" s="197"/>
      <c r="R146" s="195"/>
      <c r="S146" s="195"/>
      <c r="T146" s="195"/>
      <c r="U146" s="195"/>
      <c r="V146" s="198"/>
      <c r="X146" s="153">
        <f t="shared" ref="X146:X196" si="17">SUM(D146:I146)</f>
        <v>0</v>
      </c>
      <c r="Y146" s="149">
        <f t="shared" ref="Y146:Y196" si="18">SUM(J146:L146)</f>
        <v>0</v>
      </c>
      <c r="Z146" s="149">
        <f t="shared" ref="Z146:Z196" si="19">SUM(M146:P146)</f>
        <v>0</v>
      </c>
      <c r="AA146" s="850">
        <f t="shared" ref="AA146:AA196" si="20">SUM(Q146:V146)</f>
        <v>0</v>
      </c>
      <c r="AC146" s="153">
        <f t="shared" ref="AC146:AC196" si="21">IF(C146="",X146,C146-X146)</f>
        <v>0</v>
      </c>
      <c r="AD146" s="149">
        <f t="shared" ref="AD146:AD196" si="22">IF(C146="",Y146,C146-Y146)</f>
        <v>0</v>
      </c>
      <c r="AE146" s="149">
        <f t="shared" ref="AE146:AE196" si="23">IF(C146="",Z146,C146-Z146)</f>
        <v>0</v>
      </c>
      <c r="AF146" s="154">
        <f t="shared" ref="AF146:AF196" si="24">IF(C146="",AA146,C146-AA146)</f>
        <v>0</v>
      </c>
    </row>
    <row r="147" spans="1:32" x14ac:dyDescent="0.25">
      <c r="A147" s="141" t="str">
        <f>IF(ISBLANK('C1'!A147),"",'C1'!A147)</f>
        <v/>
      </c>
      <c r="B147" s="144" t="str">
        <f>IF(ISBLANK('C1'!B147),"",'C1'!B147)</f>
        <v/>
      </c>
      <c r="C147" s="248" t="str">
        <f>IF(ISBLANK('C1'!R147),"",'C1'!R147)</f>
        <v/>
      </c>
      <c r="D147" s="194"/>
      <c r="E147" s="195"/>
      <c r="F147" s="195"/>
      <c r="G147" s="195"/>
      <c r="H147" s="195"/>
      <c r="I147" s="195"/>
      <c r="J147" s="197"/>
      <c r="K147" s="459"/>
      <c r="L147" s="198"/>
      <c r="M147" s="196"/>
      <c r="N147" s="196"/>
      <c r="O147" s="196"/>
      <c r="P147" s="196"/>
      <c r="Q147" s="197"/>
      <c r="R147" s="195"/>
      <c r="S147" s="195"/>
      <c r="T147" s="195"/>
      <c r="U147" s="195"/>
      <c r="V147" s="198"/>
      <c r="X147" s="153">
        <f t="shared" si="17"/>
        <v>0</v>
      </c>
      <c r="Y147" s="149">
        <f t="shared" si="18"/>
        <v>0</v>
      </c>
      <c r="Z147" s="149">
        <f t="shared" si="19"/>
        <v>0</v>
      </c>
      <c r="AA147" s="850">
        <f t="shared" si="20"/>
        <v>0</v>
      </c>
      <c r="AC147" s="153">
        <f t="shared" si="21"/>
        <v>0</v>
      </c>
      <c r="AD147" s="149">
        <f t="shared" si="22"/>
        <v>0</v>
      </c>
      <c r="AE147" s="149">
        <f t="shared" si="23"/>
        <v>0</v>
      </c>
      <c r="AF147" s="154">
        <f t="shared" si="24"/>
        <v>0</v>
      </c>
    </row>
    <row r="148" spans="1:32" x14ac:dyDescent="0.25">
      <c r="A148" s="141" t="str">
        <f>IF(ISBLANK('C1'!A148),"",'C1'!A148)</f>
        <v/>
      </c>
      <c r="B148" s="144" t="str">
        <f>IF(ISBLANK('C1'!B148),"",'C1'!B148)</f>
        <v/>
      </c>
      <c r="C148" s="248" t="str">
        <f>IF(ISBLANK('C1'!R148),"",'C1'!R148)</f>
        <v/>
      </c>
      <c r="D148" s="194"/>
      <c r="E148" s="195"/>
      <c r="F148" s="195"/>
      <c r="G148" s="195"/>
      <c r="H148" s="195"/>
      <c r="I148" s="195"/>
      <c r="J148" s="197"/>
      <c r="K148" s="459"/>
      <c r="L148" s="198"/>
      <c r="M148" s="196"/>
      <c r="N148" s="196"/>
      <c r="O148" s="196"/>
      <c r="P148" s="196"/>
      <c r="Q148" s="197"/>
      <c r="R148" s="195"/>
      <c r="S148" s="195"/>
      <c r="T148" s="195"/>
      <c r="U148" s="195"/>
      <c r="V148" s="198"/>
      <c r="X148" s="153">
        <f t="shared" si="17"/>
        <v>0</v>
      </c>
      <c r="Y148" s="149">
        <f t="shared" si="18"/>
        <v>0</v>
      </c>
      <c r="Z148" s="149">
        <f t="shared" si="19"/>
        <v>0</v>
      </c>
      <c r="AA148" s="850">
        <f t="shared" si="20"/>
        <v>0</v>
      </c>
      <c r="AC148" s="153">
        <f t="shared" si="21"/>
        <v>0</v>
      </c>
      <c r="AD148" s="149">
        <f t="shared" si="22"/>
        <v>0</v>
      </c>
      <c r="AE148" s="149">
        <f t="shared" si="23"/>
        <v>0</v>
      </c>
      <c r="AF148" s="154">
        <f t="shared" si="24"/>
        <v>0</v>
      </c>
    </row>
    <row r="149" spans="1:32" x14ac:dyDescent="0.25">
      <c r="A149" s="141" t="str">
        <f>IF(ISBLANK('C1'!A149),"",'C1'!A149)</f>
        <v/>
      </c>
      <c r="B149" s="144" t="str">
        <f>IF(ISBLANK('C1'!B149),"",'C1'!B149)</f>
        <v/>
      </c>
      <c r="C149" s="248" t="str">
        <f>IF(ISBLANK('C1'!R149),"",'C1'!R149)</f>
        <v/>
      </c>
      <c r="D149" s="194"/>
      <c r="E149" s="195"/>
      <c r="F149" s="195"/>
      <c r="G149" s="195"/>
      <c r="H149" s="195"/>
      <c r="I149" s="195"/>
      <c r="J149" s="197"/>
      <c r="K149" s="459"/>
      <c r="L149" s="198"/>
      <c r="M149" s="196"/>
      <c r="N149" s="196"/>
      <c r="O149" s="196"/>
      <c r="P149" s="196"/>
      <c r="Q149" s="197"/>
      <c r="R149" s="195"/>
      <c r="S149" s="195"/>
      <c r="T149" s="195"/>
      <c r="U149" s="195"/>
      <c r="V149" s="198"/>
      <c r="X149" s="153">
        <f t="shared" si="17"/>
        <v>0</v>
      </c>
      <c r="Y149" s="149">
        <f t="shared" si="18"/>
        <v>0</v>
      </c>
      <c r="Z149" s="149">
        <f t="shared" si="19"/>
        <v>0</v>
      </c>
      <c r="AA149" s="850">
        <f t="shared" si="20"/>
        <v>0</v>
      </c>
      <c r="AC149" s="153">
        <f t="shared" si="21"/>
        <v>0</v>
      </c>
      <c r="AD149" s="149">
        <f t="shared" si="22"/>
        <v>0</v>
      </c>
      <c r="AE149" s="149">
        <f t="shared" si="23"/>
        <v>0</v>
      </c>
      <c r="AF149" s="154">
        <f t="shared" si="24"/>
        <v>0</v>
      </c>
    </row>
    <row r="150" spans="1:32" x14ac:dyDescent="0.25">
      <c r="A150" s="141" t="str">
        <f>IF(ISBLANK('C1'!A150),"",'C1'!A150)</f>
        <v/>
      </c>
      <c r="B150" s="144" t="str">
        <f>IF(ISBLANK('C1'!B150),"",'C1'!B150)</f>
        <v/>
      </c>
      <c r="C150" s="248" t="str">
        <f>IF(ISBLANK('C1'!R150),"",'C1'!R150)</f>
        <v/>
      </c>
      <c r="D150" s="194"/>
      <c r="E150" s="195"/>
      <c r="F150" s="195"/>
      <c r="G150" s="195"/>
      <c r="H150" s="195"/>
      <c r="I150" s="195"/>
      <c r="J150" s="197"/>
      <c r="K150" s="459"/>
      <c r="L150" s="198"/>
      <c r="M150" s="196"/>
      <c r="N150" s="196"/>
      <c r="O150" s="196"/>
      <c r="P150" s="196"/>
      <c r="Q150" s="197"/>
      <c r="R150" s="195"/>
      <c r="S150" s="195"/>
      <c r="T150" s="195"/>
      <c r="U150" s="195"/>
      <c r="V150" s="198"/>
      <c r="X150" s="153">
        <f t="shared" si="17"/>
        <v>0</v>
      </c>
      <c r="Y150" s="149">
        <f t="shared" si="18"/>
        <v>0</v>
      </c>
      <c r="Z150" s="149">
        <f t="shared" si="19"/>
        <v>0</v>
      </c>
      <c r="AA150" s="850">
        <f t="shared" si="20"/>
        <v>0</v>
      </c>
      <c r="AC150" s="153">
        <f t="shared" si="21"/>
        <v>0</v>
      </c>
      <c r="AD150" s="149">
        <f t="shared" si="22"/>
        <v>0</v>
      </c>
      <c r="AE150" s="149">
        <f t="shared" si="23"/>
        <v>0</v>
      </c>
      <c r="AF150" s="154">
        <f t="shared" si="24"/>
        <v>0</v>
      </c>
    </row>
    <row r="151" spans="1:32" x14ac:dyDescent="0.25">
      <c r="A151" s="141" t="str">
        <f>IF(ISBLANK('C1'!A151),"",'C1'!A151)</f>
        <v/>
      </c>
      <c r="B151" s="144" t="str">
        <f>IF(ISBLANK('C1'!B151),"",'C1'!B151)</f>
        <v/>
      </c>
      <c r="C151" s="248" t="str">
        <f>IF(ISBLANK('C1'!R151),"",'C1'!R151)</f>
        <v/>
      </c>
      <c r="D151" s="194"/>
      <c r="E151" s="195"/>
      <c r="F151" s="195"/>
      <c r="G151" s="195"/>
      <c r="H151" s="195"/>
      <c r="I151" s="195"/>
      <c r="J151" s="197"/>
      <c r="K151" s="459"/>
      <c r="L151" s="198"/>
      <c r="M151" s="196"/>
      <c r="N151" s="196"/>
      <c r="O151" s="196"/>
      <c r="P151" s="196"/>
      <c r="Q151" s="197"/>
      <c r="R151" s="195"/>
      <c r="S151" s="195"/>
      <c r="T151" s="195"/>
      <c r="U151" s="195"/>
      <c r="V151" s="198"/>
      <c r="X151" s="153">
        <f t="shared" si="17"/>
        <v>0</v>
      </c>
      <c r="Y151" s="149">
        <f t="shared" si="18"/>
        <v>0</v>
      </c>
      <c r="Z151" s="149">
        <f t="shared" si="19"/>
        <v>0</v>
      </c>
      <c r="AA151" s="850">
        <f t="shared" si="20"/>
        <v>0</v>
      </c>
      <c r="AC151" s="153">
        <f t="shared" si="21"/>
        <v>0</v>
      </c>
      <c r="AD151" s="149">
        <f t="shared" si="22"/>
        <v>0</v>
      </c>
      <c r="AE151" s="149">
        <f t="shared" si="23"/>
        <v>0</v>
      </c>
      <c r="AF151" s="154">
        <f t="shared" si="24"/>
        <v>0</v>
      </c>
    </row>
    <row r="152" spans="1:32" x14ac:dyDescent="0.25">
      <c r="A152" s="141" t="str">
        <f>IF(ISBLANK('C1'!A152),"",'C1'!A152)</f>
        <v/>
      </c>
      <c r="B152" s="144" t="str">
        <f>IF(ISBLANK('C1'!B152),"",'C1'!B152)</f>
        <v/>
      </c>
      <c r="C152" s="248" t="str">
        <f>IF(ISBLANK('C1'!R152),"",'C1'!R152)</f>
        <v/>
      </c>
      <c r="D152" s="194"/>
      <c r="E152" s="195"/>
      <c r="F152" s="195"/>
      <c r="G152" s="195"/>
      <c r="H152" s="195"/>
      <c r="I152" s="195"/>
      <c r="J152" s="197"/>
      <c r="K152" s="459"/>
      <c r="L152" s="198"/>
      <c r="M152" s="196"/>
      <c r="N152" s="196"/>
      <c r="O152" s="196"/>
      <c r="P152" s="196"/>
      <c r="Q152" s="197"/>
      <c r="R152" s="195"/>
      <c r="S152" s="195"/>
      <c r="T152" s="195"/>
      <c r="U152" s="195"/>
      <c r="V152" s="198"/>
      <c r="X152" s="153">
        <f t="shared" si="17"/>
        <v>0</v>
      </c>
      <c r="Y152" s="149">
        <f t="shared" si="18"/>
        <v>0</v>
      </c>
      <c r="Z152" s="149">
        <f t="shared" si="19"/>
        <v>0</v>
      </c>
      <c r="AA152" s="850">
        <f t="shared" si="20"/>
        <v>0</v>
      </c>
      <c r="AC152" s="153">
        <f t="shared" si="21"/>
        <v>0</v>
      </c>
      <c r="AD152" s="149">
        <f t="shared" si="22"/>
        <v>0</v>
      </c>
      <c r="AE152" s="149">
        <f t="shared" si="23"/>
        <v>0</v>
      </c>
      <c r="AF152" s="154">
        <f t="shared" si="24"/>
        <v>0</v>
      </c>
    </row>
    <row r="153" spans="1:32" x14ac:dyDescent="0.25">
      <c r="A153" s="141" t="str">
        <f>IF(ISBLANK('C1'!A153),"",'C1'!A153)</f>
        <v/>
      </c>
      <c r="B153" s="144" t="str">
        <f>IF(ISBLANK('C1'!B153),"",'C1'!B153)</f>
        <v/>
      </c>
      <c r="C153" s="248" t="str">
        <f>IF(ISBLANK('C1'!R153),"",'C1'!R153)</f>
        <v/>
      </c>
      <c r="D153" s="194"/>
      <c r="E153" s="195"/>
      <c r="F153" s="195"/>
      <c r="G153" s="195"/>
      <c r="H153" s="195"/>
      <c r="I153" s="195"/>
      <c r="J153" s="197"/>
      <c r="K153" s="459"/>
      <c r="L153" s="198"/>
      <c r="M153" s="196"/>
      <c r="N153" s="196"/>
      <c r="O153" s="196"/>
      <c r="P153" s="196"/>
      <c r="Q153" s="197"/>
      <c r="R153" s="195"/>
      <c r="S153" s="195"/>
      <c r="T153" s="195"/>
      <c r="U153" s="195"/>
      <c r="V153" s="198"/>
      <c r="X153" s="153">
        <f t="shared" si="17"/>
        <v>0</v>
      </c>
      <c r="Y153" s="149">
        <f t="shared" si="18"/>
        <v>0</v>
      </c>
      <c r="Z153" s="149">
        <f t="shared" si="19"/>
        <v>0</v>
      </c>
      <c r="AA153" s="850">
        <f t="shared" si="20"/>
        <v>0</v>
      </c>
      <c r="AC153" s="153">
        <f t="shared" si="21"/>
        <v>0</v>
      </c>
      <c r="AD153" s="149">
        <f t="shared" si="22"/>
        <v>0</v>
      </c>
      <c r="AE153" s="149">
        <f t="shared" si="23"/>
        <v>0</v>
      </c>
      <c r="AF153" s="154">
        <f t="shared" si="24"/>
        <v>0</v>
      </c>
    </row>
    <row r="154" spans="1:32" x14ac:dyDescent="0.25">
      <c r="A154" s="141" t="str">
        <f>IF(ISBLANK('C1'!A154),"",'C1'!A154)</f>
        <v/>
      </c>
      <c r="B154" s="144" t="str">
        <f>IF(ISBLANK('C1'!B154),"",'C1'!B154)</f>
        <v/>
      </c>
      <c r="C154" s="248" t="str">
        <f>IF(ISBLANK('C1'!R154),"",'C1'!R154)</f>
        <v/>
      </c>
      <c r="D154" s="194"/>
      <c r="E154" s="195"/>
      <c r="F154" s="195"/>
      <c r="G154" s="195"/>
      <c r="H154" s="195"/>
      <c r="I154" s="195"/>
      <c r="J154" s="197"/>
      <c r="K154" s="459"/>
      <c r="L154" s="198"/>
      <c r="M154" s="196"/>
      <c r="N154" s="196"/>
      <c r="O154" s="196"/>
      <c r="P154" s="196"/>
      <c r="Q154" s="197"/>
      <c r="R154" s="195"/>
      <c r="S154" s="195"/>
      <c r="T154" s="195"/>
      <c r="U154" s="195"/>
      <c r="V154" s="198"/>
      <c r="X154" s="153">
        <f t="shared" si="17"/>
        <v>0</v>
      </c>
      <c r="Y154" s="149">
        <f t="shared" si="18"/>
        <v>0</v>
      </c>
      <c r="Z154" s="149">
        <f t="shared" si="19"/>
        <v>0</v>
      </c>
      <c r="AA154" s="850">
        <f t="shared" si="20"/>
        <v>0</v>
      </c>
      <c r="AC154" s="153">
        <f t="shared" si="21"/>
        <v>0</v>
      </c>
      <c r="AD154" s="149">
        <f t="shared" si="22"/>
        <v>0</v>
      </c>
      <c r="AE154" s="149">
        <f t="shared" si="23"/>
        <v>0</v>
      </c>
      <c r="AF154" s="154">
        <f t="shared" si="24"/>
        <v>0</v>
      </c>
    </row>
    <row r="155" spans="1:32" x14ac:dyDescent="0.25">
      <c r="A155" s="141" t="str">
        <f>IF(ISBLANK('C1'!A155),"",'C1'!A155)</f>
        <v/>
      </c>
      <c r="B155" s="144" t="str">
        <f>IF(ISBLANK('C1'!B155),"",'C1'!B155)</f>
        <v/>
      </c>
      <c r="C155" s="248" t="str">
        <f>IF(ISBLANK('C1'!R155),"",'C1'!R155)</f>
        <v/>
      </c>
      <c r="D155" s="194"/>
      <c r="E155" s="195"/>
      <c r="F155" s="195"/>
      <c r="G155" s="195"/>
      <c r="H155" s="195"/>
      <c r="I155" s="195"/>
      <c r="J155" s="197"/>
      <c r="K155" s="459"/>
      <c r="L155" s="198"/>
      <c r="M155" s="196"/>
      <c r="N155" s="196"/>
      <c r="O155" s="196"/>
      <c r="P155" s="196"/>
      <c r="Q155" s="197"/>
      <c r="R155" s="195"/>
      <c r="S155" s="195"/>
      <c r="T155" s="195"/>
      <c r="U155" s="195"/>
      <c r="V155" s="198"/>
      <c r="X155" s="153">
        <f t="shared" si="17"/>
        <v>0</v>
      </c>
      <c r="Y155" s="149">
        <f t="shared" si="18"/>
        <v>0</v>
      </c>
      <c r="Z155" s="149">
        <f t="shared" si="19"/>
        <v>0</v>
      </c>
      <c r="AA155" s="850">
        <f t="shared" si="20"/>
        <v>0</v>
      </c>
      <c r="AC155" s="153">
        <f t="shared" si="21"/>
        <v>0</v>
      </c>
      <c r="AD155" s="149">
        <f t="shared" si="22"/>
        <v>0</v>
      </c>
      <c r="AE155" s="149">
        <f t="shared" si="23"/>
        <v>0</v>
      </c>
      <c r="AF155" s="154">
        <f t="shared" si="24"/>
        <v>0</v>
      </c>
    </row>
    <row r="156" spans="1:32" x14ac:dyDescent="0.25">
      <c r="A156" s="141" t="str">
        <f>IF(ISBLANK('C1'!A156),"",'C1'!A156)</f>
        <v/>
      </c>
      <c r="B156" s="144" t="str">
        <f>IF(ISBLANK('C1'!B156),"",'C1'!B156)</f>
        <v/>
      </c>
      <c r="C156" s="248" t="str">
        <f>IF(ISBLANK('C1'!R156),"",'C1'!R156)</f>
        <v/>
      </c>
      <c r="D156" s="194"/>
      <c r="E156" s="195"/>
      <c r="F156" s="195"/>
      <c r="G156" s="195"/>
      <c r="H156" s="195"/>
      <c r="I156" s="195"/>
      <c r="J156" s="197"/>
      <c r="K156" s="459"/>
      <c r="L156" s="198"/>
      <c r="M156" s="196"/>
      <c r="N156" s="196"/>
      <c r="O156" s="196"/>
      <c r="P156" s="196"/>
      <c r="Q156" s="197"/>
      <c r="R156" s="195"/>
      <c r="S156" s="195"/>
      <c r="T156" s="195"/>
      <c r="U156" s="195"/>
      <c r="V156" s="198"/>
      <c r="X156" s="153">
        <f t="shared" si="17"/>
        <v>0</v>
      </c>
      <c r="Y156" s="149">
        <f t="shared" si="18"/>
        <v>0</v>
      </c>
      <c r="Z156" s="149">
        <f t="shared" si="19"/>
        <v>0</v>
      </c>
      <c r="AA156" s="850">
        <f t="shared" si="20"/>
        <v>0</v>
      </c>
      <c r="AC156" s="153">
        <f t="shared" si="21"/>
        <v>0</v>
      </c>
      <c r="AD156" s="149">
        <f t="shared" si="22"/>
        <v>0</v>
      </c>
      <c r="AE156" s="149">
        <f t="shared" si="23"/>
        <v>0</v>
      </c>
      <c r="AF156" s="154">
        <f t="shared" si="24"/>
        <v>0</v>
      </c>
    </row>
    <row r="157" spans="1:32" x14ac:dyDescent="0.25">
      <c r="A157" s="141" t="str">
        <f>IF(ISBLANK('C1'!A157),"",'C1'!A157)</f>
        <v/>
      </c>
      <c r="B157" s="144" t="str">
        <f>IF(ISBLANK('C1'!B157),"",'C1'!B157)</f>
        <v/>
      </c>
      <c r="C157" s="248" t="str">
        <f>IF(ISBLANK('C1'!R157),"",'C1'!R157)</f>
        <v/>
      </c>
      <c r="D157" s="194"/>
      <c r="E157" s="195"/>
      <c r="F157" s="195"/>
      <c r="G157" s="195"/>
      <c r="H157" s="195"/>
      <c r="I157" s="195"/>
      <c r="J157" s="197"/>
      <c r="K157" s="459"/>
      <c r="L157" s="198"/>
      <c r="M157" s="196"/>
      <c r="N157" s="196"/>
      <c r="O157" s="196"/>
      <c r="P157" s="196"/>
      <c r="Q157" s="197"/>
      <c r="R157" s="195"/>
      <c r="S157" s="195"/>
      <c r="T157" s="195"/>
      <c r="U157" s="195"/>
      <c r="V157" s="198"/>
      <c r="X157" s="153">
        <f t="shared" si="17"/>
        <v>0</v>
      </c>
      <c r="Y157" s="149">
        <f t="shared" si="18"/>
        <v>0</v>
      </c>
      <c r="Z157" s="149">
        <f t="shared" si="19"/>
        <v>0</v>
      </c>
      <c r="AA157" s="850">
        <f t="shared" si="20"/>
        <v>0</v>
      </c>
      <c r="AC157" s="153">
        <f t="shared" si="21"/>
        <v>0</v>
      </c>
      <c r="AD157" s="149">
        <f t="shared" si="22"/>
        <v>0</v>
      </c>
      <c r="AE157" s="149">
        <f t="shared" si="23"/>
        <v>0</v>
      </c>
      <c r="AF157" s="154">
        <f t="shared" si="24"/>
        <v>0</v>
      </c>
    </row>
    <row r="158" spans="1:32" x14ac:dyDescent="0.25">
      <c r="A158" s="141" t="str">
        <f>IF(ISBLANK('C1'!A158),"",'C1'!A158)</f>
        <v/>
      </c>
      <c r="B158" s="144" t="str">
        <f>IF(ISBLANK('C1'!B158),"",'C1'!B158)</f>
        <v/>
      </c>
      <c r="C158" s="248" t="str">
        <f>IF(ISBLANK('C1'!R158),"",'C1'!R158)</f>
        <v/>
      </c>
      <c r="D158" s="194"/>
      <c r="E158" s="195"/>
      <c r="F158" s="195"/>
      <c r="G158" s="195"/>
      <c r="H158" s="195"/>
      <c r="I158" s="195"/>
      <c r="J158" s="197"/>
      <c r="K158" s="459"/>
      <c r="L158" s="198"/>
      <c r="M158" s="196"/>
      <c r="N158" s="196"/>
      <c r="O158" s="196"/>
      <c r="P158" s="196"/>
      <c r="Q158" s="197"/>
      <c r="R158" s="195"/>
      <c r="S158" s="195"/>
      <c r="T158" s="195"/>
      <c r="U158" s="195"/>
      <c r="V158" s="198"/>
      <c r="X158" s="153">
        <f t="shared" si="17"/>
        <v>0</v>
      </c>
      <c r="Y158" s="149">
        <f t="shared" si="18"/>
        <v>0</v>
      </c>
      <c r="Z158" s="149">
        <f t="shared" si="19"/>
        <v>0</v>
      </c>
      <c r="AA158" s="850">
        <f t="shared" si="20"/>
        <v>0</v>
      </c>
      <c r="AC158" s="153">
        <f t="shared" si="21"/>
        <v>0</v>
      </c>
      <c r="AD158" s="149">
        <f t="shared" si="22"/>
        <v>0</v>
      </c>
      <c r="AE158" s="149">
        <f t="shared" si="23"/>
        <v>0</v>
      </c>
      <c r="AF158" s="154">
        <f t="shared" si="24"/>
        <v>0</v>
      </c>
    </row>
    <row r="159" spans="1:32" x14ac:dyDescent="0.25">
      <c r="A159" s="141" t="str">
        <f>IF(ISBLANK('C1'!A159),"",'C1'!A159)</f>
        <v/>
      </c>
      <c r="B159" s="144" t="str">
        <f>IF(ISBLANK('C1'!B159),"",'C1'!B159)</f>
        <v/>
      </c>
      <c r="C159" s="248" t="str">
        <f>IF(ISBLANK('C1'!R159),"",'C1'!R159)</f>
        <v/>
      </c>
      <c r="D159" s="194"/>
      <c r="E159" s="195"/>
      <c r="F159" s="195"/>
      <c r="G159" s="195"/>
      <c r="H159" s="195"/>
      <c r="I159" s="195"/>
      <c r="J159" s="197"/>
      <c r="K159" s="459"/>
      <c r="L159" s="198"/>
      <c r="M159" s="196"/>
      <c r="N159" s="196"/>
      <c r="O159" s="196"/>
      <c r="P159" s="196"/>
      <c r="Q159" s="197"/>
      <c r="R159" s="195"/>
      <c r="S159" s="195"/>
      <c r="T159" s="195"/>
      <c r="U159" s="195"/>
      <c r="V159" s="198"/>
      <c r="X159" s="153">
        <f t="shared" si="17"/>
        <v>0</v>
      </c>
      <c r="Y159" s="149">
        <f t="shared" si="18"/>
        <v>0</v>
      </c>
      <c r="Z159" s="149">
        <f t="shared" si="19"/>
        <v>0</v>
      </c>
      <c r="AA159" s="850">
        <f t="shared" si="20"/>
        <v>0</v>
      </c>
      <c r="AC159" s="153">
        <f t="shared" si="21"/>
        <v>0</v>
      </c>
      <c r="AD159" s="149">
        <f t="shared" si="22"/>
        <v>0</v>
      </c>
      <c r="AE159" s="149">
        <f t="shared" si="23"/>
        <v>0</v>
      </c>
      <c r="AF159" s="154">
        <f t="shared" si="24"/>
        <v>0</v>
      </c>
    </row>
    <row r="160" spans="1:32" x14ac:dyDescent="0.25">
      <c r="A160" s="141" t="str">
        <f>IF(ISBLANK('C1'!A160),"",'C1'!A160)</f>
        <v/>
      </c>
      <c r="B160" s="144" t="str">
        <f>IF(ISBLANK('C1'!B160),"",'C1'!B160)</f>
        <v/>
      </c>
      <c r="C160" s="248" t="str">
        <f>IF(ISBLANK('C1'!R160),"",'C1'!R160)</f>
        <v/>
      </c>
      <c r="D160" s="194"/>
      <c r="E160" s="195"/>
      <c r="F160" s="195"/>
      <c r="G160" s="195"/>
      <c r="H160" s="195"/>
      <c r="I160" s="195"/>
      <c r="J160" s="197"/>
      <c r="K160" s="459"/>
      <c r="L160" s="198"/>
      <c r="M160" s="196"/>
      <c r="N160" s="196"/>
      <c r="O160" s="196"/>
      <c r="P160" s="196"/>
      <c r="Q160" s="197"/>
      <c r="R160" s="195"/>
      <c r="S160" s="195"/>
      <c r="T160" s="195"/>
      <c r="U160" s="195"/>
      <c r="V160" s="198"/>
      <c r="X160" s="153">
        <f t="shared" si="17"/>
        <v>0</v>
      </c>
      <c r="Y160" s="149">
        <f t="shared" si="18"/>
        <v>0</v>
      </c>
      <c r="Z160" s="149">
        <f t="shared" si="19"/>
        <v>0</v>
      </c>
      <c r="AA160" s="850">
        <f t="shared" si="20"/>
        <v>0</v>
      </c>
      <c r="AC160" s="153">
        <f t="shared" si="21"/>
        <v>0</v>
      </c>
      <c r="AD160" s="149">
        <f t="shared" si="22"/>
        <v>0</v>
      </c>
      <c r="AE160" s="149">
        <f t="shared" si="23"/>
        <v>0</v>
      </c>
      <c r="AF160" s="154">
        <f t="shared" si="24"/>
        <v>0</v>
      </c>
    </row>
    <row r="161" spans="1:32" x14ac:dyDescent="0.25">
      <c r="A161" s="141" t="str">
        <f>IF(ISBLANK('C1'!A161),"",'C1'!A161)</f>
        <v/>
      </c>
      <c r="B161" s="144" t="str">
        <f>IF(ISBLANK('C1'!B161),"",'C1'!B161)</f>
        <v/>
      </c>
      <c r="C161" s="248" t="str">
        <f>IF(ISBLANK('C1'!R161),"",'C1'!R161)</f>
        <v/>
      </c>
      <c r="D161" s="194"/>
      <c r="E161" s="195"/>
      <c r="F161" s="195"/>
      <c r="G161" s="195"/>
      <c r="H161" s="195"/>
      <c r="I161" s="195"/>
      <c r="J161" s="197"/>
      <c r="K161" s="459"/>
      <c r="L161" s="198"/>
      <c r="M161" s="196"/>
      <c r="N161" s="196"/>
      <c r="O161" s="196"/>
      <c r="P161" s="196"/>
      <c r="Q161" s="197"/>
      <c r="R161" s="195"/>
      <c r="S161" s="195"/>
      <c r="T161" s="195"/>
      <c r="U161" s="195"/>
      <c r="V161" s="198"/>
      <c r="X161" s="153">
        <f t="shared" si="17"/>
        <v>0</v>
      </c>
      <c r="Y161" s="149">
        <f t="shared" si="18"/>
        <v>0</v>
      </c>
      <c r="Z161" s="149">
        <f t="shared" si="19"/>
        <v>0</v>
      </c>
      <c r="AA161" s="850">
        <f t="shared" si="20"/>
        <v>0</v>
      </c>
      <c r="AC161" s="153">
        <f t="shared" si="21"/>
        <v>0</v>
      </c>
      <c r="AD161" s="149">
        <f t="shared" si="22"/>
        <v>0</v>
      </c>
      <c r="AE161" s="149">
        <f t="shared" si="23"/>
        <v>0</v>
      </c>
      <c r="AF161" s="154">
        <f t="shared" si="24"/>
        <v>0</v>
      </c>
    </row>
    <row r="162" spans="1:32" x14ac:dyDescent="0.25">
      <c r="A162" s="141" t="str">
        <f>IF(ISBLANK('C1'!A162),"",'C1'!A162)</f>
        <v/>
      </c>
      <c r="B162" s="144" t="str">
        <f>IF(ISBLANK('C1'!B162),"",'C1'!B162)</f>
        <v/>
      </c>
      <c r="C162" s="248" t="str">
        <f>IF(ISBLANK('C1'!R162),"",'C1'!R162)</f>
        <v/>
      </c>
      <c r="D162" s="194"/>
      <c r="E162" s="195"/>
      <c r="F162" s="195"/>
      <c r="G162" s="195"/>
      <c r="H162" s="195"/>
      <c r="I162" s="195"/>
      <c r="J162" s="197"/>
      <c r="K162" s="459"/>
      <c r="L162" s="198"/>
      <c r="M162" s="196"/>
      <c r="N162" s="196"/>
      <c r="O162" s="196"/>
      <c r="P162" s="196"/>
      <c r="Q162" s="197"/>
      <c r="R162" s="195"/>
      <c r="S162" s="195"/>
      <c r="T162" s="195"/>
      <c r="U162" s="195"/>
      <c r="V162" s="198"/>
      <c r="X162" s="153">
        <f t="shared" si="17"/>
        <v>0</v>
      </c>
      <c r="Y162" s="149">
        <f t="shared" si="18"/>
        <v>0</v>
      </c>
      <c r="Z162" s="149">
        <f t="shared" si="19"/>
        <v>0</v>
      </c>
      <c r="AA162" s="850">
        <f t="shared" si="20"/>
        <v>0</v>
      </c>
      <c r="AC162" s="153">
        <f t="shared" si="21"/>
        <v>0</v>
      </c>
      <c r="AD162" s="149">
        <f t="shared" si="22"/>
        <v>0</v>
      </c>
      <c r="AE162" s="149">
        <f t="shared" si="23"/>
        <v>0</v>
      </c>
      <c r="AF162" s="154">
        <f t="shared" si="24"/>
        <v>0</v>
      </c>
    </row>
    <row r="163" spans="1:32" x14ac:dyDescent="0.25">
      <c r="A163" s="141" t="str">
        <f>IF(ISBLANK('C1'!A163),"",'C1'!A163)</f>
        <v/>
      </c>
      <c r="B163" s="144" t="str">
        <f>IF(ISBLANK('C1'!B163),"",'C1'!B163)</f>
        <v/>
      </c>
      <c r="C163" s="248" t="str">
        <f>IF(ISBLANK('C1'!R163),"",'C1'!R163)</f>
        <v/>
      </c>
      <c r="D163" s="194"/>
      <c r="E163" s="195"/>
      <c r="F163" s="195"/>
      <c r="G163" s="195"/>
      <c r="H163" s="195"/>
      <c r="I163" s="195"/>
      <c r="J163" s="197"/>
      <c r="K163" s="459"/>
      <c r="L163" s="198"/>
      <c r="M163" s="196"/>
      <c r="N163" s="196"/>
      <c r="O163" s="196"/>
      <c r="P163" s="196"/>
      <c r="Q163" s="197"/>
      <c r="R163" s="195"/>
      <c r="S163" s="195"/>
      <c r="T163" s="195"/>
      <c r="U163" s="195"/>
      <c r="V163" s="198"/>
      <c r="X163" s="153">
        <f t="shared" si="17"/>
        <v>0</v>
      </c>
      <c r="Y163" s="149">
        <f t="shared" si="18"/>
        <v>0</v>
      </c>
      <c r="Z163" s="149">
        <f t="shared" si="19"/>
        <v>0</v>
      </c>
      <c r="AA163" s="850">
        <f t="shared" si="20"/>
        <v>0</v>
      </c>
      <c r="AC163" s="153">
        <f t="shared" si="21"/>
        <v>0</v>
      </c>
      <c r="AD163" s="149">
        <f t="shared" si="22"/>
        <v>0</v>
      </c>
      <c r="AE163" s="149">
        <f t="shared" si="23"/>
        <v>0</v>
      </c>
      <c r="AF163" s="154">
        <f t="shared" si="24"/>
        <v>0</v>
      </c>
    </row>
    <row r="164" spans="1:32" x14ac:dyDescent="0.25">
      <c r="A164" s="141" t="str">
        <f>IF(ISBLANK('C1'!A164),"",'C1'!A164)</f>
        <v/>
      </c>
      <c r="B164" s="144" t="str">
        <f>IF(ISBLANK('C1'!B164),"",'C1'!B164)</f>
        <v/>
      </c>
      <c r="C164" s="248" t="str">
        <f>IF(ISBLANK('C1'!R164),"",'C1'!R164)</f>
        <v/>
      </c>
      <c r="D164" s="194"/>
      <c r="E164" s="195"/>
      <c r="F164" s="195"/>
      <c r="G164" s="195"/>
      <c r="H164" s="195"/>
      <c r="I164" s="195"/>
      <c r="J164" s="197"/>
      <c r="K164" s="459"/>
      <c r="L164" s="198"/>
      <c r="M164" s="196"/>
      <c r="N164" s="196"/>
      <c r="O164" s="196"/>
      <c r="P164" s="196"/>
      <c r="Q164" s="197"/>
      <c r="R164" s="195"/>
      <c r="S164" s="195"/>
      <c r="T164" s="195"/>
      <c r="U164" s="195"/>
      <c r="V164" s="198"/>
      <c r="X164" s="153">
        <f t="shared" si="17"/>
        <v>0</v>
      </c>
      <c r="Y164" s="149">
        <f t="shared" si="18"/>
        <v>0</v>
      </c>
      <c r="Z164" s="149">
        <f t="shared" si="19"/>
        <v>0</v>
      </c>
      <c r="AA164" s="850">
        <f t="shared" si="20"/>
        <v>0</v>
      </c>
      <c r="AC164" s="153">
        <f t="shared" si="21"/>
        <v>0</v>
      </c>
      <c r="AD164" s="149">
        <f t="shared" si="22"/>
        <v>0</v>
      </c>
      <c r="AE164" s="149">
        <f t="shared" si="23"/>
        <v>0</v>
      </c>
      <c r="AF164" s="154">
        <f t="shared" si="24"/>
        <v>0</v>
      </c>
    </row>
    <row r="165" spans="1:32" x14ac:dyDescent="0.25">
      <c r="A165" s="141" t="str">
        <f>IF(ISBLANK('C1'!A165),"",'C1'!A165)</f>
        <v/>
      </c>
      <c r="B165" s="144" t="str">
        <f>IF(ISBLANK('C1'!B165),"",'C1'!B165)</f>
        <v/>
      </c>
      <c r="C165" s="248" t="str">
        <f>IF(ISBLANK('C1'!R165),"",'C1'!R165)</f>
        <v/>
      </c>
      <c r="D165" s="194"/>
      <c r="E165" s="195"/>
      <c r="F165" s="195"/>
      <c r="G165" s="195"/>
      <c r="H165" s="195"/>
      <c r="I165" s="195"/>
      <c r="J165" s="197"/>
      <c r="K165" s="459"/>
      <c r="L165" s="198"/>
      <c r="M165" s="196"/>
      <c r="N165" s="196"/>
      <c r="O165" s="196"/>
      <c r="P165" s="196"/>
      <c r="Q165" s="197"/>
      <c r="R165" s="195"/>
      <c r="S165" s="195"/>
      <c r="T165" s="195"/>
      <c r="U165" s="195"/>
      <c r="V165" s="198"/>
      <c r="X165" s="153">
        <f t="shared" si="17"/>
        <v>0</v>
      </c>
      <c r="Y165" s="149">
        <f t="shared" si="18"/>
        <v>0</v>
      </c>
      <c r="Z165" s="149">
        <f t="shared" si="19"/>
        <v>0</v>
      </c>
      <c r="AA165" s="850">
        <f t="shared" si="20"/>
        <v>0</v>
      </c>
      <c r="AC165" s="153">
        <f t="shared" si="21"/>
        <v>0</v>
      </c>
      <c r="AD165" s="149">
        <f t="shared" si="22"/>
        <v>0</v>
      </c>
      <c r="AE165" s="149">
        <f t="shared" si="23"/>
        <v>0</v>
      </c>
      <c r="AF165" s="154">
        <f t="shared" si="24"/>
        <v>0</v>
      </c>
    </row>
    <row r="166" spans="1:32" x14ac:dyDescent="0.25">
      <c r="A166" s="141" t="str">
        <f>IF(ISBLANK('C1'!A166),"",'C1'!A166)</f>
        <v/>
      </c>
      <c r="B166" s="144" t="str">
        <f>IF(ISBLANK('C1'!B166),"",'C1'!B166)</f>
        <v/>
      </c>
      <c r="C166" s="248" t="str">
        <f>IF(ISBLANK('C1'!R166),"",'C1'!R166)</f>
        <v/>
      </c>
      <c r="D166" s="194"/>
      <c r="E166" s="195"/>
      <c r="F166" s="195"/>
      <c r="G166" s="195"/>
      <c r="H166" s="195"/>
      <c r="I166" s="195"/>
      <c r="J166" s="197"/>
      <c r="K166" s="459"/>
      <c r="L166" s="198"/>
      <c r="M166" s="196"/>
      <c r="N166" s="196"/>
      <c r="O166" s="196"/>
      <c r="P166" s="196"/>
      <c r="Q166" s="197"/>
      <c r="R166" s="195"/>
      <c r="S166" s="195"/>
      <c r="T166" s="195"/>
      <c r="U166" s="195"/>
      <c r="V166" s="198"/>
      <c r="X166" s="153">
        <f t="shared" si="17"/>
        <v>0</v>
      </c>
      <c r="Y166" s="149">
        <f t="shared" si="18"/>
        <v>0</v>
      </c>
      <c r="Z166" s="149">
        <f t="shared" si="19"/>
        <v>0</v>
      </c>
      <c r="AA166" s="850">
        <f t="shared" si="20"/>
        <v>0</v>
      </c>
      <c r="AC166" s="153">
        <f t="shared" si="21"/>
        <v>0</v>
      </c>
      <c r="AD166" s="149">
        <f t="shared" si="22"/>
        <v>0</v>
      </c>
      <c r="AE166" s="149">
        <f t="shared" si="23"/>
        <v>0</v>
      </c>
      <c r="AF166" s="154">
        <f t="shared" si="24"/>
        <v>0</v>
      </c>
    </row>
    <row r="167" spans="1:32" x14ac:dyDescent="0.25">
      <c r="A167" s="141" t="str">
        <f>IF(ISBLANK('C1'!A167),"",'C1'!A167)</f>
        <v/>
      </c>
      <c r="B167" s="144" t="str">
        <f>IF(ISBLANK('C1'!B167),"",'C1'!B167)</f>
        <v/>
      </c>
      <c r="C167" s="248" t="str">
        <f>IF(ISBLANK('C1'!R167),"",'C1'!R167)</f>
        <v/>
      </c>
      <c r="D167" s="194"/>
      <c r="E167" s="195"/>
      <c r="F167" s="195"/>
      <c r="G167" s="195"/>
      <c r="H167" s="195"/>
      <c r="I167" s="195"/>
      <c r="J167" s="197"/>
      <c r="K167" s="459"/>
      <c r="L167" s="198"/>
      <c r="M167" s="196"/>
      <c r="N167" s="196"/>
      <c r="O167" s="196"/>
      <c r="P167" s="196"/>
      <c r="Q167" s="197"/>
      <c r="R167" s="195"/>
      <c r="S167" s="195"/>
      <c r="T167" s="195"/>
      <c r="U167" s="195"/>
      <c r="V167" s="198"/>
      <c r="X167" s="153">
        <f t="shared" si="17"/>
        <v>0</v>
      </c>
      <c r="Y167" s="149">
        <f t="shared" si="18"/>
        <v>0</v>
      </c>
      <c r="Z167" s="149">
        <f t="shared" si="19"/>
        <v>0</v>
      </c>
      <c r="AA167" s="850">
        <f t="shared" si="20"/>
        <v>0</v>
      </c>
      <c r="AC167" s="153">
        <f t="shared" si="21"/>
        <v>0</v>
      </c>
      <c r="AD167" s="149">
        <f t="shared" si="22"/>
        <v>0</v>
      </c>
      <c r="AE167" s="149">
        <f t="shared" si="23"/>
        <v>0</v>
      </c>
      <c r="AF167" s="154">
        <f t="shared" si="24"/>
        <v>0</v>
      </c>
    </row>
    <row r="168" spans="1:32" x14ac:dyDescent="0.25">
      <c r="A168" s="141" t="str">
        <f>IF(ISBLANK('C1'!A168),"",'C1'!A168)</f>
        <v/>
      </c>
      <c r="B168" s="144" t="str">
        <f>IF(ISBLANK('C1'!B168),"",'C1'!B168)</f>
        <v/>
      </c>
      <c r="C168" s="248" t="str">
        <f>IF(ISBLANK('C1'!R168),"",'C1'!R168)</f>
        <v/>
      </c>
      <c r="D168" s="194"/>
      <c r="E168" s="195"/>
      <c r="F168" s="195"/>
      <c r="G168" s="195"/>
      <c r="H168" s="195"/>
      <c r="I168" s="195"/>
      <c r="J168" s="197"/>
      <c r="K168" s="459"/>
      <c r="L168" s="198"/>
      <c r="M168" s="196"/>
      <c r="N168" s="196"/>
      <c r="O168" s="196"/>
      <c r="P168" s="196"/>
      <c r="Q168" s="197"/>
      <c r="R168" s="195"/>
      <c r="S168" s="195"/>
      <c r="T168" s="195"/>
      <c r="U168" s="195"/>
      <c r="V168" s="198"/>
      <c r="X168" s="153">
        <f t="shared" si="17"/>
        <v>0</v>
      </c>
      <c r="Y168" s="149">
        <f t="shared" si="18"/>
        <v>0</v>
      </c>
      <c r="Z168" s="149">
        <f t="shared" si="19"/>
        <v>0</v>
      </c>
      <c r="AA168" s="850">
        <f t="shared" si="20"/>
        <v>0</v>
      </c>
      <c r="AC168" s="153">
        <f t="shared" si="21"/>
        <v>0</v>
      </c>
      <c r="AD168" s="149">
        <f t="shared" si="22"/>
        <v>0</v>
      </c>
      <c r="AE168" s="149">
        <f t="shared" si="23"/>
        <v>0</v>
      </c>
      <c r="AF168" s="154">
        <f t="shared" si="24"/>
        <v>0</v>
      </c>
    </row>
    <row r="169" spans="1:32" x14ac:dyDescent="0.25">
      <c r="A169" s="141" t="str">
        <f>IF(ISBLANK('C1'!A169),"",'C1'!A169)</f>
        <v/>
      </c>
      <c r="B169" s="144" t="str">
        <f>IF(ISBLANK('C1'!B169),"",'C1'!B169)</f>
        <v/>
      </c>
      <c r="C169" s="248" t="str">
        <f>IF(ISBLANK('C1'!R169),"",'C1'!R169)</f>
        <v/>
      </c>
      <c r="D169" s="194"/>
      <c r="E169" s="195"/>
      <c r="F169" s="195"/>
      <c r="G169" s="195"/>
      <c r="H169" s="195"/>
      <c r="I169" s="195"/>
      <c r="J169" s="197"/>
      <c r="K169" s="459"/>
      <c r="L169" s="198"/>
      <c r="M169" s="196"/>
      <c r="N169" s="196"/>
      <c r="O169" s="196"/>
      <c r="P169" s="196"/>
      <c r="Q169" s="197"/>
      <c r="R169" s="195"/>
      <c r="S169" s="195"/>
      <c r="T169" s="195"/>
      <c r="U169" s="195"/>
      <c r="V169" s="198"/>
      <c r="X169" s="153">
        <f t="shared" si="17"/>
        <v>0</v>
      </c>
      <c r="Y169" s="149">
        <f t="shared" si="18"/>
        <v>0</v>
      </c>
      <c r="Z169" s="149">
        <f t="shared" si="19"/>
        <v>0</v>
      </c>
      <c r="AA169" s="850">
        <f t="shared" si="20"/>
        <v>0</v>
      </c>
      <c r="AC169" s="153">
        <f t="shared" si="21"/>
        <v>0</v>
      </c>
      <c r="AD169" s="149">
        <f t="shared" si="22"/>
        <v>0</v>
      </c>
      <c r="AE169" s="149">
        <f t="shared" si="23"/>
        <v>0</v>
      </c>
      <c r="AF169" s="154">
        <f t="shared" si="24"/>
        <v>0</v>
      </c>
    </row>
    <row r="170" spans="1:32" x14ac:dyDescent="0.25">
      <c r="A170" s="141" t="str">
        <f>IF(ISBLANK('C1'!A170),"",'C1'!A170)</f>
        <v/>
      </c>
      <c r="B170" s="144" t="str">
        <f>IF(ISBLANK('C1'!B170),"",'C1'!B170)</f>
        <v/>
      </c>
      <c r="C170" s="248" t="str">
        <f>IF(ISBLANK('C1'!R170),"",'C1'!R170)</f>
        <v/>
      </c>
      <c r="D170" s="194"/>
      <c r="E170" s="195"/>
      <c r="F170" s="195"/>
      <c r="G170" s="195"/>
      <c r="H170" s="195"/>
      <c r="I170" s="195"/>
      <c r="J170" s="197"/>
      <c r="K170" s="459"/>
      <c r="L170" s="198"/>
      <c r="M170" s="196"/>
      <c r="N170" s="196"/>
      <c r="O170" s="196"/>
      <c r="P170" s="196"/>
      <c r="Q170" s="197"/>
      <c r="R170" s="195"/>
      <c r="S170" s="195"/>
      <c r="T170" s="195"/>
      <c r="U170" s="195"/>
      <c r="V170" s="198"/>
      <c r="X170" s="153">
        <f t="shared" si="17"/>
        <v>0</v>
      </c>
      <c r="Y170" s="149">
        <f t="shared" si="18"/>
        <v>0</v>
      </c>
      <c r="Z170" s="149">
        <f t="shared" si="19"/>
        <v>0</v>
      </c>
      <c r="AA170" s="850">
        <f t="shared" si="20"/>
        <v>0</v>
      </c>
      <c r="AC170" s="153">
        <f t="shared" si="21"/>
        <v>0</v>
      </c>
      <c r="AD170" s="149">
        <f t="shared" si="22"/>
        <v>0</v>
      </c>
      <c r="AE170" s="149">
        <f t="shared" si="23"/>
        <v>0</v>
      </c>
      <c r="AF170" s="154">
        <f t="shared" si="24"/>
        <v>0</v>
      </c>
    </row>
    <row r="171" spans="1:32" x14ac:dyDescent="0.25">
      <c r="A171" s="141" t="str">
        <f>IF(ISBLANK('C1'!A171),"",'C1'!A171)</f>
        <v/>
      </c>
      <c r="B171" s="144" t="str">
        <f>IF(ISBLANK('C1'!B171),"",'C1'!B171)</f>
        <v/>
      </c>
      <c r="C171" s="248" t="str">
        <f>IF(ISBLANK('C1'!R171),"",'C1'!R171)</f>
        <v/>
      </c>
      <c r="D171" s="194"/>
      <c r="E171" s="195"/>
      <c r="F171" s="195"/>
      <c r="G171" s="195"/>
      <c r="H171" s="195"/>
      <c r="I171" s="195"/>
      <c r="J171" s="197"/>
      <c r="K171" s="459"/>
      <c r="L171" s="198"/>
      <c r="M171" s="196"/>
      <c r="N171" s="196"/>
      <c r="O171" s="196"/>
      <c r="P171" s="196"/>
      <c r="Q171" s="197"/>
      <c r="R171" s="195"/>
      <c r="S171" s="195"/>
      <c r="T171" s="195"/>
      <c r="U171" s="195"/>
      <c r="V171" s="198"/>
      <c r="X171" s="153">
        <f t="shared" si="17"/>
        <v>0</v>
      </c>
      <c r="Y171" s="149">
        <f t="shared" si="18"/>
        <v>0</v>
      </c>
      <c r="Z171" s="149">
        <f t="shared" si="19"/>
        <v>0</v>
      </c>
      <c r="AA171" s="850">
        <f t="shared" si="20"/>
        <v>0</v>
      </c>
      <c r="AC171" s="153">
        <f t="shared" si="21"/>
        <v>0</v>
      </c>
      <c r="AD171" s="149">
        <f t="shared" si="22"/>
        <v>0</v>
      </c>
      <c r="AE171" s="149">
        <f t="shared" si="23"/>
        <v>0</v>
      </c>
      <c r="AF171" s="154">
        <f t="shared" si="24"/>
        <v>0</v>
      </c>
    </row>
    <row r="172" spans="1:32" x14ac:dyDescent="0.25">
      <c r="A172" s="141" t="str">
        <f>IF(ISBLANK('C1'!A172),"",'C1'!A172)</f>
        <v/>
      </c>
      <c r="B172" s="144" t="str">
        <f>IF(ISBLANK('C1'!B172),"",'C1'!B172)</f>
        <v/>
      </c>
      <c r="C172" s="248" t="str">
        <f>IF(ISBLANK('C1'!R172),"",'C1'!R172)</f>
        <v/>
      </c>
      <c r="D172" s="194"/>
      <c r="E172" s="195"/>
      <c r="F172" s="195"/>
      <c r="G172" s="195"/>
      <c r="H172" s="195"/>
      <c r="I172" s="195"/>
      <c r="J172" s="197"/>
      <c r="K172" s="459"/>
      <c r="L172" s="198"/>
      <c r="M172" s="196"/>
      <c r="N172" s="196"/>
      <c r="O172" s="196"/>
      <c r="P172" s="196"/>
      <c r="Q172" s="197"/>
      <c r="R172" s="195"/>
      <c r="S172" s="195"/>
      <c r="T172" s="195"/>
      <c r="U172" s="195"/>
      <c r="V172" s="198"/>
      <c r="X172" s="153">
        <f t="shared" si="17"/>
        <v>0</v>
      </c>
      <c r="Y172" s="149">
        <f t="shared" si="18"/>
        <v>0</v>
      </c>
      <c r="Z172" s="149">
        <f t="shared" si="19"/>
        <v>0</v>
      </c>
      <c r="AA172" s="850">
        <f t="shared" si="20"/>
        <v>0</v>
      </c>
      <c r="AC172" s="153">
        <f t="shared" si="21"/>
        <v>0</v>
      </c>
      <c r="AD172" s="149">
        <f t="shared" si="22"/>
        <v>0</v>
      </c>
      <c r="AE172" s="149">
        <f t="shared" si="23"/>
        <v>0</v>
      </c>
      <c r="AF172" s="154">
        <f t="shared" si="24"/>
        <v>0</v>
      </c>
    </row>
    <row r="173" spans="1:32" x14ac:dyDescent="0.25">
      <c r="A173" s="141" t="str">
        <f>IF(ISBLANK('C1'!A173),"",'C1'!A173)</f>
        <v/>
      </c>
      <c r="B173" s="144" t="str">
        <f>IF(ISBLANK('C1'!B173),"",'C1'!B173)</f>
        <v/>
      </c>
      <c r="C173" s="248" t="str">
        <f>IF(ISBLANK('C1'!R173),"",'C1'!R173)</f>
        <v/>
      </c>
      <c r="D173" s="194"/>
      <c r="E173" s="195"/>
      <c r="F173" s="195"/>
      <c r="G173" s="195"/>
      <c r="H173" s="195"/>
      <c r="I173" s="195"/>
      <c r="J173" s="197"/>
      <c r="K173" s="459"/>
      <c r="L173" s="198"/>
      <c r="M173" s="196"/>
      <c r="N173" s="196"/>
      <c r="O173" s="196"/>
      <c r="P173" s="196"/>
      <c r="Q173" s="197"/>
      <c r="R173" s="195"/>
      <c r="S173" s="195"/>
      <c r="T173" s="195"/>
      <c r="U173" s="195"/>
      <c r="V173" s="198"/>
      <c r="X173" s="153">
        <f t="shared" si="17"/>
        <v>0</v>
      </c>
      <c r="Y173" s="149">
        <f t="shared" si="18"/>
        <v>0</v>
      </c>
      <c r="Z173" s="149">
        <f t="shared" si="19"/>
        <v>0</v>
      </c>
      <c r="AA173" s="850">
        <f t="shared" si="20"/>
        <v>0</v>
      </c>
      <c r="AC173" s="153">
        <f t="shared" si="21"/>
        <v>0</v>
      </c>
      <c r="AD173" s="149">
        <f t="shared" si="22"/>
        <v>0</v>
      </c>
      <c r="AE173" s="149">
        <f t="shared" si="23"/>
        <v>0</v>
      </c>
      <c r="AF173" s="154">
        <f t="shared" si="24"/>
        <v>0</v>
      </c>
    </row>
    <row r="174" spans="1:32" x14ac:dyDescent="0.25">
      <c r="A174" s="141" t="str">
        <f>IF(ISBLANK('C1'!A174),"",'C1'!A174)</f>
        <v/>
      </c>
      <c r="B174" s="144" t="str">
        <f>IF(ISBLANK('C1'!B174),"",'C1'!B174)</f>
        <v/>
      </c>
      <c r="C174" s="248" t="str">
        <f>IF(ISBLANK('C1'!R174),"",'C1'!R174)</f>
        <v/>
      </c>
      <c r="D174" s="194"/>
      <c r="E174" s="195"/>
      <c r="F174" s="195"/>
      <c r="G174" s="195"/>
      <c r="H174" s="195"/>
      <c r="I174" s="195"/>
      <c r="J174" s="197"/>
      <c r="K174" s="459"/>
      <c r="L174" s="198"/>
      <c r="M174" s="196"/>
      <c r="N174" s="196"/>
      <c r="O174" s="196"/>
      <c r="P174" s="196"/>
      <c r="Q174" s="197"/>
      <c r="R174" s="195"/>
      <c r="S174" s="195"/>
      <c r="T174" s="195"/>
      <c r="U174" s="195"/>
      <c r="V174" s="198"/>
      <c r="X174" s="153">
        <f t="shared" si="17"/>
        <v>0</v>
      </c>
      <c r="Y174" s="149">
        <f t="shared" si="18"/>
        <v>0</v>
      </c>
      <c r="Z174" s="149">
        <f t="shared" si="19"/>
        <v>0</v>
      </c>
      <c r="AA174" s="850">
        <f t="shared" si="20"/>
        <v>0</v>
      </c>
      <c r="AC174" s="153">
        <f t="shared" si="21"/>
        <v>0</v>
      </c>
      <c r="AD174" s="149">
        <f t="shared" si="22"/>
        <v>0</v>
      </c>
      <c r="AE174" s="149">
        <f t="shared" si="23"/>
        <v>0</v>
      </c>
      <c r="AF174" s="154">
        <f t="shared" si="24"/>
        <v>0</v>
      </c>
    </row>
    <row r="175" spans="1:32" x14ac:dyDescent="0.25">
      <c r="A175" s="141" t="str">
        <f>IF(ISBLANK('C1'!A175),"",'C1'!A175)</f>
        <v/>
      </c>
      <c r="B175" s="144" t="str">
        <f>IF(ISBLANK('C1'!B175),"",'C1'!B175)</f>
        <v/>
      </c>
      <c r="C175" s="248" t="str">
        <f>IF(ISBLANK('C1'!R175),"",'C1'!R175)</f>
        <v/>
      </c>
      <c r="D175" s="194"/>
      <c r="E175" s="195"/>
      <c r="F175" s="195"/>
      <c r="G175" s="195"/>
      <c r="H175" s="195"/>
      <c r="I175" s="195"/>
      <c r="J175" s="197"/>
      <c r="K175" s="459"/>
      <c r="L175" s="198"/>
      <c r="M175" s="196"/>
      <c r="N175" s="196"/>
      <c r="O175" s="196"/>
      <c r="P175" s="196"/>
      <c r="Q175" s="197"/>
      <c r="R175" s="195"/>
      <c r="S175" s="195"/>
      <c r="T175" s="195"/>
      <c r="U175" s="195"/>
      <c r="V175" s="198"/>
      <c r="X175" s="153">
        <f t="shared" si="17"/>
        <v>0</v>
      </c>
      <c r="Y175" s="149">
        <f t="shared" si="18"/>
        <v>0</v>
      </c>
      <c r="Z175" s="149">
        <f t="shared" si="19"/>
        <v>0</v>
      </c>
      <c r="AA175" s="850">
        <f t="shared" si="20"/>
        <v>0</v>
      </c>
      <c r="AC175" s="153">
        <f t="shared" si="21"/>
        <v>0</v>
      </c>
      <c r="AD175" s="149">
        <f t="shared" si="22"/>
        <v>0</v>
      </c>
      <c r="AE175" s="149">
        <f t="shared" si="23"/>
        <v>0</v>
      </c>
      <c r="AF175" s="154">
        <f t="shared" si="24"/>
        <v>0</v>
      </c>
    </row>
    <row r="176" spans="1:32" x14ac:dyDescent="0.25">
      <c r="A176" s="141" t="str">
        <f>IF(ISBLANK('C1'!A176),"",'C1'!A176)</f>
        <v/>
      </c>
      <c r="B176" s="144" t="str">
        <f>IF(ISBLANK('C1'!B176),"",'C1'!B176)</f>
        <v/>
      </c>
      <c r="C176" s="248" t="str">
        <f>IF(ISBLANK('C1'!R176),"",'C1'!R176)</f>
        <v/>
      </c>
      <c r="D176" s="194"/>
      <c r="E176" s="195"/>
      <c r="F176" s="195"/>
      <c r="G176" s="195"/>
      <c r="H176" s="195"/>
      <c r="I176" s="195"/>
      <c r="J176" s="197"/>
      <c r="K176" s="459"/>
      <c r="L176" s="198"/>
      <c r="M176" s="196"/>
      <c r="N176" s="196"/>
      <c r="O176" s="196"/>
      <c r="P176" s="196"/>
      <c r="Q176" s="197"/>
      <c r="R176" s="195"/>
      <c r="S176" s="195"/>
      <c r="T176" s="195"/>
      <c r="U176" s="195"/>
      <c r="V176" s="198"/>
      <c r="X176" s="153">
        <f t="shared" si="17"/>
        <v>0</v>
      </c>
      <c r="Y176" s="149">
        <f t="shared" si="18"/>
        <v>0</v>
      </c>
      <c r="Z176" s="149">
        <f t="shared" si="19"/>
        <v>0</v>
      </c>
      <c r="AA176" s="850">
        <f t="shared" si="20"/>
        <v>0</v>
      </c>
      <c r="AC176" s="153">
        <f t="shared" si="21"/>
        <v>0</v>
      </c>
      <c r="AD176" s="149">
        <f t="shared" si="22"/>
        <v>0</v>
      </c>
      <c r="AE176" s="149">
        <f t="shared" si="23"/>
        <v>0</v>
      </c>
      <c r="AF176" s="154">
        <f t="shared" si="24"/>
        <v>0</v>
      </c>
    </row>
    <row r="177" spans="1:32" x14ac:dyDescent="0.25">
      <c r="A177" s="141" t="str">
        <f>IF(ISBLANK('C1'!A177),"",'C1'!A177)</f>
        <v/>
      </c>
      <c r="B177" s="144" t="str">
        <f>IF(ISBLANK('C1'!B177),"",'C1'!B177)</f>
        <v/>
      </c>
      <c r="C177" s="248" t="str">
        <f>IF(ISBLANK('C1'!R177),"",'C1'!R177)</f>
        <v/>
      </c>
      <c r="D177" s="194"/>
      <c r="E177" s="195"/>
      <c r="F177" s="195"/>
      <c r="G177" s="195"/>
      <c r="H177" s="195"/>
      <c r="I177" s="195"/>
      <c r="J177" s="197"/>
      <c r="K177" s="459"/>
      <c r="L177" s="198"/>
      <c r="M177" s="196"/>
      <c r="N177" s="196"/>
      <c r="O177" s="196"/>
      <c r="P177" s="196"/>
      <c r="Q177" s="197"/>
      <c r="R177" s="195"/>
      <c r="S177" s="195"/>
      <c r="T177" s="195"/>
      <c r="U177" s="195"/>
      <c r="V177" s="198"/>
      <c r="X177" s="153">
        <f t="shared" si="17"/>
        <v>0</v>
      </c>
      <c r="Y177" s="149">
        <f t="shared" si="18"/>
        <v>0</v>
      </c>
      <c r="Z177" s="149">
        <f t="shared" si="19"/>
        <v>0</v>
      </c>
      <c r="AA177" s="850">
        <f t="shared" si="20"/>
        <v>0</v>
      </c>
      <c r="AC177" s="153">
        <f t="shared" si="21"/>
        <v>0</v>
      </c>
      <c r="AD177" s="149">
        <f t="shared" si="22"/>
        <v>0</v>
      </c>
      <c r="AE177" s="149">
        <f t="shared" si="23"/>
        <v>0</v>
      </c>
      <c r="AF177" s="154">
        <f t="shared" si="24"/>
        <v>0</v>
      </c>
    </row>
    <row r="178" spans="1:32" x14ac:dyDescent="0.25">
      <c r="A178" s="141" t="str">
        <f>IF(ISBLANK('C1'!A178),"",'C1'!A178)</f>
        <v/>
      </c>
      <c r="B178" s="144" t="str">
        <f>IF(ISBLANK('C1'!B178),"",'C1'!B178)</f>
        <v/>
      </c>
      <c r="C178" s="248" t="str">
        <f>IF(ISBLANK('C1'!R178),"",'C1'!R178)</f>
        <v/>
      </c>
      <c r="D178" s="194"/>
      <c r="E178" s="195"/>
      <c r="F178" s="195"/>
      <c r="G178" s="195"/>
      <c r="H178" s="195"/>
      <c r="I178" s="195"/>
      <c r="J178" s="197"/>
      <c r="K178" s="459"/>
      <c r="L178" s="198"/>
      <c r="M178" s="196"/>
      <c r="N178" s="196"/>
      <c r="O178" s="196"/>
      <c r="P178" s="196"/>
      <c r="Q178" s="197"/>
      <c r="R178" s="195"/>
      <c r="S178" s="195"/>
      <c r="T178" s="195"/>
      <c r="U178" s="195"/>
      <c r="V178" s="198"/>
      <c r="X178" s="153">
        <f t="shared" si="17"/>
        <v>0</v>
      </c>
      <c r="Y178" s="149">
        <f t="shared" si="18"/>
        <v>0</v>
      </c>
      <c r="Z178" s="149">
        <f t="shared" si="19"/>
        <v>0</v>
      </c>
      <c r="AA178" s="850">
        <f t="shared" si="20"/>
        <v>0</v>
      </c>
      <c r="AC178" s="153">
        <f t="shared" si="21"/>
        <v>0</v>
      </c>
      <c r="AD178" s="149">
        <f t="shared" si="22"/>
        <v>0</v>
      </c>
      <c r="AE178" s="149">
        <f t="shared" si="23"/>
        <v>0</v>
      </c>
      <c r="AF178" s="154">
        <f t="shared" si="24"/>
        <v>0</v>
      </c>
    </row>
    <row r="179" spans="1:32" x14ac:dyDescent="0.25">
      <c r="A179" s="141" t="str">
        <f>IF(ISBLANK('C1'!A179),"",'C1'!A179)</f>
        <v/>
      </c>
      <c r="B179" s="144" t="str">
        <f>IF(ISBLANK('C1'!B179),"",'C1'!B179)</f>
        <v/>
      </c>
      <c r="C179" s="248" t="str">
        <f>IF(ISBLANK('C1'!R179),"",'C1'!R179)</f>
        <v/>
      </c>
      <c r="D179" s="194"/>
      <c r="E179" s="195"/>
      <c r="F179" s="195"/>
      <c r="G179" s="195"/>
      <c r="H179" s="195"/>
      <c r="I179" s="195"/>
      <c r="J179" s="197"/>
      <c r="K179" s="459"/>
      <c r="L179" s="198"/>
      <c r="M179" s="196"/>
      <c r="N179" s="196"/>
      <c r="O179" s="196"/>
      <c r="P179" s="196"/>
      <c r="Q179" s="197"/>
      <c r="R179" s="195"/>
      <c r="S179" s="195"/>
      <c r="T179" s="195"/>
      <c r="U179" s="195"/>
      <c r="V179" s="198"/>
      <c r="X179" s="153">
        <f t="shared" si="17"/>
        <v>0</v>
      </c>
      <c r="Y179" s="149">
        <f t="shared" si="18"/>
        <v>0</v>
      </c>
      <c r="Z179" s="149">
        <f t="shared" si="19"/>
        <v>0</v>
      </c>
      <c r="AA179" s="850">
        <f t="shared" si="20"/>
        <v>0</v>
      </c>
      <c r="AC179" s="153">
        <f t="shared" si="21"/>
        <v>0</v>
      </c>
      <c r="AD179" s="149">
        <f t="shared" si="22"/>
        <v>0</v>
      </c>
      <c r="AE179" s="149">
        <f t="shared" si="23"/>
        <v>0</v>
      </c>
      <c r="AF179" s="154">
        <f t="shared" si="24"/>
        <v>0</v>
      </c>
    </row>
    <row r="180" spans="1:32" x14ac:dyDescent="0.25">
      <c r="A180" s="141" t="str">
        <f>IF(ISBLANK('C1'!A180),"",'C1'!A180)</f>
        <v/>
      </c>
      <c r="B180" s="144" t="str">
        <f>IF(ISBLANK('C1'!B180),"",'C1'!B180)</f>
        <v/>
      </c>
      <c r="C180" s="248" t="str">
        <f>IF(ISBLANK('C1'!R180),"",'C1'!R180)</f>
        <v/>
      </c>
      <c r="D180" s="194"/>
      <c r="E180" s="195"/>
      <c r="F180" s="195"/>
      <c r="G180" s="195"/>
      <c r="H180" s="195"/>
      <c r="I180" s="195"/>
      <c r="J180" s="197"/>
      <c r="K180" s="459"/>
      <c r="L180" s="198"/>
      <c r="M180" s="196"/>
      <c r="N180" s="196"/>
      <c r="O180" s="196"/>
      <c r="P180" s="196"/>
      <c r="Q180" s="197"/>
      <c r="R180" s="195"/>
      <c r="S180" s="195"/>
      <c r="T180" s="195"/>
      <c r="U180" s="195"/>
      <c r="V180" s="198"/>
      <c r="X180" s="153">
        <f t="shared" si="17"/>
        <v>0</v>
      </c>
      <c r="Y180" s="149">
        <f t="shared" si="18"/>
        <v>0</v>
      </c>
      <c r="Z180" s="149">
        <f t="shared" si="19"/>
        <v>0</v>
      </c>
      <c r="AA180" s="850">
        <f t="shared" si="20"/>
        <v>0</v>
      </c>
      <c r="AC180" s="153">
        <f t="shared" si="21"/>
        <v>0</v>
      </c>
      <c r="AD180" s="149">
        <f t="shared" si="22"/>
        <v>0</v>
      </c>
      <c r="AE180" s="149">
        <f t="shared" si="23"/>
        <v>0</v>
      </c>
      <c r="AF180" s="154">
        <f t="shared" si="24"/>
        <v>0</v>
      </c>
    </row>
    <row r="181" spans="1:32" x14ac:dyDescent="0.25">
      <c r="A181" s="141" t="str">
        <f>IF(ISBLANK('C1'!A181),"",'C1'!A181)</f>
        <v/>
      </c>
      <c r="B181" s="144" t="str">
        <f>IF(ISBLANK('C1'!B181),"",'C1'!B181)</f>
        <v/>
      </c>
      <c r="C181" s="248" t="str">
        <f>IF(ISBLANK('C1'!R181),"",'C1'!R181)</f>
        <v/>
      </c>
      <c r="D181" s="194"/>
      <c r="E181" s="195"/>
      <c r="F181" s="195"/>
      <c r="G181" s="195"/>
      <c r="H181" s="195"/>
      <c r="I181" s="195"/>
      <c r="J181" s="197"/>
      <c r="K181" s="459"/>
      <c r="L181" s="198"/>
      <c r="M181" s="196"/>
      <c r="N181" s="196"/>
      <c r="O181" s="196"/>
      <c r="P181" s="196"/>
      <c r="Q181" s="197"/>
      <c r="R181" s="195"/>
      <c r="S181" s="195"/>
      <c r="T181" s="195"/>
      <c r="U181" s="195"/>
      <c r="V181" s="198"/>
      <c r="X181" s="153">
        <f t="shared" si="17"/>
        <v>0</v>
      </c>
      <c r="Y181" s="149">
        <f t="shared" si="18"/>
        <v>0</v>
      </c>
      <c r="Z181" s="149">
        <f t="shared" si="19"/>
        <v>0</v>
      </c>
      <c r="AA181" s="850">
        <f t="shared" si="20"/>
        <v>0</v>
      </c>
      <c r="AC181" s="153">
        <f t="shared" si="21"/>
        <v>0</v>
      </c>
      <c r="AD181" s="149">
        <f t="shared" si="22"/>
        <v>0</v>
      </c>
      <c r="AE181" s="149">
        <f t="shared" si="23"/>
        <v>0</v>
      </c>
      <c r="AF181" s="154">
        <f t="shared" si="24"/>
        <v>0</v>
      </c>
    </row>
    <row r="182" spans="1:32" x14ac:dyDescent="0.25">
      <c r="A182" s="141" t="str">
        <f>IF(ISBLANK('C1'!A182),"",'C1'!A182)</f>
        <v/>
      </c>
      <c r="B182" s="144" t="str">
        <f>IF(ISBLANK('C1'!B182),"",'C1'!B182)</f>
        <v/>
      </c>
      <c r="C182" s="248" t="str">
        <f>IF(ISBLANK('C1'!R182),"",'C1'!R182)</f>
        <v/>
      </c>
      <c r="D182" s="194"/>
      <c r="E182" s="195"/>
      <c r="F182" s="195"/>
      <c r="G182" s="195"/>
      <c r="H182" s="195"/>
      <c r="I182" s="195"/>
      <c r="J182" s="197"/>
      <c r="K182" s="459"/>
      <c r="L182" s="198"/>
      <c r="M182" s="196"/>
      <c r="N182" s="196"/>
      <c r="O182" s="196"/>
      <c r="P182" s="196"/>
      <c r="Q182" s="197"/>
      <c r="R182" s="195"/>
      <c r="S182" s="195"/>
      <c r="T182" s="195"/>
      <c r="U182" s="195"/>
      <c r="V182" s="198"/>
      <c r="X182" s="153">
        <f t="shared" si="17"/>
        <v>0</v>
      </c>
      <c r="Y182" s="149">
        <f t="shared" si="18"/>
        <v>0</v>
      </c>
      <c r="Z182" s="149">
        <f t="shared" si="19"/>
        <v>0</v>
      </c>
      <c r="AA182" s="850">
        <f t="shared" si="20"/>
        <v>0</v>
      </c>
      <c r="AC182" s="153">
        <f t="shared" si="21"/>
        <v>0</v>
      </c>
      <c r="AD182" s="149">
        <f t="shared" si="22"/>
        <v>0</v>
      </c>
      <c r="AE182" s="149">
        <f t="shared" si="23"/>
        <v>0</v>
      </c>
      <c r="AF182" s="154">
        <f t="shared" si="24"/>
        <v>0</v>
      </c>
    </row>
    <row r="183" spans="1:32" x14ac:dyDescent="0.25">
      <c r="A183" s="141" t="str">
        <f>IF(ISBLANK('C1'!A183),"",'C1'!A183)</f>
        <v/>
      </c>
      <c r="B183" s="144" t="str">
        <f>IF(ISBLANK('C1'!B183),"",'C1'!B183)</f>
        <v/>
      </c>
      <c r="C183" s="248" t="str">
        <f>IF(ISBLANK('C1'!R183),"",'C1'!R183)</f>
        <v/>
      </c>
      <c r="D183" s="194"/>
      <c r="E183" s="195"/>
      <c r="F183" s="195"/>
      <c r="G183" s="195"/>
      <c r="H183" s="195"/>
      <c r="I183" s="195"/>
      <c r="J183" s="197"/>
      <c r="K183" s="459"/>
      <c r="L183" s="198"/>
      <c r="M183" s="196"/>
      <c r="N183" s="196"/>
      <c r="O183" s="196"/>
      <c r="P183" s="196"/>
      <c r="Q183" s="197"/>
      <c r="R183" s="195"/>
      <c r="S183" s="195"/>
      <c r="T183" s="195"/>
      <c r="U183" s="195"/>
      <c r="V183" s="198"/>
      <c r="X183" s="153">
        <f t="shared" si="17"/>
        <v>0</v>
      </c>
      <c r="Y183" s="149">
        <f t="shared" si="18"/>
        <v>0</v>
      </c>
      <c r="Z183" s="149">
        <f t="shared" si="19"/>
        <v>0</v>
      </c>
      <c r="AA183" s="850">
        <f t="shared" si="20"/>
        <v>0</v>
      </c>
      <c r="AC183" s="153">
        <f t="shared" si="21"/>
        <v>0</v>
      </c>
      <c r="AD183" s="149">
        <f t="shared" si="22"/>
        <v>0</v>
      </c>
      <c r="AE183" s="149">
        <f t="shared" si="23"/>
        <v>0</v>
      </c>
      <c r="AF183" s="154">
        <f t="shared" si="24"/>
        <v>0</v>
      </c>
    </row>
    <row r="184" spans="1:32" x14ac:dyDescent="0.25">
      <c r="A184" s="141" t="str">
        <f>IF(ISBLANK('C1'!A184),"",'C1'!A184)</f>
        <v/>
      </c>
      <c r="B184" s="144" t="str">
        <f>IF(ISBLANK('C1'!B184),"",'C1'!B184)</f>
        <v/>
      </c>
      <c r="C184" s="248" t="str">
        <f>IF(ISBLANK('C1'!R184),"",'C1'!R184)</f>
        <v/>
      </c>
      <c r="D184" s="194"/>
      <c r="E184" s="195"/>
      <c r="F184" s="195"/>
      <c r="G184" s="195"/>
      <c r="H184" s="195"/>
      <c r="I184" s="195"/>
      <c r="J184" s="197"/>
      <c r="K184" s="459"/>
      <c r="L184" s="198"/>
      <c r="M184" s="196"/>
      <c r="N184" s="196"/>
      <c r="O184" s="196"/>
      <c r="P184" s="196"/>
      <c r="Q184" s="197"/>
      <c r="R184" s="195"/>
      <c r="S184" s="195"/>
      <c r="T184" s="195"/>
      <c r="U184" s="195"/>
      <c r="V184" s="198"/>
      <c r="X184" s="153">
        <f t="shared" si="17"/>
        <v>0</v>
      </c>
      <c r="Y184" s="149">
        <f t="shared" si="18"/>
        <v>0</v>
      </c>
      <c r="Z184" s="149">
        <f t="shared" si="19"/>
        <v>0</v>
      </c>
      <c r="AA184" s="850">
        <f t="shared" si="20"/>
        <v>0</v>
      </c>
      <c r="AC184" s="153">
        <f t="shared" si="21"/>
        <v>0</v>
      </c>
      <c r="AD184" s="149">
        <f t="shared" si="22"/>
        <v>0</v>
      </c>
      <c r="AE184" s="149">
        <f t="shared" si="23"/>
        <v>0</v>
      </c>
      <c r="AF184" s="154">
        <f t="shared" si="24"/>
        <v>0</v>
      </c>
    </row>
    <row r="185" spans="1:32" x14ac:dyDescent="0.25">
      <c r="A185" s="141" t="str">
        <f>IF(ISBLANK('C1'!A185),"",'C1'!A185)</f>
        <v/>
      </c>
      <c r="B185" s="144" t="str">
        <f>IF(ISBLANK('C1'!B185),"",'C1'!B185)</f>
        <v/>
      </c>
      <c r="C185" s="248" t="str">
        <f>IF(ISBLANK('C1'!R185),"",'C1'!R185)</f>
        <v/>
      </c>
      <c r="D185" s="194"/>
      <c r="E185" s="195"/>
      <c r="F185" s="195"/>
      <c r="G185" s="195"/>
      <c r="H185" s="195"/>
      <c r="I185" s="195"/>
      <c r="J185" s="197"/>
      <c r="K185" s="459"/>
      <c r="L185" s="198"/>
      <c r="M185" s="196"/>
      <c r="N185" s="196"/>
      <c r="O185" s="196"/>
      <c r="P185" s="196"/>
      <c r="Q185" s="197"/>
      <c r="R185" s="195"/>
      <c r="S185" s="195"/>
      <c r="T185" s="195"/>
      <c r="U185" s="195"/>
      <c r="V185" s="198"/>
      <c r="X185" s="153">
        <f t="shared" si="17"/>
        <v>0</v>
      </c>
      <c r="Y185" s="149">
        <f t="shared" si="18"/>
        <v>0</v>
      </c>
      <c r="Z185" s="149">
        <f t="shared" si="19"/>
        <v>0</v>
      </c>
      <c r="AA185" s="850">
        <f t="shared" si="20"/>
        <v>0</v>
      </c>
      <c r="AC185" s="153">
        <f t="shared" si="21"/>
        <v>0</v>
      </c>
      <c r="AD185" s="149">
        <f t="shared" si="22"/>
        <v>0</v>
      </c>
      <c r="AE185" s="149">
        <f t="shared" si="23"/>
        <v>0</v>
      </c>
      <c r="AF185" s="154">
        <f t="shared" si="24"/>
        <v>0</v>
      </c>
    </row>
    <row r="186" spans="1:32" x14ac:dyDescent="0.25">
      <c r="A186" s="141" t="str">
        <f>IF(ISBLANK('C1'!A186),"",'C1'!A186)</f>
        <v/>
      </c>
      <c r="B186" s="144" t="str">
        <f>IF(ISBLANK('C1'!B186),"",'C1'!B186)</f>
        <v/>
      </c>
      <c r="C186" s="248" t="str">
        <f>IF(ISBLANK('C1'!R186),"",'C1'!R186)</f>
        <v/>
      </c>
      <c r="D186" s="194"/>
      <c r="E186" s="195"/>
      <c r="F186" s="195"/>
      <c r="G186" s="195"/>
      <c r="H186" s="195"/>
      <c r="I186" s="195"/>
      <c r="J186" s="197"/>
      <c r="K186" s="459"/>
      <c r="L186" s="198"/>
      <c r="M186" s="196"/>
      <c r="N186" s="196"/>
      <c r="O186" s="196"/>
      <c r="P186" s="196"/>
      <c r="Q186" s="197"/>
      <c r="R186" s="195"/>
      <c r="S186" s="195"/>
      <c r="T186" s="195"/>
      <c r="U186" s="195"/>
      <c r="V186" s="198"/>
      <c r="X186" s="153">
        <f t="shared" si="17"/>
        <v>0</v>
      </c>
      <c r="Y186" s="149">
        <f t="shared" si="18"/>
        <v>0</v>
      </c>
      <c r="Z186" s="149">
        <f t="shared" si="19"/>
        <v>0</v>
      </c>
      <c r="AA186" s="850">
        <f t="shared" si="20"/>
        <v>0</v>
      </c>
      <c r="AC186" s="153">
        <f t="shared" si="21"/>
        <v>0</v>
      </c>
      <c r="AD186" s="149">
        <f t="shared" si="22"/>
        <v>0</v>
      </c>
      <c r="AE186" s="149">
        <f t="shared" si="23"/>
        <v>0</v>
      </c>
      <c r="AF186" s="154">
        <f t="shared" si="24"/>
        <v>0</v>
      </c>
    </row>
    <row r="187" spans="1:32" x14ac:dyDescent="0.25">
      <c r="A187" s="141" t="str">
        <f>IF(ISBLANK('C1'!A187),"",'C1'!A187)</f>
        <v/>
      </c>
      <c r="B187" s="144" t="str">
        <f>IF(ISBLANK('C1'!B187),"",'C1'!B187)</f>
        <v/>
      </c>
      <c r="C187" s="248" t="str">
        <f>IF(ISBLANK('C1'!R187),"",'C1'!R187)</f>
        <v/>
      </c>
      <c r="D187" s="194"/>
      <c r="E187" s="195"/>
      <c r="F187" s="195"/>
      <c r="G187" s="195"/>
      <c r="H187" s="195"/>
      <c r="I187" s="195"/>
      <c r="J187" s="197"/>
      <c r="K187" s="459"/>
      <c r="L187" s="198"/>
      <c r="M187" s="196"/>
      <c r="N187" s="196"/>
      <c r="O187" s="196"/>
      <c r="P187" s="196"/>
      <c r="Q187" s="197"/>
      <c r="R187" s="195"/>
      <c r="S187" s="195"/>
      <c r="T187" s="195"/>
      <c r="U187" s="195"/>
      <c r="V187" s="198"/>
      <c r="X187" s="153">
        <f t="shared" si="17"/>
        <v>0</v>
      </c>
      <c r="Y187" s="149">
        <f t="shared" si="18"/>
        <v>0</v>
      </c>
      <c r="Z187" s="149">
        <f t="shared" si="19"/>
        <v>0</v>
      </c>
      <c r="AA187" s="850">
        <f t="shared" si="20"/>
        <v>0</v>
      </c>
      <c r="AC187" s="153">
        <f t="shared" si="21"/>
        <v>0</v>
      </c>
      <c r="AD187" s="149">
        <f t="shared" si="22"/>
        <v>0</v>
      </c>
      <c r="AE187" s="149">
        <f t="shared" si="23"/>
        <v>0</v>
      </c>
      <c r="AF187" s="154">
        <f t="shared" si="24"/>
        <v>0</v>
      </c>
    </row>
    <row r="188" spans="1:32" x14ac:dyDescent="0.25">
      <c r="A188" s="141" t="str">
        <f>IF(ISBLANK('C1'!A188),"",'C1'!A188)</f>
        <v/>
      </c>
      <c r="B188" s="144" t="str">
        <f>IF(ISBLANK('C1'!B188),"",'C1'!B188)</f>
        <v/>
      </c>
      <c r="C188" s="248" t="str">
        <f>IF(ISBLANK('C1'!R188),"",'C1'!R188)</f>
        <v/>
      </c>
      <c r="D188" s="194"/>
      <c r="E188" s="195"/>
      <c r="F188" s="195"/>
      <c r="G188" s="195"/>
      <c r="H188" s="195"/>
      <c r="I188" s="195"/>
      <c r="J188" s="197"/>
      <c r="K188" s="459"/>
      <c r="L188" s="198"/>
      <c r="M188" s="196"/>
      <c r="N188" s="196"/>
      <c r="O188" s="196"/>
      <c r="P188" s="196"/>
      <c r="Q188" s="197"/>
      <c r="R188" s="195"/>
      <c r="S188" s="195"/>
      <c r="T188" s="195"/>
      <c r="U188" s="195"/>
      <c r="V188" s="198"/>
      <c r="X188" s="153">
        <f t="shared" si="17"/>
        <v>0</v>
      </c>
      <c r="Y188" s="149">
        <f t="shared" si="18"/>
        <v>0</v>
      </c>
      <c r="Z188" s="149">
        <f t="shared" si="19"/>
        <v>0</v>
      </c>
      <c r="AA188" s="850">
        <f t="shared" si="20"/>
        <v>0</v>
      </c>
      <c r="AC188" s="153">
        <f t="shared" si="21"/>
        <v>0</v>
      </c>
      <c r="AD188" s="149">
        <f t="shared" si="22"/>
        <v>0</v>
      </c>
      <c r="AE188" s="149">
        <f t="shared" si="23"/>
        <v>0</v>
      </c>
      <c r="AF188" s="154">
        <f t="shared" si="24"/>
        <v>0</v>
      </c>
    </row>
    <row r="189" spans="1:32" x14ac:dyDescent="0.25">
      <c r="A189" s="141" t="str">
        <f>IF(ISBLANK('C1'!A189),"",'C1'!A189)</f>
        <v/>
      </c>
      <c r="B189" s="144" t="str">
        <f>IF(ISBLANK('C1'!B189),"",'C1'!B189)</f>
        <v/>
      </c>
      <c r="C189" s="248" t="str">
        <f>IF(ISBLANK('C1'!R189),"",'C1'!R189)</f>
        <v/>
      </c>
      <c r="D189" s="194"/>
      <c r="E189" s="195"/>
      <c r="F189" s="195"/>
      <c r="G189" s="195"/>
      <c r="H189" s="195"/>
      <c r="I189" s="195"/>
      <c r="J189" s="197"/>
      <c r="K189" s="459"/>
      <c r="L189" s="198"/>
      <c r="M189" s="196"/>
      <c r="N189" s="196"/>
      <c r="O189" s="196"/>
      <c r="P189" s="196"/>
      <c r="Q189" s="197"/>
      <c r="R189" s="195"/>
      <c r="S189" s="195"/>
      <c r="T189" s="195"/>
      <c r="U189" s="195"/>
      <c r="V189" s="198"/>
      <c r="X189" s="153">
        <f t="shared" si="17"/>
        <v>0</v>
      </c>
      <c r="Y189" s="149">
        <f t="shared" si="18"/>
        <v>0</v>
      </c>
      <c r="Z189" s="149">
        <f t="shared" si="19"/>
        <v>0</v>
      </c>
      <c r="AA189" s="850">
        <f t="shared" si="20"/>
        <v>0</v>
      </c>
      <c r="AC189" s="153">
        <f t="shared" si="21"/>
        <v>0</v>
      </c>
      <c r="AD189" s="149">
        <f t="shared" si="22"/>
        <v>0</v>
      </c>
      <c r="AE189" s="149">
        <f t="shared" si="23"/>
        <v>0</v>
      </c>
      <c r="AF189" s="154">
        <f t="shared" si="24"/>
        <v>0</v>
      </c>
    </row>
    <row r="190" spans="1:32" x14ac:dyDescent="0.25">
      <c r="A190" s="141" t="str">
        <f>IF(ISBLANK('C1'!A190),"",'C1'!A190)</f>
        <v/>
      </c>
      <c r="B190" s="144" t="str">
        <f>IF(ISBLANK('C1'!B190),"",'C1'!B190)</f>
        <v/>
      </c>
      <c r="C190" s="248" t="str">
        <f>IF(ISBLANK('C1'!R190),"",'C1'!R190)</f>
        <v/>
      </c>
      <c r="D190" s="194"/>
      <c r="E190" s="195"/>
      <c r="F190" s="195"/>
      <c r="G190" s="195"/>
      <c r="H190" s="195"/>
      <c r="I190" s="195"/>
      <c r="J190" s="197"/>
      <c r="K190" s="459"/>
      <c r="L190" s="198"/>
      <c r="M190" s="196"/>
      <c r="N190" s="196"/>
      <c r="O190" s="196"/>
      <c r="P190" s="196"/>
      <c r="Q190" s="197"/>
      <c r="R190" s="195"/>
      <c r="S190" s="195"/>
      <c r="T190" s="195"/>
      <c r="U190" s="195"/>
      <c r="V190" s="198"/>
      <c r="X190" s="153">
        <f t="shared" si="17"/>
        <v>0</v>
      </c>
      <c r="Y190" s="149">
        <f t="shared" si="18"/>
        <v>0</v>
      </c>
      <c r="Z190" s="149">
        <f t="shared" si="19"/>
        <v>0</v>
      </c>
      <c r="AA190" s="850">
        <f t="shared" si="20"/>
        <v>0</v>
      </c>
      <c r="AC190" s="153">
        <f t="shared" si="21"/>
        <v>0</v>
      </c>
      <c r="AD190" s="149">
        <f t="shared" si="22"/>
        <v>0</v>
      </c>
      <c r="AE190" s="149">
        <f t="shared" si="23"/>
        <v>0</v>
      </c>
      <c r="AF190" s="154">
        <f t="shared" si="24"/>
        <v>0</v>
      </c>
    </row>
    <row r="191" spans="1:32" x14ac:dyDescent="0.25">
      <c r="A191" s="141" t="str">
        <f>IF(ISBLANK('C1'!A191),"",'C1'!A191)</f>
        <v/>
      </c>
      <c r="B191" s="144" t="str">
        <f>IF(ISBLANK('C1'!B191),"",'C1'!B191)</f>
        <v/>
      </c>
      <c r="C191" s="248" t="str">
        <f>IF(ISBLANK('C1'!R191),"",'C1'!R191)</f>
        <v/>
      </c>
      <c r="D191" s="194"/>
      <c r="E191" s="195"/>
      <c r="F191" s="195"/>
      <c r="G191" s="195"/>
      <c r="H191" s="195"/>
      <c r="I191" s="195"/>
      <c r="J191" s="197"/>
      <c r="K191" s="459"/>
      <c r="L191" s="198"/>
      <c r="M191" s="196"/>
      <c r="N191" s="196"/>
      <c r="O191" s="196"/>
      <c r="P191" s="196"/>
      <c r="Q191" s="197"/>
      <c r="R191" s="195"/>
      <c r="S191" s="195"/>
      <c r="T191" s="195"/>
      <c r="U191" s="195"/>
      <c r="V191" s="198"/>
      <c r="X191" s="153">
        <f t="shared" si="17"/>
        <v>0</v>
      </c>
      <c r="Y191" s="149">
        <f t="shared" si="18"/>
        <v>0</v>
      </c>
      <c r="Z191" s="149">
        <f t="shared" si="19"/>
        <v>0</v>
      </c>
      <c r="AA191" s="850">
        <f t="shared" si="20"/>
        <v>0</v>
      </c>
      <c r="AC191" s="153">
        <f t="shared" si="21"/>
        <v>0</v>
      </c>
      <c r="AD191" s="149">
        <f t="shared" si="22"/>
        <v>0</v>
      </c>
      <c r="AE191" s="149">
        <f t="shared" si="23"/>
        <v>0</v>
      </c>
      <c r="AF191" s="154">
        <f t="shared" si="24"/>
        <v>0</v>
      </c>
    </row>
    <row r="192" spans="1:32" x14ac:dyDescent="0.25">
      <c r="A192" s="141" t="str">
        <f>IF(ISBLANK('C1'!A192),"",'C1'!A192)</f>
        <v/>
      </c>
      <c r="B192" s="144" t="str">
        <f>IF(ISBLANK('C1'!B192),"",'C1'!B192)</f>
        <v/>
      </c>
      <c r="C192" s="248" t="str">
        <f>IF(ISBLANK('C1'!R192),"",'C1'!R192)</f>
        <v/>
      </c>
      <c r="D192" s="194"/>
      <c r="E192" s="195"/>
      <c r="F192" s="195"/>
      <c r="G192" s="195"/>
      <c r="H192" s="195"/>
      <c r="I192" s="195"/>
      <c r="J192" s="197"/>
      <c r="K192" s="459"/>
      <c r="L192" s="198"/>
      <c r="M192" s="196"/>
      <c r="N192" s="196"/>
      <c r="O192" s="196"/>
      <c r="P192" s="196"/>
      <c r="Q192" s="197"/>
      <c r="R192" s="195"/>
      <c r="S192" s="195"/>
      <c r="T192" s="195"/>
      <c r="U192" s="195"/>
      <c r="V192" s="198"/>
      <c r="X192" s="153">
        <f t="shared" si="17"/>
        <v>0</v>
      </c>
      <c r="Y192" s="149">
        <f t="shared" si="18"/>
        <v>0</v>
      </c>
      <c r="Z192" s="149">
        <f t="shared" si="19"/>
        <v>0</v>
      </c>
      <c r="AA192" s="850">
        <f t="shared" si="20"/>
        <v>0</v>
      </c>
      <c r="AC192" s="153">
        <f t="shared" si="21"/>
        <v>0</v>
      </c>
      <c r="AD192" s="149">
        <f t="shared" si="22"/>
        <v>0</v>
      </c>
      <c r="AE192" s="149">
        <f t="shared" si="23"/>
        <v>0</v>
      </c>
      <c r="AF192" s="154">
        <f t="shared" si="24"/>
        <v>0</v>
      </c>
    </row>
    <row r="193" spans="1:32" x14ac:dyDescent="0.25">
      <c r="A193" s="141" t="str">
        <f>IF(ISBLANK('C1'!A193),"",'C1'!A193)</f>
        <v/>
      </c>
      <c r="B193" s="144" t="str">
        <f>IF(ISBLANK('C1'!B193),"",'C1'!B193)</f>
        <v/>
      </c>
      <c r="C193" s="248" t="str">
        <f>IF(ISBLANK('C1'!R193),"",'C1'!R193)</f>
        <v/>
      </c>
      <c r="D193" s="194"/>
      <c r="E193" s="195"/>
      <c r="F193" s="195"/>
      <c r="G193" s="195"/>
      <c r="H193" s="195"/>
      <c r="I193" s="195"/>
      <c r="J193" s="197"/>
      <c r="K193" s="459"/>
      <c r="L193" s="198"/>
      <c r="M193" s="196"/>
      <c r="N193" s="196"/>
      <c r="O193" s="196"/>
      <c r="P193" s="196"/>
      <c r="Q193" s="197"/>
      <c r="R193" s="195"/>
      <c r="S193" s="195"/>
      <c r="T193" s="195"/>
      <c r="U193" s="195"/>
      <c r="V193" s="198"/>
      <c r="X193" s="153">
        <f t="shared" si="17"/>
        <v>0</v>
      </c>
      <c r="Y193" s="149">
        <f t="shared" si="18"/>
        <v>0</v>
      </c>
      <c r="Z193" s="149">
        <f t="shared" si="19"/>
        <v>0</v>
      </c>
      <c r="AA193" s="850">
        <f t="shared" si="20"/>
        <v>0</v>
      </c>
      <c r="AC193" s="153">
        <f t="shared" si="21"/>
        <v>0</v>
      </c>
      <c r="AD193" s="149">
        <f t="shared" si="22"/>
        <v>0</v>
      </c>
      <c r="AE193" s="149">
        <f t="shared" si="23"/>
        <v>0</v>
      </c>
      <c r="AF193" s="154">
        <f t="shared" si="24"/>
        <v>0</v>
      </c>
    </row>
    <row r="194" spans="1:32" x14ac:dyDescent="0.25">
      <c r="A194" s="141" t="str">
        <f>IF(ISBLANK('C1'!A194),"",'C1'!A194)</f>
        <v/>
      </c>
      <c r="B194" s="144" t="str">
        <f>IF(ISBLANK('C1'!B194),"",'C1'!B194)</f>
        <v/>
      </c>
      <c r="C194" s="248" t="str">
        <f>IF(ISBLANK('C1'!R194),"",'C1'!R194)</f>
        <v/>
      </c>
      <c r="D194" s="194"/>
      <c r="E194" s="195"/>
      <c r="F194" s="195"/>
      <c r="G194" s="195"/>
      <c r="H194" s="195"/>
      <c r="I194" s="195"/>
      <c r="J194" s="197"/>
      <c r="K194" s="459"/>
      <c r="L194" s="198"/>
      <c r="M194" s="196"/>
      <c r="N194" s="196"/>
      <c r="O194" s="196"/>
      <c r="P194" s="196"/>
      <c r="Q194" s="197"/>
      <c r="R194" s="195"/>
      <c r="S194" s="195"/>
      <c r="T194" s="195"/>
      <c r="U194" s="195"/>
      <c r="V194" s="198"/>
      <c r="X194" s="153">
        <f t="shared" si="17"/>
        <v>0</v>
      </c>
      <c r="Y194" s="149">
        <f t="shared" si="18"/>
        <v>0</v>
      </c>
      <c r="Z194" s="149">
        <f t="shared" si="19"/>
        <v>0</v>
      </c>
      <c r="AA194" s="850">
        <f t="shared" si="20"/>
        <v>0</v>
      </c>
      <c r="AC194" s="153">
        <f t="shared" si="21"/>
        <v>0</v>
      </c>
      <c r="AD194" s="149">
        <f t="shared" si="22"/>
        <v>0</v>
      </c>
      <c r="AE194" s="149">
        <f t="shared" si="23"/>
        <v>0</v>
      </c>
      <c r="AF194" s="154">
        <f t="shared" si="24"/>
        <v>0</v>
      </c>
    </row>
    <row r="195" spans="1:32" x14ac:dyDescent="0.25">
      <c r="A195" s="141" t="str">
        <f>IF(ISBLANK('C1'!A195),"",'C1'!A195)</f>
        <v/>
      </c>
      <c r="B195" s="144" t="str">
        <f>IF(ISBLANK('C1'!B195),"",'C1'!B195)</f>
        <v/>
      </c>
      <c r="C195" s="248" t="str">
        <f>IF(ISBLANK('C1'!R195),"",'C1'!R195)</f>
        <v/>
      </c>
      <c r="D195" s="194"/>
      <c r="E195" s="195"/>
      <c r="F195" s="195"/>
      <c r="G195" s="195"/>
      <c r="H195" s="195"/>
      <c r="I195" s="195"/>
      <c r="J195" s="197"/>
      <c r="K195" s="459"/>
      <c r="L195" s="198"/>
      <c r="M195" s="196"/>
      <c r="N195" s="196"/>
      <c r="O195" s="196"/>
      <c r="P195" s="196"/>
      <c r="Q195" s="197"/>
      <c r="R195" s="195"/>
      <c r="S195" s="195"/>
      <c r="T195" s="195"/>
      <c r="U195" s="195"/>
      <c r="V195" s="198"/>
      <c r="X195" s="153">
        <f t="shared" si="17"/>
        <v>0</v>
      </c>
      <c r="Y195" s="149">
        <f t="shared" si="18"/>
        <v>0</v>
      </c>
      <c r="Z195" s="149">
        <f t="shared" si="19"/>
        <v>0</v>
      </c>
      <c r="AA195" s="850">
        <f t="shared" si="20"/>
        <v>0</v>
      </c>
      <c r="AC195" s="153">
        <f t="shared" si="21"/>
        <v>0</v>
      </c>
      <c r="AD195" s="149">
        <f t="shared" si="22"/>
        <v>0</v>
      </c>
      <c r="AE195" s="149">
        <f t="shared" si="23"/>
        <v>0</v>
      </c>
      <c r="AF195" s="154">
        <f t="shared" si="24"/>
        <v>0</v>
      </c>
    </row>
    <row r="196" spans="1:32" ht="15.75" thickBot="1" x14ac:dyDescent="0.3">
      <c r="A196" s="141" t="str">
        <f>IF(ISBLANK('C1'!A196),"",'C1'!A196)</f>
        <v/>
      </c>
      <c r="B196" s="144" t="str">
        <f>IF(ISBLANK('C1'!B196),"",'C1'!B196)</f>
        <v/>
      </c>
      <c r="C196" s="248" t="str">
        <f>IF(ISBLANK('C1'!R196),"",'C1'!R196)</f>
        <v/>
      </c>
      <c r="D196" s="194"/>
      <c r="E196" s="195"/>
      <c r="F196" s="195"/>
      <c r="G196" s="195"/>
      <c r="H196" s="195"/>
      <c r="I196" s="195"/>
      <c r="J196" s="197"/>
      <c r="K196" s="459"/>
      <c r="L196" s="198"/>
      <c r="M196" s="196"/>
      <c r="N196" s="196"/>
      <c r="O196" s="196"/>
      <c r="P196" s="196"/>
      <c r="Q196" s="197"/>
      <c r="R196" s="195"/>
      <c r="S196" s="195"/>
      <c r="T196" s="195"/>
      <c r="U196" s="195"/>
      <c r="V196" s="198"/>
      <c r="X196" s="155">
        <f t="shared" si="17"/>
        <v>0</v>
      </c>
      <c r="Y196" s="156">
        <f t="shared" si="18"/>
        <v>0</v>
      </c>
      <c r="Z196" s="156">
        <f t="shared" si="19"/>
        <v>0</v>
      </c>
      <c r="AA196" s="850">
        <f t="shared" si="20"/>
        <v>0</v>
      </c>
      <c r="AC196" s="155">
        <f t="shared" si="21"/>
        <v>0</v>
      </c>
      <c r="AD196" s="156">
        <f t="shared" si="22"/>
        <v>0</v>
      </c>
      <c r="AE196" s="156">
        <f t="shared" si="23"/>
        <v>0</v>
      </c>
      <c r="AF196" s="157">
        <f t="shared" si="24"/>
        <v>0</v>
      </c>
    </row>
    <row r="197" spans="1:32" x14ac:dyDescent="0.25">
      <c r="A197" s="141" t="str">
        <f>IF(ISBLANK('C1'!A197),"",'C1'!A197)</f>
        <v/>
      </c>
      <c r="B197" s="144" t="str">
        <f>IF(ISBLANK('C1'!B197),"",'C1'!B197)</f>
        <v/>
      </c>
      <c r="C197" s="248" t="str">
        <f>IF(ISBLANK('C1'!R197),"",'C1'!R197)</f>
        <v/>
      </c>
      <c r="D197" s="194"/>
      <c r="E197" s="195"/>
      <c r="F197" s="195"/>
      <c r="G197" s="195"/>
      <c r="H197" s="195"/>
      <c r="I197" s="195"/>
      <c r="J197" s="197"/>
      <c r="K197" s="459"/>
      <c r="L197" s="198"/>
      <c r="M197" s="196"/>
      <c r="N197" s="196"/>
      <c r="O197" s="196"/>
      <c r="P197" s="196"/>
      <c r="Q197" s="197"/>
      <c r="R197" s="195"/>
      <c r="S197" s="195"/>
      <c r="T197" s="195"/>
      <c r="U197" s="195"/>
      <c r="V197" s="198"/>
      <c r="X197" s="150">
        <f>SUM(D197:I197)</f>
        <v>0</v>
      </c>
      <c r="Y197" s="151">
        <f>SUM(J197:L197)</f>
        <v>0</v>
      </c>
      <c r="Z197" s="151">
        <f>SUM(M197:P197)</f>
        <v>0</v>
      </c>
      <c r="AA197" s="849">
        <f>SUM(Q197:V197)</f>
        <v>0</v>
      </c>
      <c r="AC197" s="150">
        <f>IF(C197="",X197,C197-X197)</f>
        <v>0</v>
      </c>
      <c r="AD197" s="151">
        <f>IF(C197="",Y197,C197-Y197)</f>
        <v>0</v>
      </c>
      <c r="AE197" s="151">
        <f>IF(C197="",Z197,C197-Z197)</f>
        <v>0</v>
      </c>
      <c r="AF197" s="152">
        <f>IF(C197="",AA197,C197-AA197)</f>
        <v>0</v>
      </c>
    </row>
    <row r="198" spans="1:32" x14ac:dyDescent="0.25">
      <c r="A198" s="141" t="str">
        <f>IF(ISBLANK('C1'!A198),"",'C1'!A198)</f>
        <v/>
      </c>
      <c r="B198" s="144" t="str">
        <f>IF(ISBLANK('C1'!B198),"",'C1'!B198)</f>
        <v/>
      </c>
      <c r="C198" s="248" t="str">
        <f>IF(ISBLANK('C1'!R198),"",'C1'!R198)</f>
        <v/>
      </c>
      <c r="D198" s="194"/>
      <c r="E198" s="195"/>
      <c r="F198" s="195"/>
      <c r="G198" s="195"/>
      <c r="H198" s="195"/>
      <c r="I198" s="195"/>
      <c r="J198" s="197"/>
      <c r="K198" s="459"/>
      <c r="L198" s="198"/>
      <c r="M198" s="196"/>
      <c r="N198" s="196"/>
      <c r="O198" s="196"/>
      <c r="P198" s="196"/>
      <c r="Q198" s="197"/>
      <c r="R198" s="195"/>
      <c r="S198" s="195"/>
      <c r="T198" s="195"/>
      <c r="U198" s="195"/>
      <c r="V198" s="198"/>
      <c r="X198" s="153">
        <f t="shared" ref="X198:X261" si="25">SUM(D198:I198)</f>
        <v>0</v>
      </c>
      <c r="Y198" s="149">
        <f t="shared" ref="Y198:Y261" si="26">SUM(J198:L198)</f>
        <v>0</v>
      </c>
      <c r="Z198" s="149">
        <f t="shared" ref="Z198:Z261" si="27">SUM(M198:P198)</f>
        <v>0</v>
      </c>
      <c r="AA198" s="850">
        <f t="shared" ref="AA198:AA261" si="28">SUM(Q198:V198)</f>
        <v>0</v>
      </c>
      <c r="AC198" s="153">
        <f t="shared" ref="AC198:AC261" si="29">IF(C198="",X198,C198-X198)</f>
        <v>0</v>
      </c>
      <c r="AD198" s="149">
        <f t="shared" ref="AD198:AD261" si="30">IF(C198="",Y198,C198-Y198)</f>
        <v>0</v>
      </c>
      <c r="AE198" s="149">
        <f t="shared" ref="AE198:AE261" si="31">IF(C198="",Z198,C198-Z198)</f>
        <v>0</v>
      </c>
      <c r="AF198" s="154">
        <f t="shared" ref="AF198:AF261" si="32">IF(C198="",AA198,C198-AA198)</f>
        <v>0</v>
      </c>
    </row>
    <row r="199" spans="1:32" x14ac:dyDescent="0.25">
      <c r="A199" s="141" t="str">
        <f>IF(ISBLANK('C1'!A199),"",'C1'!A199)</f>
        <v/>
      </c>
      <c r="B199" s="144" t="str">
        <f>IF(ISBLANK('C1'!B199),"",'C1'!B199)</f>
        <v/>
      </c>
      <c r="C199" s="248" t="str">
        <f>IF(ISBLANK('C1'!R199),"",'C1'!R199)</f>
        <v/>
      </c>
      <c r="D199" s="194"/>
      <c r="E199" s="195"/>
      <c r="F199" s="195"/>
      <c r="G199" s="195"/>
      <c r="H199" s="195"/>
      <c r="I199" s="195"/>
      <c r="J199" s="197"/>
      <c r="K199" s="459"/>
      <c r="L199" s="198"/>
      <c r="M199" s="196"/>
      <c r="N199" s="196"/>
      <c r="O199" s="196"/>
      <c r="P199" s="196"/>
      <c r="Q199" s="197"/>
      <c r="R199" s="195"/>
      <c r="S199" s="195"/>
      <c r="T199" s="195"/>
      <c r="U199" s="195"/>
      <c r="V199" s="198"/>
      <c r="X199" s="153">
        <f t="shared" si="25"/>
        <v>0</v>
      </c>
      <c r="Y199" s="149">
        <f t="shared" si="26"/>
        <v>0</v>
      </c>
      <c r="Z199" s="149">
        <f t="shared" si="27"/>
        <v>0</v>
      </c>
      <c r="AA199" s="850">
        <f t="shared" si="28"/>
        <v>0</v>
      </c>
      <c r="AC199" s="153">
        <f t="shared" si="29"/>
        <v>0</v>
      </c>
      <c r="AD199" s="149">
        <f t="shared" si="30"/>
        <v>0</v>
      </c>
      <c r="AE199" s="149">
        <f t="shared" si="31"/>
        <v>0</v>
      </c>
      <c r="AF199" s="154">
        <f t="shared" si="32"/>
        <v>0</v>
      </c>
    </row>
    <row r="200" spans="1:32" x14ac:dyDescent="0.25">
      <c r="A200" s="141" t="str">
        <f>IF(ISBLANK('C1'!A200),"",'C1'!A200)</f>
        <v/>
      </c>
      <c r="B200" s="144" t="str">
        <f>IF(ISBLANK('C1'!B200),"",'C1'!B200)</f>
        <v/>
      </c>
      <c r="C200" s="248" t="str">
        <f>IF(ISBLANK('C1'!R200),"",'C1'!R200)</f>
        <v/>
      </c>
      <c r="D200" s="194"/>
      <c r="E200" s="195"/>
      <c r="F200" s="195"/>
      <c r="G200" s="195"/>
      <c r="H200" s="195"/>
      <c r="I200" s="195"/>
      <c r="J200" s="197"/>
      <c r="K200" s="459"/>
      <c r="L200" s="198"/>
      <c r="M200" s="196"/>
      <c r="N200" s="196"/>
      <c r="O200" s="196"/>
      <c r="P200" s="196"/>
      <c r="Q200" s="197"/>
      <c r="R200" s="195"/>
      <c r="S200" s="195"/>
      <c r="T200" s="195"/>
      <c r="U200" s="195"/>
      <c r="V200" s="198"/>
      <c r="X200" s="153">
        <f t="shared" si="25"/>
        <v>0</v>
      </c>
      <c r="Y200" s="149">
        <f t="shared" si="26"/>
        <v>0</v>
      </c>
      <c r="Z200" s="149">
        <f t="shared" si="27"/>
        <v>0</v>
      </c>
      <c r="AA200" s="850">
        <f t="shared" si="28"/>
        <v>0</v>
      </c>
      <c r="AC200" s="153">
        <f t="shared" si="29"/>
        <v>0</v>
      </c>
      <c r="AD200" s="149">
        <f t="shared" si="30"/>
        <v>0</v>
      </c>
      <c r="AE200" s="149">
        <f t="shared" si="31"/>
        <v>0</v>
      </c>
      <c r="AF200" s="154">
        <f t="shared" si="32"/>
        <v>0</v>
      </c>
    </row>
    <row r="201" spans="1:32" x14ac:dyDescent="0.25">
      <c r="A201" s="141" t="str">
        <f>IF(ISBLANK('C1'!A201),"",'C1'!A201)</f>
        <v/>
      </c>
      <c r="B201" s="144" t="str">
        <f>IF(ISBLANK('C1'!B201),"",'C1'!B201)</f>
        <v/>
      </c>
      <c r="C201" s="248" t="str">
        <f>IF(ISBLANK('C1'!R201),"",'C1'!R201)</f>
        <v/>
      </c>
      <c r="D201" s="194"/>
      <c r="E201" s="195"/>
      <c r="F201" s="195"/>
      <c r="G201" s="195"/>
      <c r="H201" s="195"/>
      <c r="I201" s="195"/>
      <c r="J201" s="197"/>
      <c r="K201" s="459"/>
      <c r="L201" s="198"/>
      <c r="M201" s="196"/>
      <c r="N201" s="196"/>
      <c r="O201" s="196"/>
      <c r="P201" s="196"/>
      <c r="Q201" s="197"/>
      <c r="R201" s="195"/>
      <c r="S201" s="195"/>
      <c r="T201" s="195"/>
      <c r="U201" s="195"/>
      <c r="V201" s="198"/>
      <c r="X201" s="153">
        <f t="shared" si="25"/>
        <v>0</v>
      </c>
      <c r="Y201" s="149">
        <f t="shared" si="26"/>
        <v>0</v>
      </c>
      <c r="Z201" s="149">
        <f t="shared" si="27"/>
        <v>0</v>
      </c>
      <c r="AA201" s="850">
        <f t="shared" si="28"/>
        <v>0</v>
      </c>
      <c r="AC201" s="153">
        <f t="shared" si="29"/>
        <v>0</v>
      </c>
      <c r="AD201" s="149">
        <f t="shared" si="30"/>
        <v>0</v>
      </c>
      <c r="AE201" s="149">
        <f t="shared" si="31"/>
        <v>0</v>
      </c>
      <c r="AF201" s="154">
        <f t="shared" si="32"/>
        <v>0</v>
      </c>
    </row>
    <row r="202" spans="1:32" x14ac:dyDescent="0.25">
      <c r="A202" s="141" t="str">
        <f>IF(ISBLANK('C1'!A202),"",'C1'!A202)</f>
        <v/>
      </c>
      <c r="B202" s="144" t="str">
        <f>IF(ISBLANK('C1'!B202),"",'C1'!B202)</f>
        <v/>
      </c>
      <c r="C202" s="248" t="str">
        <f>IF(ISBLANK('C1'!R202),"",'C1'!R202)</f>
        <v/>
      </c>
      <c r="D202" s="194"/>
      <c r="E202" s="195"/>
      <c r="F202" s="195"/>
      <c r="G202" s="195"/>
      <c r="H202" s="195"/>
      <c r="I202" s="195"/>
      <c r="J202" s="197"/>
      <c r="K202" s="459"/>
      <c r="L202" s="198"/>
      <c r="M202" s="196"/>
      <c r="N202" s="196"/>
      <c r="O202" s="196"/>
      <c r="P202" s="196"/>
      <c r="Q202" s="197"/>
      <c r="R202" s="195"/>
      <c r="S202" s="195"/>
      <c r="T202" s="195"/>
      <c r="U202" s="195"/>
      <c r="V202" s="198"/>
      <c r="X202" s="153">
        <f t="shared" si="25"/>
        <v>0</v>
      </c>
      <c r="Y202" s="149">
        <f t="shared" si="26"/>
        <v>0</v>
      </c>
      <c r="Z202" s="149">
        <f t="shared" si="27"/>
        <v>0</v>
      </c>
      <c r="AA202" s="850">
        <f t="shared" si="28"/>
        <v>0</v>
      </c>
      <c r="AC202" s="153">
        <f t="shared" si="29"/>
        <v>0</v>
      </c>
      <c r="AD202" s="149">
        <f t="shared" si="30"/>
        <v>0</v>
      </c>
      <c r="AE202" s="149">
        <f t="shared" si="31"/>
        <v>0</v>
      </c>
      <c r="AF202" s="154">
        <f t="shared" si="32"/>
        <v>0</v>
      </c>
    </row>
    <row r="203" spans="1:32" x14ac:dyDescent="0.25">
      <c r="A203" s="141" t="str">
        <f>IF(ISBLANK('C1'!A203),"",'C1'!A203)</f>
        <v/>
      </c>
      <c r="B203" s="144" t="str">
        <f>IF(ISBLANK('C1'!B203),"",'C1'!B203)</f>
        <v/>
      </c>
      <c r="C203" s="248" t="str">
        <f>IF(ISBLANK('C1'!R203),"",'C1'!R203)</f>
        <v/>
      </c>
      <c r="D203" s="194"/>
      <c r="E203" s="195"/>
      <c r="F203" s="195"/>
      <c r="G203" s="195"/>
      <c r="H203" s="195"/>
      <c r="I203" s="195"/>
      <c r="J203" s="197"/>
      <c r="K203" s="459"/>
      <c r="L203" s="198"/>
      <c r="M203" s="196"/>
      <c r="N203" s="196"/>
      <c r="O203" s="196"/>
      <c r="P203" s="196"/>
      <c r="Q203" s="197"/>
      <c r="R203" s="195"/>
      <c r="S203" s="195"/>
      <c r="T203" s="195"/>
      <c r="U203" s="195"/>
      <c r="V203" s="198"/>
      <c r="X203" s="153">
        <f t="shared" si="25"/>
        <v>0</v>
      </c>
      <c r="Y203" s="149">
        <f t="shared" si="26"/>
        <v>0</v>
      </c>
      <c r="Z203" s="149">
        <f t="shared" si="27"/>
        <v>0</v>
      </c>
      <c r="AA203" s="850">
        <f t="shared" si="28"/>
        <v>0</v>
      </c>
      <c r="AC203" s="153">
        <f t="shared" si="29"/>
        <v>0</v>
      </c>
      <c r="AD203" s="149">
        <f t="shared" si="30"/>
        <v>0</v>
      </c>
      <c r="AE203" s="149">
        <f t="shared" si="31"/>
        <v>0</v>
      </c>
      <c r="AF203" s="154">
        <f t="shared" si="32"/>
        <v>0</v>
      </c>
    </row>
    <row r="204" spans="1:32" x14ac:dyDescent="0.25">
      <c r="A204" s="141" t="str">
        <f>IF(ISBLANK('C1'!A204),"",'C1'!A204)</f>
        <v/>
      </c>
      <c r="B204" s="144" t="str">
        <f>IF(ISBLANK('C1'!B204),"",'C1'!B204)</f>
        <v/>
      </c>
      <c r="C204" s="248" t="str">
        <f>IF(ISBLANK('C1'!R204),"",'C1'!R204)</f>
        <v/>
      </c>
      <c r="D204" s="194"/>
      <c r="E204" s="195"/>
      <c r="F204" s="195"/>
      <c r="G204" s="195"/>
      <c r="H204" s="195"/>
      <c r="I204" s="195"/>
      <c r="J204" s="197"/>
      <c r="K204" s="459"/>
      <c r="L204" s="198"/>
      <c r="M204" s="196"/>
      <c r="N204" s="196"/>
      <c r="O204" s="196"/>
      <c r="P204" s="196"/>
      <c r="Q204" s="197"/>
      <c r="R204" s="195"/>
      <c r="S204" s="195"/>
      <c r="T204" s="195"/>
      <c r="U204" s="195"/>
      <c r="V204" s="198"/>
      <c r="X204" s="153">
        <f t="shared" si="25"/>
        <v>0</v>
      </c>
      <c r="Y204" s="149">
        <f t="shared" si="26"/>
        <v>0</v>
      </c>
      <c r="Z204" s="149">
        <f t="shared" si="27"/>
        <v>0</v>
      </c>
      <c r="AA204" s="850">
        <f t="shared" si="28"/>
        <v>0</v>
      </c>
      <c r="AC204" s="153">
        <f t="shared" si="29"/>
        <v>0</v>
      </c>
      <c r="AD204" s="149">
        <f t="shared" si="30"/>
        <v>0</v>
      </c>
      <c r="AE204" s="149">
        <f t="shared" si="31"/>
        <v>0</v>
      </c>
      <c r="AF204" s="154">
        <f t="shared" si="32"/>
        <v>0</v>
      </c>
    </row>
    <row r="205" spans="1:32" x14ac:dyDescent="0.25">
      <c r="A205" s="141" t="str">
        <f>IF(ISBLANK('C1'!A205),"",'C1'!A205)</f>
        <v/>
      </c>
      <c r="B205" s="144" t="str">
        <f>IF(ISBLANK('C1'!B205),"",'C1'!B205)</f>
        <v/>
      </c>
      <c r="C205" s="248" t="str">
        <f>IF(ISBLANK('C1'!R205),"",'C1'!R205)</f>
        <v/>
      </c>
      <c r="D205" s="194"/>
      <c r="E205" s="195"/>
      <c r="F205" s="195"/>
      <c r="G205" s="195"/>
      <c r="H205" s="195"/>
      <c r="I205" s="195"/>
      <c r="J205" s="197"/>
      <c r="K205" s="459"/>
      <c r="L205" s="198"/>
      <c r="M205" s="196"/>
      <c r="N205" s="196"/>
      <c r="O205" s="196"/>
      <c r="P205" s="196"/>
      <c r="Q205" s="197"/>
      <c r="R205" s="195"/>
      <c r="S205" s="195"/>
      <c r="T205" s="195"/>
      <c r="U205" s="195"/>
      <c r="V205" s="198"/>
      <c r="X205" s="153">
        <f t="shared" si="25"/>
        <v>0</v>
      </c>
      <c r="Y205" s="149">
        <f t="shared" si="26"/>
        <v>0</v>
      </c>
      <c r="Z205" s="149">
        <f t="shared" si="27"/>
        <v>0</v>
      </c>
      <c r="AA205" s="850">
        <f t="shared" si="28"/>
        <v>0</v>
      </c>
      <c r="AC205" s="153">
        <f t="shared" si="29"/>
        <v>0</v>
      </c>
      <c r="AD205" s="149">
        <f t="shared" si="30"/>
        <v>0</v>
      </c>
      <c r="AE205" s="149">
        <f t="shared" si="31"/>
        <v>0</v>
      </c>
      <c r="AF205" s="154">
        <f t="shared" si="32"/>
        <v>0</v>
      </c>
    </row>
    <row r="206" spans="1:32" x14ac:dyDescent="0.25">
      <c r="A206" s="141" t="str">
        <f>IF(ISBLANK('C1'!A206),"",'C1'!A206)</f>
        <v/>
      </c>
      <c r="B206" s="144" t="str">
        <f>IF(ISBLANK('C1'!B206),"",'C1'!B206)</f>
        <v/>
      </c>
      <c r="C206" s="248" t="str">
        <f>IF(ISBLANK('C1'!R206),"",'C1'!R206)</f>
        <v/>
      </c>
      <c r="D206" s="194"/>
      <c r="E206" s="195"/>
      <c r="F206" s="195"/>
      <c r="G206" s="195"/>
      <c r="H206" s="195"/>
      <c r="I206" s="195"/>
      <c r="J206" s="197"/>
      <c r="K206" s="459"/>
      <c r="L206" s="198"/>
      <c r="M206" s="196"/>
      <c r="N206" s="196"/>
      <c r="O206" s="196"/>
      <c r="P206" s="196"/>
      <c r="Q206" s="197"/>
      <c r="R206" s="195"/>
      <c r="S206" s="195"/>
      <c r="T206" s="195"/>
      <c r="U206" s="195"/>
      <c r="V206" s="198"/>
      <c r="X206" s="153">
        <f t="shared" si="25"/>
        <v>0</v>
      </c>
      <c r="Y206" s="149">
        <f t="shared" si="26"/>
        <v>0</v>
      </c>
      <c r="Z206" s="149">
        <f t="shared" si="27"/>
        <v>0</v>
      </c>
      <c r="AA206" s="850">
        <f t="shared" si="28"/>
        <v>0</v>
      </c>
      <c r="AC206" s="153">
        <f t="shared" si="29"/>
        <v>0</v>
      </c>
      <c r="AD206" s="149">
        <f t="shared" si="30"/>
        <v>0</v>
      </c>
      <c r="AE206" s="149">
        <f t="shared" si="31"/>
        <v>0</v>
      </c>
      <c r="AF206" s="154">
        <f t="shared" si="32"/>
        <v>0</v>
      </c>
    </row>
    <row r="207" spans="1:32" x14ac:dyDescent="0.25">
      <c r="A207" s="141" t="str">
        <f>IF(ISBLANK('C1'!A207),"",'C1'!A207)</f>
        <v/>
      </c>
      <c r="B207" s="144" t="str">
        <f>IF(ISBLANK('C1'!B207),"",'C1'!B207)</f>
        <v/>
      </c>
      <c r="C207" s="248" t="str">
        <f>IF(ISBLANK('C1'!R207),"",'C1'!R207)</f>
        <v/>
      </c>
      <c r="D207" s="194"/>
      <c r="E207" s="195"/>
      <c r="F207" s="195"/>
      <c r="G207" s="195"/>
      <c r="H207" s="195"/>
      <c r="I207" s="195"/>
      <c r="J207" s="197"/>
      <c r="K207" s="459"/>
      <c r="L207" s="198"/>
      <c r="M207" s="196"/>
      <c r="N207" s="196"/>
      <c r="O207" s="196"/>
      <c r="P207" s="196"/>
      <c r="Q207" s="197"/>
      <c r="R207" s="195"/>
      <c r="S207" s="195"/>
      <c r="T207" s="195"/>
      <c r="U207" s="195"/>
      <c r="V207" s="198"/>
      <c r="X207" s="153">
        <f t="shared" si="25"/>
        <v>0</v>
      </c>
      <c r="Y207" s="149">
        <f t="shared" si="26"/>
        <v>0</v>
      </c>
      <c r="Z207" s="149">
        <f t="shared" si="27"/>
        <v>0</v>
      </c>
      <c r="AA207" s="850">
        <f t="shared" si="28"/>
        <v>0</v>
      </c>
      <c r="AC207" s="153">
        <f t="shared" si="29"/>
        <v>0</v>
      </c>
      <c r="AD207" s="149">
        <f t="shared" si="30"/>
        <v>0</v>
      </c>
      <c r="AE207" s="149">
        <f t="shared" si="31"/>
        <v>0</v>
      </c>
      <c r="AF207" s="154">
        <f t="shared" si="32"/>
        <v>0</v>
      </c>
    </row>
    <row r="208" spans="1:32" x14ac:dyDescent="0.25">
      <c r="A208" s="141" t="str">
        <f>IF(ISBLANK('C1'!A208),"",'C1'!A208)</f>
        <v/>
      </c>
      <c r="B208" s="144" t="str">
        <f>IF(ISBLANK('C1'!B208),"",'C1'!B208)</f>
        <v/>
      </c>
      <c r="C208" s="248" t="str">
        <f>IF(ISBLANK('C1'!R208),"",'C1'!R208)</f>
        <v/>
      </c>
      <c r="D208" s="194"/>
      <c r="E208" s="195"/>
      <c r="F208" s="195"/>
      <c r="G208" s="195"/>
      <c r="H208" s="195"/>
      <c r="I208" s="195"/>
      <c r="J208" s="197"/>
      <c r="K208" s="459"/>
      <c r="L208" s="198"/>
      <c r="M208" s="196"/>
      <c r="N208" s="196"/>
      <c r="O208" s="196"/>
      <c r="P208" s="196"/>
      <c r="Q208" s="197"/>
      <c r="R208" s="195"/>
      <c r="S208" s="195"/>
      <c r="T208" s="195"/>
      <c r="U208" s="195"/>
      <c r="V208" s="198"/>
      <c r="X208" s="153">
        <f t="shared" si="25"/>
        <v>0</v>
      </c>
      <c r="Y208" s="149">
        <f t="shared" si="26"/>
        <v>0</v>
      </c>
      <c r="Z208" s="149">
        <f t="shared" si="27"/>
        <v>0</v>
      </c>
      <c r="AA208" s="850">
        <f t="shared" si="28"/>
        <v>0</v>
      </c>
      <c r="AC208" s="153">
        <f t="shared" si="29"/>
        <v>0</v>
      </c>
      <c r="AD208" s="149">
        <f t="shared" si="30"/>
        <v>0</v>
      </c>
      <c r="AE208" s="149">
        <f t="shared" si="31"/>
        <v>0</v>
      </c>
      <c r="AF208" s="154">
        <f t="shared" si="32"/>
        <v>0</v>
      </c>
    </row>
    <row r="209" spans="1:32" x14ac:dyDescent="0.25">
      <c r="A209" s="141" t="str">
        <f>IF(ISBLANK('C1'!A209),"",'C1'!A209)</f>
        <v/>
      </c>
      <c r="B209" s="144" t="str">
        <f>IF(ISBLANK('C1'!B209),"",'C1'!B209)</f>
        <v/>
      </c>
      <c r="C209" s="248" t="str">
        <f>IF(ISBLANK('C1'!R209),"",'C1'!R209)</f>
        <v/>
      </c>
      <c r="D209" s="194"/>
      <c r="E209" s="195"/>
      <c r="F209" s="195"/>
      <c r="G209" s="195"/>
      <c r="H209" s="195"/>
      <c r="I209" s="195"/>
      <c r="J209" s="197"/>
      <c r="K209" s="459"/>
      <c r="L209" s="198"/>
      <c r="M209" s="196"/>
      <c r="N209" s="196"/>
      <c r="O209" s="196"/>
      <c r="P209" s="196"/>
      <c r="Q209" s="197"/>
      <c r="R209" s="195"/>
      <c r="S209" s="195"/>
      <c r="T209" s="195"/>
      <c r="U209" s="195"/>
      <c r="V209" s="198"/>
      <c r="X209" s="153">
        <f t="shared" si="25"/>
        <v>0</v>
      </c>
      <c r="Y209" s="149">
        <f t="shared" si="26"/>
        <v>0</v>
      </c>
      <c r="Z209" s="149">
        <f t="shared" si="27"/>
        <v>0</v>
      </c>
      <c r="AA209" s="850">
        <f t="shared" si="28"/>
        <v>0</v>
      </c>
      <c r="AC209" s="153">
        <f t="shared" si="29"/>
        <v>0</v>
      </c>
      <c r="AD209" s="149">
        <f t="shared" si="30"/>
        <v>0</v>
      </c>
      <c r="AE209" s="149">
        <f t="shared" si="31"/>
        <v>0</v>
      </c>
      <c r="AF209" s="154">
        <f t="shared" si="32"/>
        <v>0</v>
      </c>
    </row>
    <row r="210" spans="1:32" x14ac:dyDescent="0.25">
      <c r="A210" s="141" t="str">
        <f>IF(ISBLANK('C1'!A210),"",'C1'!A210)</f>
        <v/>
      </c>
      <c r="B210" s="144" t="str">
        <f>IF(ISBLANK('C1'!B210),"",'C1'!B210)</f>
        <v/>
      </c>
      <c r="C210" s="248" t="str">
        <f>IF(ISBLANK('C1'!R210),"",'C1'!R210)</f>
        <v/>
      </c>
      <c r="D210" s="194"/>
      <c r="E210" s="195"/>
      <c r="F210" s="195"/>
      <c r="G210" s="195"/>
      <c r="H210" s="195"/>
      <c r="I210" s="195"/>
      <c r="J210" s="197"/>
      <c r="K210" s="459"/>
      <c r="L210" s="198"/>
      <c r="M210" s="196"/>
      <c r="N210" s="196"/>
      <c r="O210" s="196"/>
      <c r="P210" s="196"/>
      <c r="Q210" s="197"/>
      <c r="R210" s="195"/>
      <c r="S210" s="195"/>
      <c r="T210" s="195"/>
      <c r="U210" s="195"/>
      <c r="V210" s="198"/>
      <c r="X210" s="153">
        <f t="shared" si="25"/>
        <v>0</v>
      </c>
      <c r="Y210" s="149">
        <f t="shared" si="26"/>
        <v>0</v>
      </c>
      <c r="Z210" s="149">
        <f t="shared" si="27"/>
        <v>0</v>
      </c>
      <c r="AA210" s="850">
        <f t="shared" si="28"/>
        <v>0</v>
      </c>
      <c r="AC210" s="153">
        <f t="shared" si="29"/>
        <v>0</v>
      </c>
      <c r="AD210" s="149">
        <f t="shared" si="30"/>
        <v>0</v>
      </c>
      <c r="AE210" s="149">
        <f t="shared" si="31"/>
        <v>0</v>
      </c>
      <c r="AF210" s="154">
        <f t="shared" si="32"/>
        <v>0</v>
      </c>
    </row>
    <row r="211" spans="1:32" x14ac:dyDescent="0.25">
      <c r="A211" s="141" t="str">
        <f>IF(ISBLANK('C1'!A211),"",'C1'!A211)</f>
        <v/>
      </c>
      <c r="B211" s="144" t="str">
        <f>IF(ISBLANK('C1'!B211),"",'C1'!B211)</f>
        <v/>
      </c>
      <c r="C211" s="248" t="str">
        <f>IF(ISBLANK('C1'!R211),"",'C1'!R211)</f>
        <v/>
      </c>
      <c r="D211" s="194"/>
      <c r="E211" s="195"/>
      <c r="F211" s="195"/>
      <c r="G211" s="195"/>
      <c r="H211" s="195"/>
      <c r="I211" s="195"/>
      <c r="J211" s="197"/>
      <c r="K211" s="459"/>
      <c r="L211" s="198"/>
      <c r="M211" s="196"/>
      <c r="N211" s="196"/>
      <c r="O211" s="196"/>
      <c r="P211" s="196"/>
      <c r="Q211" s="197"/>
      <c r="R211" s="195"/>
      <c r="S211" s="195"/>
      <c r="T211" s="195"/>
      <c r="U211" s="195"/>
      <c r="V211" s="198"/>
      <c r="X211" s="153">
        <f t="shared" si="25"/>
        <v>0</v>
      </c>
      <c r="Y211" s="149">
        <f t="shared" si="26"/>
        <v>0</v>
      </c>
      <c r="Z211" s="149">
        <f t="shared" si="27"/>
        <v>0</v>
      </c>
      <c r="AA211" s="850">
        <f t="shared" si="28"/>
        <v>0</v>
      </c>
      <c r="AC211" s="153">
        <f t="shared" si="29"/>
        <v>0</v>
      </c>
      <c r="AD211" s="149">
        <f t="shared" si="30"/>
        <v>0</v>
      </c>
      <c r="AE211" s="149">
        <f t="shared" si="31"/>
        <v>0</v>
      </c>
      <c r="AF211" s="154">
        <f t="shared" si="32"/>
        <v>0</v>
      </c>
    </row>
    <row r="212" spans="1:32" x14ac:dyDescent="0.25">
      <c r="A212" s="141" t="str">
        <f>IF(ISBLANK('C1'!A212),"",'C1'!A212)</f>
        <v/>
      </c>
      <c r="B212" s="144" t="str">
        <f>IF(ISBLANK('C1'!B212),"",'C1'!B212)</f>
        <v/>
      </c>
      <c r="C212" s="248" t="str">
        <f>IF(ISBLANK('C1'!R212),"",'C1'!R212)</f>
        <v/>
      </c>
      <c r="D212" s="194"/>
      <c r="E212" s="195"/>
      <c r="F212" s="195"/>
      <c r="G212" s="195"/>
      <c r="H212" s="195"/>
      <c r="I212" s="195"/>
      <c r="J212" s="197"/>
      <c r="K212" s="459"/>
      <c r="L212" s="198"/>
      <c r="M212" s="196"/>
      <c r="N212" s="196"/>
      <c r="O212" s="196"/>
      <c r="P212" s="196"/>
      <c r="Q212" s="197"/>
      <c r="R212" s="195"/>
      <c r="S212" s="195"/>
      <c r="T212" s="195"/>
      <c r="U212" s="195"/>
      <c r="V212" s="198"/>
      <c r="X212" s="153">
        <f t="shared" si="25"/>
        <v>0</v>
      </c>
      <c r="Y212" s="149">
        <f t="shared" si="26"/>
        <v>0</v>
      </c>
      <c r="Z212" s="149">
        <f t="shared" si="27"/>
        <v>0</v>
      </c>
      <c r="AA212" s="850">
        <f t="shared" si="28"/>
        <v>0</v>
      </c>
      <c r="AC212" s="153">
        <f t="shared" si="29"/>
        <v>0</v>
      </c>
      <c r="AD212" s="149">
        <f t="shared" si="30"/>
        <v>0</v>
      </c>
      <c r="AE212" s="149">
        <f t="shared" si="31"/>
        <v>0</v>
      </c>
      <c r="AF212" s="154">
        <f t="shared" si="32"/>
        <v>0</v>
      </c>
    </row>
    <row r="213" spans="1:32" x14ac:dyDescent="0.25">
      <c r="A213" s="141" t="str">
        <f>IF(ISBLANK('C1'!A213),"",'C1'!A213)</f>
        <v/>
      </c>
      <c r="B213" s="144" t="str">
        <f>IF(ISBLANK('C1'!B213),"",'C1'!B213)</f>
        <v/>
      </c>
      <c r="C213" s="248" t="str">
        <f>IF(ISBLANK('C1'!R213),"",'C1'!R213)</f>
        <v/>
      </c>
      <c r="D213" s="194"/>
      <c r="E213" s="195"/>
      <c r="F213" s="195"/>
      <c r="G213" s="195"/>
      <c r="H213" s="195"/>
      <c r="I213" s="195"/>
      <c r="J213" s="197"/>
      <c r="K213" s="459"/>
      <c r="L213" s="198"/>
      <c r="M213" s="196"/>
      <c r="N213" s="196"/>
      <c r="O213" s="196"/>
      <c r="P213" s="196"/>
      <c r="Q213" s="197"/>
      <c r="R213" s="195"/>
      <c r="S213" s="195"/>
      <c r="T213" s="195"/>
      <c r="U213" s="195"/>
      <c r="V213" s="198"/>
      <c r="X213" s="153">
        <f t="shared" si="25"/>
        <v>0</v>
      </c>
      <c r="Y213" s="149">
        <f t="shared" si="26"/>
        <v>0</v>
      </c>
      <c r="Z213" s="149">
        <f t="shared" si="27"/>
        <v>0</v>
      </c>
      <c r="AA213" s="850">
        <f t="shared" si="28"/>
        <v>0</v>
      </c>
      <c r="AC213" s="153">
        <f t="shared" si="29"/>
        <v>0</v>
      </c>
      <c r="AD213" s="149">
        <f t="shared" si="30"/>
        <v>0</v>
      </c>
      <c r="AE213" s="149">
        <f t="shared" si="31"/>
        <v>0</v>
      </c>
      <c r="AF213" s="154">
        <f t="shared" si="32"/>
        <v>0</v>
      </c>
    </row>
    <row r="214" spans="1:32" x14ac:dyDescent="0.25">
      <c r="A214" s="141" t="str">
        <f>IF(ISBLANK('C1'!A214),"",'C1'!A214)</f>
        <v/>
      </c>
      <c r="B214" s="144" t="str">
        <f>IF(ISBLANK('C1'!B214),"",'C1'!B214)</f>
        <v/>
      </c>
      <c r="C214" s="248" t="str">
        <f>IF(ISBLANK('C1'!R214),"",'C1'!R214)</f>
        <v/>
      </c>
      <c r="D214" s="194"/>
      <c r="E214" s="195"/>
      <c r="F214" s="195"/>
      <c r="G214" s="195"/>
      <c r="H214" s="195"/>
      <c r="I214" s="195"/>
      <c r="J214" s="197"/>
      <c r="K214" s="459"/>
      <c r="L214" s="198"/>
      <c r="M214" s="196"/>
      <c r="N214" s="196"/>
      <c r="O214" s="196"/>
      <c r="P214" s="196"/>
      <c r="Q214" s="197"/>
      <c r="R214" s="195"/>
      <c r="S214" s="195"/>
      <c r="T214" s="195"/>
      <c r="U214" s="195"/>
      <c r="V214" s="198"/>
      <c r="X214" s="153">
        <f t="shared" si="25"/>
        <v>0</v>
      </c>
      <c r="Y214" s="149">
        <f t="shared" si="26"/>
        <v>0</v>
      </c>
      <c r="Z214" s="149">
        <f t="shared" si="27"/>
        <v>0</v>
      </c>
      <c r="AA214" s="850">
        <f t="shared" si="28"/>
        <v>0</v>
      </c>
      <c r="AC214" s="153">
        <f t="shared" si="29"/>
        <v>0</v>
      </c>
      <c r="AD214" s="149">
        <f t="shared" si="30"/>
        <v>0</v>
      </c>
      <c r="AE214" s="149">
        <f t="shared" si="31"/>
        <v>0</v>
      </c>
      <c r="AF214" s="154">
        <f t="shared" si="32"/>
        <v>0</v>
      </c>
    </row>
    <row r="215" spans="1:32" x14ac:dyDescent="0.25">
      <c r="A215" s="141" t="str">
        <f>IF(ISBLANK('C1'!A215),"",'C1'!A215)</f>
        <v/>
      </c>
      <c r="B215" s="144" t="str">
        <f>IF(ISBLANK('C1'!B215),"",'C1'!B215)</f>
        <v/>
      </c>
      <c r="C215" s="248" t="str">
        <f>IF(ISBLANK('C1'!R215),"",'C1'!R215)</f>
        <v/>
      </c>
      <c r="D215" s="194"/>
      <c r="E215" s="195"/>
      <c r="F215" s="195"/>
      <c r="G215" s="195"/>
      <c r="H215" s="195"/>
      <c r="I215" s="195"/>
      <c r="J215" s="197"/>
      <c r="K215" s="459"/>
      <c r="L215" s="198"/>
      <c r="M215" s="196"/>
      <c r="N215" s="196"/>
      <c r="O215" s="196"/>
      <c r="P215" s="196"/>
      <c r="Q215" s="197"/>
      <c r="R215" s="195"/>
      <c r="S215" s="195"/>
      <c r="T215" s="195"/>
      <c r="U215" s="195"/>
      <c r="V215" s="198"/>
      <c r="X215" s="153">
        <f t="shared" si="25"/>
        <v>0</v>
      </c>
      <c r="Y215" s="149">
        <f t="shared" si="26"/>
        <v>0</v>
      </c>
      <c r="Z215" s="149">
        <f t="shared" si="27"/>
        <v>0</v>
      </c>
      <c r="AA215" s="850">
        <f t="shared" si="28"/>
        <v>0</v>
      </c>
      <c r="AC215" s="153">
        <f t="shared" si="29"/>
        <v>0</v>
      </c>
      <c r="AD215" s="149">
        <f t="shared" si="30"/>
        <v>0</v>
      </c>
      <c r="AE215" s="149">
        <f t="shared" si="31"/>
        <v>0</v>
      </c>
      <c r="AF215" s="154">
        <f t="shared" si="32"/>
        <v>0</v>
      </c>
    </row>
    <row r="216" spans="1:32" x14ac:dyDescent="0.25">
      <c r="A216" s="141" t="str">
        <f>IF(ISBLANK('C1'!A216),"",'C1'!A216)</f>
        <v/>
      </c>
      <c r="B216" s="144" t="str">
        <f>IF(ISBLANK('C1'!B216),"",'C1'!B216)</f>
        <v/>
      </c>
      <c r="C216" s="248" t="str">
        <f>IF(ISBLANK('C1'!R216),"",'C1'!R216)</f>
        <v/>
      </c>
      <c r="D216" s="194"/>
      <c r="E216" s="195"/>
      <c r="F216" s="195"/>
      <c r="G216" s="195"/>
      <c r="H216" s="195"/>
      <c r="I216" s="195"/>
      <c r="J216" s="197"/>
      <c r="K216" s="459"/>
      <c r="L216" s="198"/>
      <c r="M216" s="196"/>
      <c r="N216" s="196"/>
      <c r="O216" s="196"/>
      <c r="P216" s="196"/>
      <c r="Q216" s="197"/>
      <c r="R216" s="195"/>
      <c r="S216" s="195"/>
      <c r="T216" s="195"/>
      <c r="U216" s="195"/>
      <c r="V216" s="198"/>
      <c r="X216" s="153">
        <f t="shared" si="25"/>
        <v>0</v>
      </c>
      <c r="Y216" s="149">
        <f t="shared" si="26"/>
        <v>0</v>
      </c>
      <c r="Z216" s="149">
        <f t="shared" si="27"/>
        <v>0</v>
      </c>
      <c r="AA216" s="850">
        <f t="shared" si="28"/>
        <v>0</v>
      </c>
      <c r="AC216" s="153">
        <f t="shared" si="29"/>
        <v>0</v>
      </c>
      <c r="AD216" s="149">
        <f t="shared" si="30"/>
        <v>0</v>
      </c>
      <c r="AE216" s="149">
        <f t="shared" si="31"/>
        <v>0</v>
      </c>
      <c r="AF216" s="154">
        <f t="shared" si="32"/>
        <v>0</v>
      </c>
    </row>
    <row r="217" spans="1:32" x14ac:dyDescent="0.25">
      <c r="A217" s="141" t="str">
        <f>IF(ISBLANK('C1'!A217),"",'C1'!A217)</f>
        <v/>
      </c>
      <c r="B217" s="144" t="str">
        <f>IF(ISBLANK('C1'!B217),"",'C1'!B217)</f>
        <v/>
      </c>
      <c r="C217" s="248" t="str">
        <f>IF(ISBLANK('C1'!R217),"",'C1'!R217)</f>
        <v/>
      </c>
      <c r="D217" s="194"/>
      <c r="E217" s="195"/>
      <c r="F217" s="195"/>
      <c r="G217" s="195"/>
      <c r="H217" s="195"/>
      <c r="I217" s="195"/>
      <c r="J217" s="197"/>
      <c r="K217" s="459"/>
      <c r="L217" s="198"/>
      <c r="M217" s="196"/>
      <c r="N217" s="196"/>
      <c r="O217" s="196"/>
      <c r="P217" s="196"/>
      <c r="Q217" s="197"/>
      <c r="R217" s="195"/>
      <c r="S217" s="195"/>
      <c r="T217" s="195"/>
      <c r="U217" s="195"/>
      <c r="V217" s="198"/>
      <c r="X217" s="153">
        <f t="shared" si="25"/>
        <v>0</v>
      </c>
      <c r="Y217" s="149">
        <f t="shared" si="26"/>
        <v>0</v>
      </c>
      <c r="Z217" s="149">
        <f t="shared" si="27"/>
        <v>0</v>
      </c>
      <c r="AA217" s="850">
        <f t="shared" si="28"/>
        <v>0</v>
      </c>
      <c r="AC217" s="153">
        <f t="shared" si="29"/>
        <v>0</v>
      </c>
      <c r="AD217" s="149">
        <f t="shared" si="30"/>
        <v>0</v>
      </c>
      <c r="AE217" s="149">
        <f t="shared" si="31"/>
        <v>0</v>
      </c>
      <c r="AF217" s="154">
        <f t="shared" si="32"/>
        <v>0</v>
      </c>
    </row>
    <row r="218" spans="1:32" x14ac:dyDescent="0.25">
      <c r="A218" s="141" t="str">
        <f>IF(ISBLANK('C1'!A218),"",'C1'!A218)</f>
        <v/>
      </c>
      <c r="B218" s="144" t="str">
        <f>IF(ISBLANK('C1'!B218),"",'C1'!B218)</f>
        <v/>
      </c>
      <c r="C218" s="248" t="str">
        <f>IF(ISBLANK('C1'!R218),"",'C1'!R218)</f>
        <v/>
      </c>
      <c r="D218" s="194"/>
      <c r="E218" s="195"/>
      <c r="F218" s="195"/>
      <c r="G218" s="195"/>
      <c r="H218" s="195"/>
      <c r="I218" s="195"/>
      <c r="J218" s="197"/>
      <c r="K218" s="459"/>
      <c r="L218" s="198"/>
      <c r="M218" s="196"/>
      <c r="N218" s="196"/>
      <c r="O218" s="196"/>
      <c r="P218" s="196"/>
      <c r="Q218" s="197"/>
      <c r="R218" s="195"/>
      <c r="S218" s="195"/>
      <c r="T218" s="195"/>
      <c r="U218" s="195"/>
      <c r="V218" s="198"/>
      <c r="X218" s="153">
        <f t="shared" si="25"/>
        <v>0</v>
      </c>
      <c r="Y218" s="149">
        <f t="shared" si="26"/>
        <v>0</v>
      </c>
      <c r="Z218" s="149">
        <f t="shared" si="27"/>
        <v>0</v>
      </c>
      <c r="AA218" s="850">
        <f t="shared" si="28"/>
        <v>0</v>
      </c>
      <c r="AC218" s="153">
        <f t="shared" si="29"/>
        <v>0</v>
      </c>
      <c r="AD218" s="149">
        <f t="shared" si="30"/>
        <v>0</v>
      </c>
      <c r="AE218" s="149">
        <f t="shared" si="31"/>
        <v>0</v>
      </c>
      <c r="AF218" s="154">
        <f t="shared" si="32"/>
        <v>0</v>
      </c>
    </row>
    <row r="219" spans="1:32" x14ac:dyDescent="0.25">
      <c r="A219" s="141" t="str">
        <f>IF(ISBLANK('C1'!A219),"",'C1'!A219)</f>
        <v/>
      </c>
      <c r="B219" s="144" t="str">
        <f>IF(ISBLANK('C1'!B219),"",'C1'!B219)</f>
        <v/>
      </c>
      <c r="C219" s="248" t="str">
        <f>IF(ISBLANK('C1'!R219),"",'C1'!R219)</f>
        <v/>
      </c>
      <c r="D219" s="194"/>
      <c r="E219" s="195"/>
      <c r="F219" s="195"/>
      <c r="G219" s="195"/>
      <c r="H219" s="195"/>
      <c r="I219" s="195"/>
      <c r="J219" s="197"/>
      <c r="K219" s="459"/>
      <c r="L219" s="198"/>
      <c r="M219" s="196"/>
      <c r="N219" s="196"/>
      <c r="O219" s="196"/>
      <c r="P219" s="196"/>
      <c r="Q219" s="197"/>
      <c r="R219" s="195"/>
      <c r="S219" s="195"/>
      <c r="T219" s="195"/>
      <c r="U219" s="195"/>
      <c r="V219" s="198"/>
      <c r="X219" s="153">
        <f t="shared" si="25"/>
        <v>0</v>
      </c>
      <c r="Y219" s="149">
        <f t="shared" si="26"/>
        <v>0</v>
      </c>
      <c r="Z219" s="149">
        <f t="shared" si="27"/>
        <v>0</v>
      </c>
      <c r="AA219" s="850">
        <f t="shared" si="28"/>
        <v>0</v>
      </c>
      <c r="AC219" s="153">
        <f t="shared" si="29"/>
        <v>0</v>
      </c>
      <c r="AD219" s="149">
        <f t="shared" si="30"/>
        <v>0</v>
      </c>
      <c r="AE219" s="149">
        <f t="shared" si="31"/>
        <v>0</v>
      </c>
      <c r="AF219" s="154">
        <f t="shared" si="32"/>
        <v>0</v>
      </c>
    </row>
    <row r="220" spans="1:32" x14ac:dyDescent="0.25">
      <c r="A220" s="141" t="str">
        <f>IF(ISBLANK('C1'!A220),"",'C1'!A220)</f>
        <v/>
      </c>
      <c r="B220" s="144" t="str">
        <f>IF(ISBLANK('C1'!B220),"",'C1'!B220)</f>
        <v/>
      </c>
      <c r="C220" s="248" t="str">
        <f>IF(ISBLANK('C1'!R220),"",'C1'!R220)</f>
        <v/>
      </c>
      <c r="D220" s="194"/>
      <c r="E220" s="195"/>
      <c r="F220" s="195"/>
      <c r="G220" s="195"/>
      <c r="H220" s="195"/>
      <c r="I220" s="195"/>
      <c r="J220" s="197"/>
      <c r="K220" s="459"/>
      <c r="L220" s="198"/>
      <c r="M220" s="196"/>
      <c r="N220" s="196"/>
      <c r="O220" s="196"/>
      <c r="P220" s="196"/>
      <c r="Q220" s="197"/>
      <c r="R220" s="195"/>
      <c r="S220" s="195"/>
      <c r="T220" s="195"/>
      <c r="U220" s="195"/>
      <c r="V220" s="198"/>
      <c r="X220" s="153">
        <f t="shared" si="25"/>
        <v>0</v>
      </c>
      <c r="Y220" s="149">
        <f t="shared" si="26"/>
        <v>0</v>
      </c>
      <c r="Z220" s="149">
        <f t="shared" si="27"/>
        <v>0</v>
      </c>
      <c r="AA220" s="850">
        <f t="shared" si="28"/>
        <v>0</v>
      </c>
      <c r="AC220" s="153">
        <f t="shared" si="29"/>
        <v>0</v>
      </c>
      <c r="AD220" s="149">
        <f t="shared" si="30"/>
        <v>0</v>
      </c>
      <c r="AE220" s="149">
        <f t="shared" si="31"/>
        <v>0</v>
      </c>
      <c r="AF220" s="154">
        <f t="shared" si="32"/>
        <v>0</v>
      </c>
    </row>
    <row r="221" spans="1:32" x14ac:dyDescent="0.25">
      <c r="A221" s="141" t="str">
        <f>IF(ISBLANK('C1'!A221),"",'C1'!A221)</f>
        <v/>
      </c>
      <c r="B221" s="144" t="str">
        <f>IF(ISBLANK('C1'!B221),"",'C1'!B221)</f>
        <v/>
      </c>
      <c r="C221" s="248" t="str">
        <f>IF(ISBLANK('C1'!R221),"",'C1'!R221)</f>
        <v/>
      </c>
      <c r="D221" s="194"/>
      <c r="E221" s="195"/>
      <c r="F221" s="195"/>
      <c r="G221" s="195"/>
      <c r="H221" s="195"/>
      <c r="I221" s="195"/>
      <c r="J221" s="197"/>
      <c r="K221" s="459"/>
      <c r="L221" s="198"/>
      <c r="M221" s="196"/>
      <c r="N221" s="196"/>
      <c r="O221" s="196"/>
      <c r="P221" s="196"/>
      <c r="Q221" s="197"/>
      <c r="R221" s="195"/>
      <c r="S221" s="195"/>
      <c r="T221" s="195"/>
      <c r="U221" s="195"/>
      <c r="V221" s="198"/>
      <c r="X221" s="153">
        <f t="shared" si="25"/>
        <v>0</v>
      </c>
      <c r="Y221" s="149">
        <f t="shared" si="26"/>
        <v>0</v>
      </c>
      <c r="Z221" s="149">
        <f t="shared" si="27"/>
        <v>0</v>
      </c>
      <c r="AA221" s="850">
        <f t="shared" si="28"/>
        <v>0</v>
      </c>
      <c r="AC221" s="153">
        <f t="shared" si="29"/>
        <v>0</v>
      </c>
      <c r="AD221" s="149">
        <f t="shared" si="30"/>
        <v>0</v>
      </c>
      <c r="AE221" s="149">
        <f t="shared" si="31"/>
        <v>0</v>
      </c>
      <c r="AF221" s="154">
        <f t="shared" si="32"/>
        <v>0</v>
      </c>
    </row>
    <row r="222" spans="1:32" x14ac:dyDescent="0.25">
      <c r="A222" s="141" t="str">
        <f>IF(ISBLANK('C1'!A222),"",'C1'!A222)</f>
        <v/>
      </c>
      <c r="B222" s="144" t="str">
        <f>IF(ISBLANK('C1'!B222),"",'C1'!B222)</f>
        <v/>
      </c>
      <c r="C222" s="248" t="str">
        <f>IF(ISBLANK('C1'!R222),"",'C1'!R222)</f>
        <v/>
      </c>
      <c r="D222" s="194"/>
      <c r="E222" s="195"/>
      <c r="F222" s="195"/>
      <c r="G222" s="195"/>
      <c r="H222" s="195"/>
      <c r="I222" s="195"/>
      <c r="J222" s="197"/>
      <c r="K222" s="459"/>
      <c r="L222" s="198"/>
      <c r="M222" s="196"/>
      <c r="N222" s="196"/>
      <c r="O222" s="196"/>
      <c r="P222" s="196"/>
      <c r="Q222" s="197"/>
      <c r="R222" s="195"/>
      <c r="S222" s="195"/>
      <c r="T222" s="195"/>
      <c r="U222" s="195"/>
      <c r="V222" s="198"/>
      <c r="X222" s="153">
        <f t="shared" si="25"/>
        <v>0</v>
      </c>
      <c r="Y222" s="149">
        <f t="shared" si="26"/>
        <v>0</v>
      </c>
      <c r="Z222" s="149">
        <f t="shared" si="27"/>
        <v>0</v>
      </c>
      <c r="AA222" s="850">
        <f t="shared" si="28"/>
        <v>0</v>
      </c>
      <c r="AC222" s="153">
        <f t="shared" si="29"/>
        <v>0</v>
      </c>
      <c r="AD222" s="149">
        <f t="shared" si="30"/>
        <v>0</v>
      </c>
      <c r="AE222" s="149">
        <f t="shared" si="31"/>
        <v>0</v>
      </c>
      <c r="AF222" s="154">
        <f t="shared" si="32"/>
        <v>0</v>
      </c>
    </row>
    <row r="223" spans="1:32" x14ac:dyDescent="0.25">
      <c r="A223" s="141" t="str">
        <f>IF(ISBLANK('C1'!A223),"",'C1'!A223)</f>
        <v/>
      </c>
      <c r="B223" s="144" t="str">
        <f>IF(ISBLANK('C1'!B223),"",'C1'!B223)</f>
        <v/>
      </c>
      <c r="C223" s="248" t="str">
        <f>IF(ISBLANK('C1'!R223),"",'C1'!R223)</f>
        <v/>
      </c>
      <c r="D223" s="194"/>
      <c r="E223" s="195"/>
      <c r="F223" s="195"/>
      <c r="G223" s="195"/>
      <c r="H223" s="195"/>
      <c r="I223" s="195"/>
      <c r="J223" s="197"/>
      <c r="K223" s="459"/>
      <c r="L223" s="198"/>
      <c r="M223" s="196"/>
      <c r="N223" s="196"/>
      <c r="O223" s="196"/>
      <c r="P223" s="196"/>
      <c r="Q223" s="197"/>
      <c r="R223" s="195"/>
      <c r="S223" s="195"/>
      <c r="T223" s="195"/>
      <c r="U223" s="195"/>
      <c r="V223" s="198"/>
      <c r="X223" s="153">
        <f t="shared" si="25"/>
        <v>0</v>
      </c>
      <c r="Y223" s="149">
        <f t="shared" si="26"/>
        <v>0</v>
      </c>
      <c r="Z223" s="149">
        <f t="shared" si="27"/>
        <v>0</v>
      </c>
      <c r="AA223" s="850">
        <f t="shared" si="28"/>
        <v>0</v>
      </c>
      <c r="AC223" s="153">
        <f t="shared" si="29"/>
        <v>0</v>
      </c>
      <c r="AD223" s="149">
        <f t="shared" si="30"/>
        <v>0</v>
      </c>
      <c r="AE223" s="149">
        <f t="shared" si="31"/>
        <v>0</v>
      </c>
      <c r="AF223" s="154">
        <f t="shared" si="32"/>
        <v>0</v>
      </c>
    </row>
    <row r="224" spans="1:32" x14ac:dyDescent="0.25">
      <c r="A224" s="141" t="str">
        <f>IF(ISBLANK('C1'!A224),"",'C1'!A224)</f>
        <v/>
      </c>
      <c r="B224" s="144" t="str">
        <f>IF(ISBLANK('C1'!B224),"",'C1'!B224)</f>
        <v/>
      </c>
      <c r="C224" s="248" t="str">
        <f>IF(ISBLANK('C1'!R224),"",'C1'!R224)</f>
        <v/>
      </c>
      <c r="D224" s="194"/>
      <c r="E224" s="195"/>
      <c r="F224" s="195"/>
      <c r="G224" s="195"/>
      <c r="H224" s="195"/>
      <c r="I224" s="195"/>
      <c r="J224" s="197"/>
      <c r="K224" s="459"/>
      <c r="L224" s="198"/>
      <c r="M224" s="196"/>
      <c r="N224" s="196"/>
      <c r="O224" s="196"/>
      <c r="P224" s="196"/>
      <c r="Q224" s="197"/>
      <c r="R224" s="195"/>
      <c r="S224" s="195"/>
      <c r="T224" s="195"/>
      <c r="U224" s="195"/>
      <c r="V224" s="198"/>
      <c r="X224" s="153">
        <f t="shared" si="25"/>
        <v>0</v>
      </c>
      <c r="Y224" s="149">
        <f t="shared" si="26"/>
        <v>0</v>
      </c>
      <c r="Z224" s="149">
        <f t="shared" si="27"/>
        <v>0</v>
      </c>
      <c r="AA224" s="850">
        <f t="shared" si="28"/>
        <v>0</v>
      </c>
      <c r="AC224" s="153">
        <f t="shared" si="29"/>
        <v>0</v>
      </c>
      <c r="AD224" s="149">
        <f t="shared" si="30"/>
        <v>0</v>
      </c>
      <c r="AE224" s="149">
        <f t="shared" si="31"/>
        <v>0</v>
      </c>
      <c r="AF224" s="154">
        <f t="shared" si="32"/>
        <v>0</v>
      </c>
    </row>
    <row r="225" spans="1:32" x14ac:dyDescent="0.25">
      <c r="A225" s="141" t="str">
        <f>IF(ISBLANK('C1'!A225),"",'C1'!A225)</f>
        <v/>
      </c>
      <c r="B225" s="144" t="str">
        <f>IF(ISBLANK('C1'!B225),"",'C1'!B225)</f>
        <v/>
      </c>
      <c r="C225" s="248" t="str">
        <f>IF(ISBLANK('C1'!R225),"",'C1'!R225)</f>
        <v/>
      </c>
      <c r="D225" s="194"/>
      <c r="E225" s="195"/>
      <c r="F225" s="195"/>
      <c r="G225" s="195"/>
      <c r="H225" s="195"/>
      <c r="I225" s="195"/>
      <c r="J225" s="197"/>
      <c r="K225" s="459"/>
      <c r="L225" s="198"/>
      <c r="M225" s="196"/>
      <c r="N225" s="196"/>
      <c r="O225" s="196"/>
      <c r="P225" s="196"/>
      <c r="Q225" s="197"/>
      <c r="R225" s="195"/>
      <c r="S225" s="195"/>
      <c r="T225" s="195"/>
      <c r="U225" s="195"/>
      <c r="V225" s="198"/>
      <c r="X225" s="153">
        <f t="shared" si="25"/>
        <v>0</v>
      </c>
      <c r="Y225" s="149">
        <f t="shared" si="26"/>
        <v>0</v>
      </c>
      <c r="Z225" s="149">
        <f t="shared" si="27"/>
        <v>0</v>
      </c>
      <c r="AA225" s="850">
        <f t="shared" si="28"/>
        <v>0</v>
      </c>
      <c r="AC225" s="153">
        <f t="shared" si="29"/>
        <v>0</v>
      </c>
      <c r="AD225" s="149">
        <f t="shared" si="30"/>
        <v>0</v>
      </c>
      <c r="AE225" s="149">
        <f t="shared" si="31"/>
        <v>0</v>
      </c>
      <c r="AF225" s="154">
        <f t="shared" si="32"/>
        <v>0</v>
      </c>
    </row>
    <row r="226" spans="1:32" x14ac:dyDescent="0.25">
      <c r="A226" s="141" t="str">
        <f>IF(ISBLANK('C1'!A226),"",'C1'!A226)</f>
        <v/>
      </c>
      <c r="B226" s="144" t="str">
        <f>IF(ISBLANK('C1'!B226),"",'C1'!B226)</f>
        <v/>
      </c>
      <c r="C226" s="248" t="str">
        <f>IF(ISBLANK('C1'!R226),"",'C1'!R226)</f>
        <v/>
      </c>
      <c r="D226" s="194"/>
      <c r="E226" s="195"/>
      <c r="F226" s="195"/>
      <c r="G226" s="195"/>
      <c r="H226" s="195"/>
      <c r="I226" s="195"/>
      <c r="J226" s="197"/>
      <c r="K226" s="459"/>
      <c r="L226" s="198"/>
      <c r="M226" s="196"/>
      <c r="N226" s="196"/>
      <c r="O226" s="196"/>
      <c r="P226" s="196"/>
      <c r="Q226" s="197"/>
      <c r="R226" s="195"/>
      <c r="S226" s="195"/>
      <c r="T226" s="195"/>
      <c r="U226" s="195"/>
      <c r="V226" s="198"/>
      <c r="X226" s="153">
        <f t="shared" si="25"/>
        <v>0</v>
      </c>
      <c r="Y226" s="149">
        <f t="shared" si="26"/>
        <v>0</v>
      </c>
      <c r="Z226" s="149">
        <f t="shared" si="27"/>
        <v>0</v>
      </c>
      <c r="AA226" s="850">
        <f t="shared" si="28"/>
        <v>0</v>
      </c>
      <c r="AC226" s="153">
        <f t="shared" si="29"/>
        <v>0</v>
      </c>
      <c r="AD226" s="149">
        <f t="shared" si="30"/>
        <v>0</v>
      </c>
      <c r="AE226" s="149">
        <f t="shared" si="31"/>
        <v>0</v>
      </c>
      <c r="AF226" s="154">
        <f t="shared" si="32"/>
        <v>0</v>
      </c>
    </row>
    <row r="227" spans="1:32" x14ac:dyDescent="0.25">
      <c r="A227" s="141" t="str">
        <f>IF(ISBLANK('C1'!A227),"",'C1'!A227)</f>
        <v/>
      </c>
      <c r="B227" s="144" t="str">
        <f>IF(ISBLANK('C1'!B227),"",'C1'!B227)</f>
        <v/>
      </c>
      <c r="C227" s="248" t="str">
        <f>IF(ISBLANK('C1'!R227),"",'C1'!R227)</f>
        <v/>
      </c>
      <c r="D227" s="194"/>
      <c r="E227" s="195"/>
      <c r="F227" s="195"/>
      <c r="G227" s="195"/>
      <c r="H227" s="195"/>
      <c r="I227" s="195"/>
      <c r="J227" s="197"/>
      <c r="K227" s="459"/>
      <c r="L227" s="198"/>
      <c r="M227" s="196"/>
      <c r="N227" s="196"/>
      <c r="O227" s="196"/>
      <c r="P227" s="196"/>
      <c r="Q227" s="197"/>
      <c r="R227" s="195"/>
      <c r="S227" s="195"/>
      <c r="T227" s="195"/>
      <c r="U227" s="195"/>
      <c r="V227" s="198"/>
      <c r="X227" s="153">
        <f t="shared" si="25"/>
        <v>0</v>
      </c>
      <c r="Y227" s="149">
        <f t="shared" si="26"/>
        <v>0</v>
      </c>
      <c r="Z227" s="149">
        <f t="shared" si="27"/>
        <v>0</v>
      </c>
      <c r="AA227" s="850">
        <f t="shared" si="28"/>
        <v>0</v>
      </c>
      <c r="AC227" s="153">
        <f t="shared" si="29"/>
        <v>0</v>
      </c>
      <c r="AD227" s="149">
        <f t="shared" si="30"/>
        <v>0</v>
      </c>
      <c r="AE227" s="149">
        <f t="shared" si="31"/>
        <v>0</v>
      </c>
      <c r="AF227" s="154">
        <f t="shared" si="32"/>
        <v>0</v>
      </c>
    </row>
    <row r="228" spans="1:32" x14ac:dyDescent="0.25">
      <c r="A228" s="141" t="str">
        <f>IF(ISBLANK('C1'!A228),"",'C1'!A228)</f>
        <v/>
      </c>
      <c r="B228" s="144" t="str">
        <f>IF(ISBLANK('C1'!B228),"",'C1'!B228)</f>
        <v/>
      </c>
      <c r="C228" s="248" t="str">
        <f>IF(ISBLANK('C1'!R228),"",'C1'!R228)</f>
        <v/>
      </c>
      <c r="D228" s="194"/>
      <c r="E228" s="195"/>
      <c r="F228" s="195"/>
      <c r="G228" s="195"/>
      <c r="H228" s="195"/>
      <c r="I228" s="195"/>
      <c r="J228" s="197"/>
      <c r="K228" s="459"/>
      <c r="L228" s="198"/>
      <c r="M228" s="196"/>
      <c r="N228" s="196"/>
      <c r="O228" s="196"/>
      <c r="P228" s="196"/>
      <c r="Q228" s="197"/>
      <c r="R228" s="195"/>
      <c r="S228" s="195"/>
      <c r="T228" s="195"/>
      <c r="U228" s="195"/>
      <c r="V228" s="198"/>
      <c r="X228" s="153">
        <f t="shared" si="25"/>
        <v>0</v>
      </c>
      <c r="Y228" s="149">
        <f t="shared" si="26"/>
        <v>0</v>
      </c>
      <c r="Z228" s="149">
        <f t="shared" si="27"/>
        <v>0</v>
      </c>
      <c r="AA228" s="850">
        <f t="shared" si="28"/>
        <v>0</v>
      </c>
      <c r="AC228" s="153">
        <f t="shared" si="29"/>
        <v>0</v>
      </c>
      <c r="AD228" s="149">
        <f t="shared" si="30"/>
        <v>0</v>
      </c>
      <c r="AE228" s="149">
        <f t="shared" si="31"/>
        <v>0</v>
      </c>
      <c r="AF228" s="154">
        <f t="shared" si="32"/>
        <v>0</v>
      </c>
    </row>
    <row r="229" spans="1:32" x14ac:dyDescent="0.25">
      <c r="A229" s="141" t="str">
        <f>IF(ISBLANK('C1'!A229),"",'C1'!A229)</f>
        <v/>
      </c>
      <c r="B229" s="144" t="str">
        <f>IF(ISBLANK('C1'!B229),"",'C1'!B229)</f>
        <v/>
      </c>
      <c r="C229" s="248" t="str">
        <f>IF(ISBLANK('C1'!R229),"",'C1'!R229)</f>
        <v/>
      </c>
      <c r="D229" s="194"/>
      <c r="E229" s="195"/>
      <c r="F229" s="195"/>
      <c r="G229" s="195"/>
      <c r="H229" s="195"/>
      <c r="I229" s="195"/>
      <c r="J229" s="197"/>
      <c r="K229" s="459"/>
      <c r="L229" s="198"/>
      <c r="M229" s="196"/>
      <c r="N229" s="196"/>
      <c r="O229" s="196"/>
      <c r="P229" s="196"/>
      <c r="Q229" s="197"/>
      <c r="R229" s="195"/>
      <c r="S229" s="195"/>
      <c r="T229" s="195"/>
      <c r="U229" s="195"/>
      <c r="V229" s="198"/>
      <c r="X229" s="153">
        <f t="shared" si="25"/>
        <v>0</v>
      </c>
      <c r="Y229" s="149">
        <f t="shared" si="26"/>
        <v>0</v>
      </c>
      <c r="Z229" s="149">
        <f t="shared" si="27"/>
        <v>0</v>
      </c>
      <c r="AA229" s="850">
        <f t="shared" si="28"/>
        <v>0</v>
      </c>
      <c r="AC229" s="153">
        <f t="shared" si="29"/>
        <v>0</v>
      </c>
      <c r="AD229" s="149">
        <f t="shared" si="30"/>
        <v>0</v>
      </c>
      <c r="AE229" s="149">
        <f t="shared" si="31"/>
        <v>0</v>
      </c>
      <c r="AF229" s="154">
        <f t="shared" si="32"/>
        <v>0</v>
      </c>
    </row>
    <row r="230" spans="1:32" x14ac:dyDescent="0.25">
      <c r="A230" s="141" t="str">
        <f>IF(ISBLANK('C1'!A230),"",'C1'!A230)</f>
        <v/>
      </c>
      <c r="B230" s="144" t="str">
        <f>IF(ISBLANK('C1'!B230),"",'C1'!B230)</f>
        <v/>
      </c>
      <c r="C230" s="248" t="str">
        <f>IF(ISBLANK('C1'!R230),"",'C1'!R230)</f>
        <v/>
      </c>
      <c r="D230" s="194"/>
      <c r="E230" s="195"/>
      <c r="F230" s="195"/>
      <c r="G230" s="195"/>
      <c r="H230" s="195"/>
      <c r="I230" s="195"/>
      <c r="J230" s="197"/>
      <c r="K230" s="459"/>
      <c r="L230" s="198"/>
      <c r="M230" s="196"/>
      <c r="N230" s="196"/>
      <c r="O230" s="196"/>
      <c r="P230" s="196"/>
      <c r="Q230" s="197"/>
      <c r="R230" s="195"/>
      <c r="S230" s="195"/>
      <c r="T230" s="195"/>
      <c r="U230" s="195"/>
      <c r="V230" s="198"/>
      <c r="X230" s="153">
        <f t="shared" si="25"/>
        <v>0</v>
      </c>
      <c r="Y230" s="149">
        <f t="shared" si="26"/>
        <v>0</v>
      </c>
      <c r="Z230" s="149">
        <f t="shared" si="27"/>
        <v>0</v>
      </c>
      <c r="AA230" s="850">
        <f t="shared" si="28"/>
        <v>0</v>
      </c>
      <c r="AC230" s="153">
        <f t="shared" si="29"/>
        <v>0</v>
      </c>
      <c r="AD230" s="149">
        <f t="shared" si="30"/>
        <v>0</v>
      </c>
      <c r="AE230" s="149">
        <f t="shared" si="31"/>
        <v>0</v>
      </c>
      <c r="AF230" s="154">
        <f t="shared" si="32"/>
        <v>0</v>
      </c>
    </row>
    <row r="231" spans="1:32" x14ac:dyDescent="0.25">
      <c r="A231" s="141" t="str">
        <f>IF(ISBLANK('C1'!A231),"",'C1'!A231)</f>
        <v/>
      </c>
      <c r="B231" s="144" t="str">
        <f>IF(ISBLANK('C1'!B231),"",'C1'!B231)</f>
        <v/>
      </c>
      <c r="C231" s="248" t="str">
        <f>IF(ISBLANK('C1'!R231),"",'C1'!R231)</f>
        <v/>
      </c>
      <c r="D231" s="194"/>
      <c r="E231" s="195"/>
      <c r="F231" s="195"/>
      <c r="G231" s="195"/>
      <c r="H231" s="195"/>
      <c r="I231" s="195"/>
      <c r="J231" s="197"/>
      <c r="K231" s="459"/>
      <c r="L231" s="198"/>
      <c r="M231" s="196"/>
      <c r="N231" s="196"/>
      <c r="O231" s="196"/>
      <c r="P231" s="196"/>
      <c r="Q231" s="197"/>
      <c r="R231" s="195"/>
      <c r="S231" s="195"/>
      <c r="T231" s="195"/>
      <c r="U231" s="195"/>
      <c r="V231" s="198"/>
      <c r="X231" s="153">
        <f t="shared" si="25"/>
        <v>0</v>
      </c>
      <c r="Y231" s="149">
        <f t="shared" si="26"/>
        <v>0</v>
      </c>
      <c r="Z231" s="149">
        <f t="shared" si="27"/>
        <v>0</v>
      </c>
      <c r="AA231" s="850">
        <f t="shared" si="28"/>
        <v>0</v>
      </c>
      <c r="AC231" s="153">
        <f t="shared" si="29"/>
        <v>0</v>
      </c>
      <c r="AD231" s="149">
        <f t="shared" si="30"/>
        <v>0</v>
      </c>
      <c r="AE231" s="149">
        <f t="shared" si="31"/>
        <v>0</v>
      </c>
      <c r="AF231" s="154">
        <f t="shared" si="32"/>
        <v>0</v>
      </c>
    </row>
    <row r="232" spans="1:32" x14ac:dyDescent="0.25">
      <c r="A232" s="141" t="str">
        <f>IF(ISBLANK('C1'!A232),"",'C1'!A232)</f>
        <v/>
      </c>
      <c r="B232" s="144" t="str">
        <f>IF(ISBLANK('C1'!B232),"",'C1'!B232)</f>
        <v/>
      </c>
      <c r="C232" s="248" t="str">
        <f>IF(ISBLANK('C1'!R232),"",'C1'!R232)</f>
        <v/>
      </c>
      <c r="D232" s="194"/>
      <c r="E232" s="195"/>
      <c r="F232" s="195"/>
      <c r="G232" s="195"/>
      <c r="H232" s="195"/>
      <c r="I232" s="195"/>
      <c r="J232" s="197"/>
      <c r="K232" s="459"/>
      <c r="L232" s="198"/>
      <c r="M232" s="196"/>
      <c r="N232" s="196"/>
      <c r="O232" s="196"/>
      <c r="P232" s="196"/>
      <c r="Q232" s="197"/>
      <c r="R232" s="195"/>
      <c r="S232" s="195"/>
      <c r="T232" s="195"/>
      <c r="U232" s="195"/>
      <c r="V232" s="198"/>
      <c r="X232" s="153">
        <f t="shared" si="25"/>
        <v>0</v>
      </c>
      <c r="Y232" s="149">
        <f t="shared" si="26"/>
        <v>0</v>
      </c>
      <c r="Z232" s="149">
        <f t="shared" si="27"/>
        <v>0</v>
      </c>
      <c r="AA232" s="850">
        <f t="shared" si="28"/>
        <v>0</v>
      </c>
      <c r="AC232" s="153">
        <f t="shared" si="29"/>
        <v>0</v>
      </c>
      <c r="AD232" s="149">
        <f t="shared" si="30"/>
        <v>0</v>
      </c>
      <c r="AE232" s="149">
        <f t="shared" si="31"/>
        <v>0</v>
      </c>
      <c r="AF232" s="154">
        <f t="shared" si="32"/>
        <v>0</v>
      </c>
    </row>
    <row r="233" spans="1:32" x14ac:dyDescent="0.25">
      <c r="A233" s="141" t="str">
        <f>IF(ISBLANK('C1'!A233),"",'C1'!A233)</f>
        <v/>
      </c>
      <c r="B233" s="144" t="str">
        <f>IF(ISBLANK('C1'!B233),"",'C1'!B233)</f>
        <v/>
      </c>
      <c r="C233" s="248" t="str">
        <f>IF(ISBLANK('C1'!R233),"",'C1'!R233)</f>
        <v/>
      </c>
      <c r="D233" s="194"/>
      <c r="E233" s="195"/>
      <c r="F233" s="195"/>
      <c r="G233" s="195"/>
      <c r="H233" s="195"/>
      <c r="I233" s="195"/>
      <c r="J233" s="197"/>
      <c r="K233" s="459"/>
      <c r="L233" s="198"/>
      <c r="M233" s="196"/>
      <c r="N233" s="196"/>
      <c r="O233" s="196"/>
      <c r="P233" s="196"/>
      <c r="Q233" s="197"/>
      <c r="R233" s="195"/>
      <c r="S233" s="195"/>
      <c r="T233" s="195"/>
      <c r="U233" s="195"/>
      <c r="V233" s="198"/>
      <c r="X233" s="153">
        <f t="shared" si="25"/>
        <v>0</v>
      </c>
      <c r="Y233" s="149">
        <f t="shared" si="26"/>
        <v>0</v>
      </c>
      <c r="Z233" s="149">
        <f t="shared" si="27"/>
        <v>0</v>
      </c>
      <c r="AA233" s="850">
        <f t="shared" si="28"/>
        <v>0</v>
      </c>
      <c r="AC233" s="153">
        <f t="shared" si="29"/>
        <v>0</v>
      </c>
      <c r="AD233" s="149">
        <f t="shared" si="30"/>
        <v>0</v>
      </c>
      <c r="AE233" s="149">
        <f t="shared" si="31"/>
        <v>0</v>
      </c>
      <c r="AF233" s="154">
        <f t="shared" si="32"/>
        <v>0</v>
      </c>
    </row>
    <row r="234" spans="1:32" x14ac:dyDescent="0.25">
      <c r="A234" s="141" t="str">
        <f>IF(ISBLANK('C1'!A234),"",'C1'!A234)</f>
        <v/>
      </c>
      <c r="B234" s="144" t="str">
        <f>IF(ISBLANK('C1'!B234),"",'C1'!B234)</f>
        <v/>
      </c>
      <c r="C234" s="248" t="str">
        <f>IF(ISBLANK('C1'!R234),"",'C1'!R234)</f>
        <v/>
      </c>
      <c r="D234" s="194"/>
      <c r="E234" s="195"/>
      <c r="F234" s="195"/>
      <c r="G234" s="195"/>
      <c r="H234" s="195"/>
      <c r="I234" s="195"/>
      <c r="J234" s="197"/>
      <c r="K234" s="459"/>
      <c r="L234" s="198"/>
      <c r="M234" s="196"/>
      <c r="N234" s="196"/>
      <c r="O234" s="196"/>
      <c r="P234" s="196"/>
      <c r="Q234" s="197"/>
      <c r="R234" s="195"/>
      <c r="S234" s="195"/>
      <c r="T234" s="195"/>
      <c r="U234" s="195"/>
      <c r="V234" s="198"/>
      <c r="X234" s="153">
        <f t="shared" si="25"/>
        <v>0</v>
      </c>
      <c r="Y234" s="149">
        <f t="shared" si="26"/>
        <v>0</v>
      </c>
      <c r="Z234" s="149">
        <f t="shared" si="27"/>
        <v>0</v>
      </c>
      <c r="AA234" s="850">
        <f t="shared" si="28"/>
        <v>0</v>
      </c>
      <c r="AC234" s="153">
        <f t="shared" si="29"/>
        <v>0</v>
      </c>
      <c r="AD234" s="149">
        <f t="shared" si="30"/>
        <v>0</v>
      </c>
      <c r="AE234" s="149">
        <f t="shared" si="31"/>
        <v>0</v>
      </c>
      <c r="AF234" s="154">
        <f t="shared" si="32"/>
        <v>0</v>
      </c>
    </row>
    <row r="235" spans="1:32" x14ac:dyDescent="0.25">
      <c r="A235" s="141" t="str">
        <f>IF(ISBLANK('C1'!A235),"",'C1'!A235)</f>
        <v/>
      </c>
      <c r="B235" s="144" t="str">
        <f>IF(ISBLANK('C1'!B235),"",'C1'!B235)</f>
        <v/>
      </c>
      <c r="C235" s="248" t="str">
        <f>IF(ISBLANK('C1'!R235),"",'C1'!R235)</f>
        <v/>
      </c>
      <c r="D235" s="194"/>
      <c r="E235" s="195"/>
      <c r="F235" s="195"/>
      <c r="G235" s="195"/>
      <c r="H235" s="195"/>
      <c r="I235" s="195"/>
      <c r="J235" s="197"/>
      <c r="K235" s="459"/>
      <c r="L235" s="198"/>
      <c r="M235" s="196"/>
      <c r="N235" s="196"/>
      <c r="O235" s="196"/>
      <c r="P235" s="196"/>
      <c r="Q235" s="197"/>
      <c r="R235" s="195"/>
      <c r="S235" s="195"/>
      <c r="T235" s="195"/>
      <c r="U235" s="195"/>
      <c r="V235" s="198"/>
      <c r="X235" s="153">
        <f t="shared" si="25"/>
        <v>0</v>
      </c>
      <c r="Y235" s="149">
        <f t="shared" si="26"/>
        <v>0</v>
      </c>
      <c r="Z235" s="149">
        <f t="shared" si="27"/>
        <v>0</v>
      </c>
      <c r="AA235" s="850">
        <f t="shared" si="28"/>
        <v>0</v>
      </c>
      <c r="AC235" s="153">
        <f t="shared" si="29"/>
        <v>0</v>
      </c>
      <c r="AD235" s="149">
        <f t="shared" si="30"/>
        <v>0</v>
      </c>
      <c r="AE235" s="149">
        <f t="shared" si="31"/>
        <v>0</v>
      </c>
      <c r="AF235" s="154">
        <f t="shared" si="32"/>
        <v>0</v>
      </c>
    </row>
    <row r="236" spans="1:32" x14ac:dyDescent="0.25">
      <c r="A236" s="141" t="str">
        <f>IF(ISBLANK('C1'!A236),"",'C1'!A236)</f>
        <v/>
      </c>
      <c r="B236" s="144" t="str">
        <f>IF(ISBLANK('C1'!B236),"",'C1'!B236)</f>
        <v/>
      </c>
      <c r="C236" s="248" t="str">
        <f>IF(ISBLANK('C1'!R236),"",'C1'!R236)</f>
        <v/>
      </c>
      <c r="D236" s="194"/>
      <c r="E236" s="195"/>
      <c r="F236" s="195"/>
      <c r="G236" s="195"/>
      <c r="H236" s="195"/>
      <c r="I236" s="195"/>
      <c r="J236" s="197"/>
      <c r="K236" s="459"/>
      <c r="L236" s="198"/>
      <c r="M236" s="196"/>
      <c r="N236" s="196"/>
      <c r="O236" s="196"/>
      <c r="P236" s="196"/>
      <c r="Q236" s="197"/>
      <c r="R236" s="195"/>
      <c r="S236" s="195"/>
      <c r="T236" s="195"/>
      <c r="U236" s="195"/>
      <c r="V236" s="198"/>
      <c r="X236" s="153">
        <f t="shared" si="25"/>
        <v>0</v>
      </c>
      <c r="Y236" s="149">
        <f t="shared" si="26"/>
        <v>0</v>
      </c>
      <c r="Z236" s="149">
        <f t="shared" si="27"/>
        <v>0</v>
      </c>
      <c r="AA236" s="850">
        <f t="shared" si="28"/>
        <v>0</v>
      </c>
      <c r="AC236" s="153">
        <f t="shared" si="29"/>
        <v>0</v>
      </c>
      <c r="AD236" s="149">
        <f t="shared" si="30"/>
        <v>0</v>
      </c>
      <c r="AE236" s="149">
        <f t="shared" si="31"/>
        <v>0</v>
      </c>
      <c r="AF236" s="154">
        <f t="shared" si="32"/>
        <v>0</v>
      </c>
    </row>
    <row r="237" spans="1:32" x14ac:dyDescent="0.25">
      <c r="A237" s="141" t="str">
        <f>IF(ISBLANK('C1'!A237),"",'C1'!A237)</f>
        <v/>
      </c>
      <c r="B237" s="144" t="str">
        <f>IF(ISBLANK('C1'!B237),"",'C1'!B237)</f>
        <v/>
      </c>
      <c r="C237" s="248" t="str">
        <f>IF(ISBLANK('C1'!R237),"",'C1'!R237)</f>
        <v/>
      </c>
      <c r="D237" s="194"/>
      <c r="E237" s="195"/>
      <c r="F237" s="195"/>
      <c r="G237" s="195"/>
      <c r="H237" s="195"/>
      <c r="I237" s="195"/>
      <c r="J237" s="197"/>
      <c r="K237" s="459"/>
      <c r="L237" s="198"/>
      <c r="M237" s="196"/>
      <c r="N237" s="196"/>
      <c r="O237" s="196"/>
      <c r="P237" s="196"/>
      <c r="Q237" s="197"/>
      <c r="R237" s="195"/>
      <c r="S237" s="195"/>
      <c r="T237" s="195"/>
      <c r="U237" s="195"/>
      <c r="V237" s="198"/>
      <c r="X237" s="153">
        <f t="shared" si="25"/>
        <v>0</v>
      </c>
      <c r="Y237" s="149">
        <f t="shared" si="26"/>
        <v>0</v>
      </c>
      <c r="Z237" s="149">
        <f t="shared" si="27"/>
        <v>0</v>
      </c>
      <c r="AA237" s="850">
        <f t="shared" si="28"/>
        <v>0</v>
      </c>
      <c r="AC237" s="153">
        <f t="shared" si="29"/>
        <v>0</v>
      </c>
      <c r="AD237" s="149">
        <f t="shared" si="30"/>
        <v>0</v>
      </c>
      <c r="AE237" s="149">
        <f t="shared" si="31"/>
        <v>0</v>
      </c>
      <c r="AF237" s="154">
        <f t="shared" si="32"/>
        <v>0</v>
      </c>
    </row>
    <row r="238" spans="1:32" x14ac:dyDescent="0.25">
      <c r="A238" s="141" t="str">
        <f>IF(ISBLANK('C1'!A238),"",'C1'!A238)</f>
        <v/>
      </c>
      <c r="B238" s="144" t="str">
        <f>IF(ISBLANK('C1'!B238),"",'C1'!B238)</f>
        <v/>
      </c>
      <c r="C238" s="248" t="str">
        <f>IF(ISBLANK('C1'!R238),"",'C1'!R238)</f>
        <v/>
      </c>
      <c r="D238" s="194"/>
      <c r="E238" s="195"/>
      <c r="F238" s="195"/>
      <c r="G238" s="195"/>
      <c r="H238" s="195"/>
      <c r="I238" s="195"/>
      <c r="J238" s="197"/>
      <c r="K238" s="459"/>
      <c r="L238" s="198"/>
      <c r="M238" s="196"/>
      <c r="N238" s="196"/>
      <c r="O238" s="196"/>
      <c r="P238" s="196"/>
      <c r="Q238" s="197"/>
      <c r="R238" s="195"/>
      <c r="S238" s="195"/>
      <c r="T238" s="195"/>
      <c r="U238" s="195"/>
      <c r="V238" s="198"/>
      <c r="X238" s="153">
        <f t="shared" si="25"/>
        <v>0</v>
      </c>
      <c r="Y238" s="149">
        <f t="shared" si="26"/>
        <v>0</v>
      </c>
      <c r="Z238" s="149">
        <f t="shared" si="27"/>
        <v>0</v>
      </c>
      <c r="AA238" s="850">
        <f t="shared" si="28"/>
        <v>0</v>
      </c>
      <c r="AC238" s="153">
        <f t="shared" si="29"/>
        <v>0</v>
      </c>
      <c r="AD238" s="149">
        <f t="shared" si="30"/>
        <v>0</v>
      </c>
      <c r="AE238" s="149">
        <f t="shared" si="31"/>
        <v>0</v>
      </c>
      <c r="AF238" s="154">
        <f t="shared" si="32"/>
        <v>0</v>
      </c>
    </row>
    <row r="239" spans="1:32" x14ac:dyDescent="0.25">
      <c r="A239" s="141" t="str">
        <f>IF(ISBLANK('C1'!A239),"",'C1'!A239)</f>
        <v/>
      </c>
      <c r="B239" s="144" t="str">
        <f>IF(ISBLANK('C1'!B239),"",'C1'!B239)</f>
        <v/>
      </c>
      <c r="C239" s="248" t="str">
        <f>IF(ISBLANK('C1'!R239),"",'C1'!R239)</f>
        <v/>
      </c>
      <c r="D239" s="194"/>
      <c r="E239" s="195"/>
      <c r="F239" s="195"/>
      <c r="G239" s="195"/>
      <c r="H239" s="195"/>
      <c r="I239" s="195"/>
      <c r="J239" s="197"/>
      <c r="K239" s="459"/>
      <c r="L239" s="198"/>
      <c r="M239" s="196"/>
      <c r="N239" s="196"/>
      <c r="O239" s="196"/>
      <c r="P239" s="196"/>
      <c r="Q239" s="197"/>
      <c r="R239" s="195"/>
      <c r="S239" s="195"/>
      <c r="T239" s="195"/>
      <c r="U239" s="195"/>
      <c r="V239" s="198"/>
      <c r="X239" s="153">
        <f t="shared" si="25"/>
        <v>0</v>
      </c>
      <c r="Y239" s="149">
        <f t="shared" si="26"/>
        <v>0</v>
      </c>
      <c r="Z239" s="149">
        <f t="shared" si="27"/>
        <v>0</v>
      </c>
      <c r="AA239" s="850">
        <f t="shared" si="28"/>
        <v>0</v>
      </c>
      <c r="AC239" s="153">
        <f t="shared" si="29"/>
        <v>0</v>
      </c>
      <c r="AD239" s="149">
        <f t="shared" si="30"/>
        <v>0</v>
      </c>
      <c r="AE239" s="149">
        <f t="shared" si="31"/>
        <v>0</v>
      </c>
      <c r="AF239" s="154">
        <f t="shared" si="32"/>
        <v>0</v>
      </c>
    </row>
    <row r="240" spans="1:32" x14ac:dyDescent="0.25">
      <c r="A240" s="141" t="str">
        <f>IF(ISBLANK('C1'!A240),"",'C1'!A240)</f>
        <v/>
      </c>
      <c r="B240" s="144" t="str">
        <f>IF(ISBLANK('C1'!B240),"",'C1'!B240)</f>
        <v/>
      </c>
      <c r="C240" s="248" t="str">
        <f>IF(ISBLANK('C1'!R240),"",'C1'!R240)</f>
        <v/>
      </c>
      <c r="D240" s="194"/>
      <c r="E240" s="195"/>
      <c r="F240" s="195"/>
      <c r="G240" s="195"/>
      <c r="H240" s="195"/>
      <c r="I240" s="195"/>
      <c r="J240" s="197"/>
      <c r="K240" s="459"/>
      <c r="L240" s="198"/>
      <c r="M240" s="196"/>
      <c r="N240" s="196"/>
      <c r="O240" s="196"/>
      <c r="P240" s="196"/>
      <c r="Q240" s="197"/>
      <c r="R240" s="195"/>
      <c r="S240" s="195"/>
      <c r="T240" s="195"/>
      <c r="U240" s="195"/>
      <c r="V240" s="198"/>
      <c r="X240" s="153">
        <f t="shared" si="25"/>
        <v>0</v>
      </c>
      <c r="Y240" s="149">
        <f t="shared" si="26"/>
        <v>0</v>
      </c>
      <c r="Z240" s="149">
        <f t="shared" si="27"/>
        <v>0</v>
      </c>
      <c r="AA240" s="850">
        <f t="shared" si="28"/>
        <v>0</v>
      </c>
      <c r="AC240" s="153">
        <f t="shared" si="29"/>
        <v>0</v>
      </c>
      <c r="AD240" s="149">
        <f t="shared" si="30"/>
        <v>0</v>
      </c>
      <c r="AE240" s="149">
        <f t="shared" si="31"/>
        <v>0</v>
      </c>
      <c r="AF240" s="154">
        <f t="shared" si="32"/>
        <v>0</v>
      </c>
    </row>
    <row r="241" spans="1:32" x14ac:dyDescent="0.25">
      <c r="A241" s="141" t="str">
        <f>IF(ISBLANK('C1'!A241),"",'C1'!A241)</f>
        <v/>
      </c>
      <c r="B241" s="144" t="str">
        <f>IF(ISBLANK('C1'!B241),"",'C1'!B241)</f>
        <v/>
      </c>
      <c r="C241" s="248" t="str">
        <f>IF(ISBLANK('C1'!R241),"",'C1'!R241)</f>
        <v/>
      </c>
      <c r="D241" s="194"/>
      <c r="E241" s="195"/>
      <c r="F241" s="195"/>
      <c r="G241" s="195"/>
      <c r="H241" s="195"/>
      <c r="I241" s="195"/>
      <c r="J241" s="197"/>
      <c r="K241" s="459"/>
      <c r="L241" s="198"/>
      <c r="M241" s="196"/>
      <c r="N241" s="196"/>
      <c r="O241" s="196"/>
      <c r="P241" s="196"/>
      <c r="Q241" s="197"/>
      <c r="R241" s="195"/>
      <c r="S241" s="195"/>
      <c r="T241" s="195"/>
      <c r="U241" s="195"/>
      <c r="V241" s="198"/>
      <c r="X241" s="153">
        <f t="shared" si="25"/>
        <v>0</v>
      </c>
      <c r="Y241" s="149">
        <f t="shared" si="26"/>
        <v>0</v>
      </c>
      <c r="Z241" s="149">
        <f t="shared" si="27"/>
        <v>0</v>
      </c>
      <c r="AA241" s="850">
        <f t="shared" si="28"/>
        <v>0</v>
      </c>
      <c r="AC241" s="153">
        <f t="shared" si="29"/>
        <v>0</v>
      </c>
      <c r="AD241" s="149">
        <f t="shared" si="30"/>
        <v>0</v>
      </c>
      <c r="AE241" s="149">
        <f t="shared" si="31"/>
        <v>0</v>
      </c>
      <c r="AF241" s="154">
        <f t="shared" si="32"/>
        <v>0</v>
      </c>
    </row>
    <row r="242" spans="1:32" x14ac:dyDescent="0.25">
      <c r="A242" s="141" t="str">
        <f>IF(ISBLANK('C1'!A242),"",'C1'!A242)</f>
        <v/>
      </c>
      <c r="B242" s="144" t="str">
        <f>IF(ISBLANK('C1'!B242),"",'C1'!B242)</f>
        <v/>
      </c>
      <c r="C242" s="248" t="str">
        <f>IF(ISBLANK('C1'!R242),"",'C1'!R242)</f>
        <v/>
      </c>
      <c r="D242" s="194"/>
      <c r="E242" s="195"/>
      <c r="F242" s="195"/>
      <c r="G242" s="195"/>
      <c r="H242" s="195"/>
      <c r="I242" s="195"/>
      <c r="J242" s="197"/>
      <c r="K242" s="459"/>
      <c r="L242" s="198"/>
      <c r="M242" s="196"/>
      <c r="N242" s="196"/>
      <c r="O242" s="196"/>
      <c r="P242" s="196"/>
      <c r="Q242" s="197"/>
      <c r="R242" s="195"/>
      <c r="S242" s="195"/>
      <c r="T242" s="195"/>
      <c r="U242" s="195"/>
      <c r="V242" s="198"/>
      <c r="X242" s="153">
        <f t="shared" si="25"/>
        <v>0</v>
      </c>
      <c r="Y242" s="149">
        <f t="shared" si="26"/>
        <v>0</v>
      </c>
      <c r="Z242" s="149">
        <f t="shared" si="27"/>
        <v>0</v>
      </c>
      <c r="AA242" s="850">
        <f t="shared" si="28"/>
        <v>0</v>
      </c>
      <c r="AC242" s="153">
        <f t="shared" si="29"/>
        <v>0</v>
      </c>
      <c r="AD242" s="149">
        <f t="shared" si="30"/>
        <v>0</v>
      </c>
      <c r="AE242" s="149">
        <f t="shared" si="31"/>
        <v>0</v>
      </c>
      <c r="AF242" s="154">
        <f t="shared" si="32"/>
        <v>0</v>
      </c>
    </row>
    <row r="243" spans="1:32" x14ac:dyDescent="0.25">
      <c r="A243" s="141" t="str">
        <f>IF(ISBLANK('C1'!A243),"",'C1'!A243)</f>
        <v/>
      </c>
      <c r="B243" s="144" t="str">
        <f>IF(ISBLANK('C1'!B243),"",'C1'!B243)</f>
        <v/>
      </c>
      <c r="C243" s="248" t="str">
        <f>IF(ISBLANK('C1'!R243),"",'C1'!R243)</f>
        <v/>
      </c>
      <c r="D243" s="194"/>
      <c r="E243" s="195"/>
      <c r="F243" s="195"/>
      <c r="G243" s="195"/>
      <c r="H243" s="195"/>
      <c r="I243" s="195"/>
      <c r="J243" s="197"/>
      <c r="K243" s="459"/>
      <c r="L243" s="198"/>
      <c r="M243" s="196"/>
      <c r="N243" s="196"/>
      <c r="O243" s="196"/>
      <c r="P243" s="196"/>
      <c r="Q243" s="197"/>
      <c r="R243" s="195"/>
      <c r="S243" s="195"/>
      <c r="T243" s="195"/>
      <c r="U243" s="195"/>
      <c r="V243" s="198"/>
      <c r="X243" s="153">
        <f t="shared" si="25"/>
        <v>0</v>
      </c>
      <c r="Y243" s="149">
        <f t="shared" si="26"/>
        <v>0</v>
      </c>
      <c r="Z243" s="149">
        <f t="shared" si="27"/>
        <v>0</v>
      </c>
      <c r="AA243" s="850">
        <f t="shared" si="28"/>
        <v>0</v>
      </c>
      <c r="AC243" s="153">
        <f t="shared" si="29"/>
        <v>0</v>
      </c>
      <c r="AD243" s="149">
        <f t="shared" si="30"/>
        <v>0</v>
      </c>
      <c r="AE243" s="149">
        <f t="shared" si="31"/>
        <v>0</v>
      </c>
      <c r="AF243" s="154">
        <f t="shared" si="32"/>
        <v>0</v>
      </c>
    </row>
    <row r="244" spans="1:32" x14ac:dyDescent="0.25">
      <c r="A244" s="141" t="str">
        <f>IF(ISBLANK('C1'!A244),"",'C1'!A244)</f>
        <v/>
      </c>
      <c r="B244" s="144" t="str">
        <f>IF(ISBLANK('C1'!B244),"",'C1'!B244)</f>
        <v/>
      </c>
      <c r="C244" s="248" t="str">
        <f>IF(ISBLANK('C1'!R244),"",'C1'!R244)</f>
        <v/>
      </c>
      <c r="D244" s="194"/>
      <c r="E244" s="195"/>
      <c r="F244" s="195"/>
      <c r="G244" s="195"/>
      <c r="H244" s="195"/>
      <c r="I244" s="195"/>
      <c r="J244" s="197"/>
      <c r="K244" s="459"/>
      <c r="L244" s="198"/>
      <c r="M244" s="196"/>
      <c r="N244" s="196"/>
      <c r="O244" s="196"/>
      <c r="P244" s="196"/>
      <c r="Q244" s="197"/>
      <c r="R244" s="195"/>
      <c r="S244" s="195"/>
      <c r="T244" s="195"/>
      <c r="U244" s="195"/>
      <c r="V244" s="198"/>
      <c r="X244" s="153">
        <f t="shared" si="25"/>
        <v>0</v>
      </c>
      <c r="Y244" s="149">
        <f t="shared" si="26"/>
        <v>0</v>
      </c>
      <c r="Z244" s="149">
        <f t="shared" si="27"/>
        <v>0</v>
      </c>
      <c r="AA244" s="850">
        <f t="shared" si="28"/>
        <v>0</v>
      </c>
      <c r="AC244" s="153">
        <f t="shared" si="29"/>
        <v>0</v>
      </c>
      <c r="AD244" s="149">
        <f t="shared" si="30"/>
        <v>0</v>
      </c>
      <c r="AE244" s="149">
        <f t="shared" si="31"/>
        <v>0</v>
      </c>
      <c r="AF244" s="154">
        <f t="shared" si="32"/>
        <v>0</v>
      </c>
    </row>
    <row r="245" spans="1:32" x14ac:dyDescent="0.25">
      <c r="A245" s="141" t="str">
        <f>IF(ISBLANK('C1'!A245),"",'C1'!A245)</f>
        <v/>
      </c>
      <c r="B245" s="144" t="str">
        <f>IF(ISBLANK('C1'!B245),"",'C1'!B245)</f>
        <v/>
      </c>
      <c r="C245" s="248" t="str">
        <f>IF(ISBLANK('C1'!R245),"",'C1'!R245)</f>
        <v/>
      </c>
      <c r="D245" s="194"/>
      <c r="E245" s="195"/>
      <c r="F245" s="195"/>
      <c r="G245" s="195"/>
      <c r="H245" s="195"/>
      <c r="I245" s="195"/>
      <c r="J245" s="197"/>
      <c r="K245" s="459"/>
      <c r="L245" s="198"/>
      <c r="M245" s="196"/>
      <c r="N245" s="196"/>
      <c r="O245" s="196"/>
      <c r="P245" s="196"/>
      <c r="Q245" s="197"/>
      <c r="R245" s="195"/>
      <c r="S245" s="195"/>
      <c r="T245" s="195"/>
      <c r="U245" s="195"/>
      <c r="V245" s="198"/>
      <c r="X245" s="153">
        <f t="shared" si="25"/>
        <v>0</v>
      </c>
      <c r="Y245" s="149">
        <f t="shared" si="26"/>
        <v>0</v>
      </c>
      <c r="Z245" s="149">
        <f t="shared" si="27"/>
        <v>0</v>
      </c>
      <c r="AA245" s="850">
        <f t="shared" si="28"/>
        <v>0</v>
      </c>
      <c r="AC245" s="153">
        <f t="shared" si="29"/>
        <v>0</v>
      </c>
      <c r="AD245" s="149">
        <f t="shared" si="30"/>
        <v>0</v>
      </c>
      <c r="AE245" s="149">
        <f t="shared" si="31"/>
        <v>0</v>
      </c>
      <c r="AF245" s="154">
        <f t="shared" si="32"/>
        <v>0</v>
      </c>
    </row>
    <row r="246" spans="1:32" x14ac:dyDescent="0.25">
      <c r="A246" s="141" t="str">
        <f>IF(ISBLANK('C1'!A246),"",'C1'!A246)</f>
        <v/>
      </c>
      <c r="B246" s="144" t="str">
        <f>IF(ISBLANK('C1'!B246),"",'C1'!B246)</f>
        <v/>
      </c>
      <c r="C246" s="248" t="str">
        <f>IF(ISBLANK('C1'!R246),"",'C1'!R246)</f>
        <v/>
      </c>
      <c r="D246" s="194"/>
      <c r="E246" s="195"/>
      <c r="F246" s="195"/>
      <c r="G246" s="195"/>
      <c r="H246" s="195"/>
      <c r="I246" s="195"/>
      <c r="J246" s="197"/>
      <c r="K246" s="459"/>
      <c r="L246" s="198"/>
      <c r="M246" s="196"/>
      <c r="N246" s="196"/>
      <c r="O246" s="196"/>
      <c r="P246" s="196"/>
      <c r="Q246" s="197"/>
      <c r="R246" s="195"/>
      <c r="S246" s="195"/>
      <c r="T246" s="195"/>
      <c r="U246" s="195"/>
      <c r="V246" s="198"/>
      <c r="X246" s="153">
        <f t="shared" si="25"/>
        <v>0</v>
      </c>
      <c r="Y246" s="149">
        <f t="shared" si="26"/>
        <v>0</v>
      </c>
      <c r="Z246" s="149">
        <f t="shared" si="27"/>
        <v>0</v>
      </c>
      <c r="AA246" s="850">
        <f t="shared" si="28"/>
        <v>0</v>
      </c>
      <c r="AC246" s="153">
        <f t="shared" si="29"/>
        <v>0</v>
      </c>
      <c r="AD246" s="149">
        <f t="shared" si="30"/>
        <v>0</v>
      </c>
      <c r="AE246" s="149">
        <f t="shared" si="31"/>
        <v>0</v>
      </c>
      <c r="AF246" s="154">
        <f t="shared" si="32"/>
        <v>0</v>
      </c>
    </row>
    <row r="247" spans="1:32" x14ac:dyDescent="0.25">
      <c r="A247" s="141" t="str">
        <f>IF(ISBLANK('C1'!A247),"",'C1'!A247)</f>
        <v/>
      </c>
      <c r="B247" s="144" t="str">
        <f>IF(ISBLANK('C1'!B247),"",'C1'!B247)</f>
        <v/>
      </c>
      <c r="C247" s="248" t="str">
        <f>IF(ISBLANK('C1'!R247),"",'C1'!R247)</f>
        <v/>
      </c>
      <c r="D247" s="194"/>
      <c r="E247" s="195"/>
      <c r="F247" s="195"/>
      <c r="G247" s="195"/>
      <c r="H247" s="195"/>
      <c r="I247" s="195"/>
      <c r="J247" s="197"/>
      <c r="K247" s="459"/>
      <c r="L247" s="198"/>
      <c r="M247" s="196"/>
      <c r="N247" s="196"/>
      <c r="O247" s="196"/>
      <c r="P247" s="196"/>
      <c r="Q247" s="197"/>
      <c r="R247" s="195"/>
      <c r="S247" s="195"/>
      <c r="T247" s="195"/>
      <c r="U247" s="195"/>
      <c r="V247" s="198"/>
      <c r="X247" s="153">
        <f t="shared" si="25"/>
        <v>0</v>
      </c>
      <c r="Y247" s="149">
        <f t="shared" si="26"/>
        <v>0</v>
      </c>
      <c r="Z247" s="149">
        <f t="shared" si="27"/>
        <v>0</v>
      </c>
      <c r="AA247" s="850">
        <f t="shared" si="28"/>
        <v>0</v>
      </c>
      <c r="AC247" s="153">
        <f t="shared" si="29"/>
        <v>0</v>
      </c>
      <c r="AD247" s="149">
        <f t="shared" si="30"/>
        <v>0</v>
      </c>
      <c r="AE247" s="149">
        <f t="shared" si="31"/>
        <v>0</v>
      </c>
      <c r="AF247" s="154">
        <f t="shared" si="32"/>
        <v>0</v>
      </c>
    </row>
    <row r="248" spans="1:32" x14ac:dyDescent="0.25">
      <c r="A248" s="141" t="str">
        <f>IF(ISBLANK('C1'!A248),"",'C1'!A248)</f>
        <v/>
      </c>
      <c r="B248" s="144" t="str">
        <f>IF(ISBLANK('C1'!B248),"",'C1'!B248)</f>
        <v/>
      </c>
      <c r="C248" s="248" t="str">
        <f>IF(ISBLANK('C1'!R248),"",'C1'!R248)</f>
        <v/>
      </c>
      <c r="D248" s="194"/>
      <c r="E248" s="195"/>
      <c r="F248" s="195"/>
      <c r="G248" s="195"/>
      <c r="H248" s="195"/>
      <c r="I248" s="195"/>
      <c r="J248" s="197"/>
      <c r="K248" s="459"/>
      <c r="L248" s="198"/>
      <c r="M248" s="196"/>
      <c r="N248" s="196"/>
      <c r="O248" s="196"/>
      <c r="P248" s="196"/>
      <c r="Q248" s="197"/>
      <c r="R248" s="195"/>
      <c r="S248" s="195"/>
      <c r="T248" s="195"/>
      <c r="U248" s="195"/>
      <c r="V248" s="198"/>
      <c r="X248" s="153">
        <f t="shared" si="25"/>
        <v>0</v>
      </c>
      <c r="Y248" s="149">
        <f t="shared" si="26"/>
        <v>0</v>
      </c>
      <c r="Z248" s="149">
        <f t="shared" si="27"/>
        <v>0</v>
      </c>
      <c r="AA248" s="850">
        <f t="shared" si="28"/>
        <v>0</v>
      </c>
      <c r="AC248" s="153">
        <f t="shared" si="29"/>
        <v>0</v>
      </c>
      <c r="AD248" s="149">
        <f t="shared" si="30"/>
        <v>0</v>
      </c>
      <c r="AE248" s="149">
        <f t="shared" si="31"/>
        <v>0</v>
      </c>
      <c r="AF248" s="154">
        <f t="shared" si="32"/>
        <v>0</v>
      </c>
    </row>
    <row r="249" spans="1:32" x14ac:dyDescent="0.25">
      <c r="A249" s="141" t="str">
        <f>IF(ISBLANK('C1'!A249),"",'C1'!A249)</f>
        <v/>
      </c>
      <c r="B249" s="144" t="str">
        <f>IF(ISBLANK('C1'!B249),"",'C1'!B249)</f>
        <v/>
      </c>
      <c r="C249" s="248" t="str">
        <f>IF(ISBLANK('C1'!R249),"",'C1'!R249)</f>
        <v/>
      </c>
      <c r="D249" s="194"/>
      <c r="E249" s="195"/>
      <c r="F249" s="195"/>
      <c r="G249" s="195"/>
      <c r="H249" s="195"/>
      <c r="I249" s="195"/>
      <c r="J249" s="197"/>
      <c r="K249" s="459"/>
      <c r="L249" s="198"/>
      <c r="M249" s="196"/>
      <c r="N249" s="196"/>
      <c r="O249" s="196"/>
      <c r="P249" s="196"/>
      <c r="Q249" s="197"/>
      <c r="R249" s="195"/>
      <c r="S249" s="195"/>
      <c r="T249" s="195"/>
      <c r="U249" s="195"/>
      <c r="V249" s="198"/>
      <c r="X249" s="153">
        <f t="shared" si="25"/>
        <v>0</v>
      </c>
      <c r="Y249" s="149">
        <f t="shared" si="26"/>
        <v>0</v>
      </c>
      <c r="Z249" s="149">
        <f t="shared" si="27"/>
        <v>0</v>
      </c>
      <c r="AA249" s="850">
        <f t="shared" si="28"/>
        <v>0</v>
      </c>
      <c r="AC249" s="153">
        <f t="shared" si="29"/>
        <v>0</v>
      </c>
      <c r="AD249" s="149">
        <f t="shared" si="30"/>
        <v>0</v>
      </c>
      <c r="AE249" s="149">
        <f t="shared" si="31"/>
        <v>0</v>
      </c>
      <c r="AF249" s="154">
        <f t="shared" si="32"/>
        <v>0</v>
      </c>
    </row>
    <row r="250" spans="1:32" x14ac:dyDescent="0.25">
      <c r="A250" s="141" t="str">
        <f>IF(ISBLANK('C1'!A250),"",'C1'!A250)</f>
        <v/>
      </c>
      <c r="B250" s="144" t="str">
        <f>IF(ISBLANK('C1'!B250),"",'C1'!B250)</f>
        <v/>
      </c>
      <c r="C250" s="248" t="str">
        <f>IF(ISBLANK('C1'!R250),"",'C1'!R250)</f>
        <v/>
      </c>
      <c r="D250" s="194"/>
      <c r="E250" s="195"/>
      <c r="F250" s="195"/>
      <c r="G250" s="195"/>
      <c r="H250" s="195"/>
      <c r="I250" s="195"/>
      <c r="J250" s="197"/>
      <c r="K250" s="459"/>
      <c r="L250" s="198"/>
      <c r="M250" s="196"/>
      <c r="N250" s="196"/>
      <c r="O250" s="196"/>
      <c r="P250" s="196"/>
      <c r="Q250" s="197"/>
      <c r="R250" s="195"/>
      <c r="S250" s="195"/>
      <c r="T250" s="195"/>
      <c r="U250" s="195"/>
      <c r="V250" s="198"/>
      <c r="X250" s="153">
        <f t="shared" si="25"/>
        <v>0</v>
      </c>
      <c r="Y250" s="149">
        <f t="shared" si="26"/>
        <v>0</v>
      </c>
      <c r="Z250" s="149">
        <f t="shared" si="27"/>
        <v>0</v>
      </c>
      <c r="AA250" s="850">
        <f t="shared" si="28"/>
        <v>0</v>
      </c>
      <c r="AC250" s="153">
        <f t="shared" si="29"/>
        <v>0</v>
      </c>
      <c r="AD250" s="149">
        <f t="shared" si="30"/>
        <v>0</v>
      </c>
      <c r="AE250" s="149">
        <f t="shared" si="31"/>
        <v>0</v>
      </c>
      <c r="AF250" s="154">
        <f t="shared" si="32"/>
        <v>0</v>
      </c>
    </row>
    <row r="251" spans="1:32" x14ac:dyDescent="0.25">
      <c r="A251" s="141" t="str">
        <f>IF(ISBLANK('C1'!A251),"",'C1'!A251)</f>
        <v/>
      </c>
      <c r="B251" s="144" t="str">
        <f>IF(ISBLANK('C1'!B251),"",'C1'!B251)</f>
        <v/>
      </c>
      <c r="C251" s="248" t="str">
        <f>IF(ISBLANK('C1'!R251),"",'C1'!R251)</f>
        <v/>
      </c>
      <c r="D251" s="194"/>
      <c r="E251" s="195"/>
      <c r="F251" s="195"/>
      <c r="G251" s="195"/>
      <c r="H251" s="195"/>
      <c r="I251" s="195"/>
      <c r="J251" s="197"/>
      <c r="K251" s="459"/>
      <c r="L251" s="198"/>
      <c r="M251" s="196"/>
      <c r="N251" s="196"/>
      <c r="O251" s="196"/>
      <c r="P251" s="196"/>
      <c r="Q251" s="197"/>
      <c r="R251" s="195"/>
      <c r="S251" s="195"/>
      <c r="T251" s="195"/>
      <c r="U251" s="195"/>
      <c r="V251" s="198"/>
      <c r="X251" s="153">
        <f t="shared" si="25"/>
        <v>0</v>
      </c>
      <c r="Y251" s="149">
        <f t="shared" si="26"/>
        <v>0</v>
      </c>
      <c r="Z251" s="149">
        <f t="shared" si="27"/>
        <v>0</v>
      </c>
      <c r="AA251" s="850">
        <f t="shared" si="28"/>
        <v>0</v>
      </c>
      <c r="AC251" s="153">
        <f t="shared" si="29"/>
        <v>0</v>
      </c>
      <c r="AD251" s="149">
        <f t="shared" si="30"/>
        <v>0</v>
      </c>
      <c r="AE251" s="149">
        <f t="shared" si="31"/>
        <v>0</v>
      </c>
      <c r="AF251" s="154">
        <f t="shared" si="32"/>
        <v>0</v>
      </c>
    </row>
    <row r="252" spans="1:32" x14ac:dyDescent="0.25">
      <c r="A252" s="141" t="str">
        <f>IF(ISBLANK('C1'!A252),"",'C1'!A252)</f>
        <v/>
      </c>
      <c r="B252" s="144" t="str">
        <f>IF(ISBLANK('C1'!B252),"",'C1'!B252)</f>
        <v/>
      </c>
      <c r="C252" s="248" t="str">
        <f>IF(ISBLANK('C1'!R252),"",'C1'!R252)</f>
        <v/>
      </c>
      <c r="D252" s="194"/>
      <c r="E252" s="195"/>
      <c r="F252" s="195"/>
      <c r="G252" s="195"/>
      <c r="H252" s="195"/>
      <c r="I252" s="195"/>
      <c r="J252" s="197"/>
      <c r="K252" s="459"/>
      <c r="L252" s="198"/>
      <c r="M252" s="196"/>
      <c r="N252" s="196"/>
      <c r="O252" s="196"/>
      <c r="P252" s="196"/>
      <c r="Q252" s="197"/>
      <c r="R252" s="195"/>
      <c r="S252" s="195"/>
      <c r="T252" s="195"/>
      <c r="U252" s="195"/>
      <c r="V252" s="198"/>
      <c r="X252" s="153">
        <f t="shared" si="25"/>
        <v>0</v>
      </c>
      <c r="Y252" s="149">
        <f t="shared" si="26"/>
        <v>0</v>
      </c>
      <c r="Z252" s="149">
        <f t="shared" si="27"/>
        <v>0</v>
      </c>
      <c r="AA252" s="850">
        <f t="shared" si="28"/>
        <v>0</v>
      </c>
      <c r="AC252" s="153">
        <f t="shared" si="29"/>
        <v>0</v>
      </c>
      <c r="AD252" s="149">
        <f t="shared" si="30"/>
        <v>0</v>
      </c>
      <c r="AE252" s="149">
        <f t="shared" si="31"/>
        <v>0</v>
      </c>
      <c r="AF252" s="154">
        <f t="shared" si="32"/>
        <v>0</v>
      </c>
    </row>
    <row r="253" spans="1:32" x14ac:dyDescent="0.25">
      <c r="A253" s="141" t="str">
        <f>IF(ISBLANK('C1'!A253),"",'C1'!A253)</f>
        <v/>
      </c>
      <c r="B253" s="144" t="str">
        <f>IF(ISBLANK('C1'!B253),"",'C1'!B253)</f>
        <v/>
      </c>
      <c r="C253" s="248" t="str">
        <f>IF(ISBLANK('C1'!R253),"",'C1'!R253)</f>
        <v/>
      </c>
      <c r="D253" s="194"/>
      <c r="E253" s="195"/>
      <c r="F253" s="195"/>
      <c r="G253" s="195"/>
      <c r="H253" s="195"/>
      <c r="I253" s="195"/>
      <c r="J253" s="197"/>
      <c r="K253" s="459"/>
      <c r="L253" s="198"/>
      <c r="M253" s="196"/>
      <c r="N253" s="196"/>
      <c r="O253" s="196"/>
      <c r="P253" s="196"/>
      <c r="Q253" s="197"/>
      <c r="R253" s="195"/>
      <c r="S253" s="195"/>
      <c r="T253" s="195"/>
      <c r="U253" s="195"/>
      <c r="V253" s="198"/>
      <c r="X253" s="153">
        <f t="shared" si="25"/>
        <v>0</v>
      </c>
      <c r="Y253" s="149">
        <f t="shared" si="26"/>
        <v>0</v>
      </c>
      <c r="Z253" s="149">
        <f t="shared" si="27"/>
        <v>0</v>
      </c>
      <c r="AA253" s="850">
        <f t="shared" si="28"/>
        <v>0</v>
      </c>
      <c r="AC253" s="153">
        <f t="shared" si="29"/>
        <v>0</v>
      </c>
      <c r="AD253" s="149">
        <f t="shared" si="30"/>
        <v>0</v>
      </c>
      <c r="AE253" s="149">
        <f t="shared" si="31"/>
        <v>0</v>
      </c>
      <c r="AF253" s="154">
        <f t="shared" si="32"/>
        <v>0</v>
      </c>
    </row>
    <row r="254" spans="1:32" x14ac:dyDescent="0.25">
      <c r="A254" s="141" t="str">
        <f>IF(ISBLANK('C1'!A254),"",'C1'!A254)</f>
        <v/>
      </c>
      <c r="B254" s="144" t="str">
        <f>IF(ISBLANK('C1'!B254),"",'C1'!B254)</f>
        <v/>
      </c>
      <c r="C254" s="248" t="str">
        <f>IF(ISBLANK('C1'!R254),"",'C1'!R254)</f>
        <v/>
      </c>
      <c r="D254" s="194"/>
      <c r="E254" s="195"/>
      <c r="F254" s="195"/>
      <c r="G254" s="195"/>
      <c r="H254" s="195"/>
      <c r="I254" s="195"/>
      <c r="J254" s="197"/>
      <c r="K254" s="459"/>
      <c r="L254" s="198"/>
      <c r="M254" s="196"/>
      <c r="N254" s="196"/>
      <c r="O254" s="196"/>
      <c r="P254" s="196"/>
      <c r="Q254" s="197"/>
      <c r="R254" s="195"/>
      <c r="S254" s="195"/>
      <c r="T254" s="195"/>
      <c r="U254" s="195"/>
      <c r="V254" s="198"/>
      <c r="X254" s="153">
        <f t="shared" si="25"/>
        <v>0</v>
      </c>
      <c r="Y254" s="149">
        <f t="shared" si="26"/>
        <v>0</v>
      </c>
      <c r="Z254" s="149">
        <f t="shared" si="27"/>
        <v>0</v>
      </c>
      <c r="AA254" s="850">
        <f t="shared" si="28"/>
        <v>0</v>
      </c>
      <c r="AC254" s="153">
        <f t="shared" si="29"/>
        <v>0</v>
      </c>
      <c r="AD254" s="149">
        <f t="shared" si="30"/>
        <v>0</v>
      </c>
      <c r="AE254" s="149">
        <f t="shared" si="31"/>
        <v>0</v>
      </c>
      <c r="AF254" s="154">
        <f t="shared" si="32"/>
        <v>0</v>
      </c>
    </row>
    <row r="255" spans="1:32" x14ac:dyDescent="0.25">
      <c r="A255" s="141" t="str">
        <f>IF(ISBLANK('C1'!A255),"",'C1'!A255)</f>
        <v/>
      </c>
      <c r="B255" s="144" t="str">
        <f>IF(ISBLANK('C1'!B255),"",'C1'!B255)</f>
        <v/>
      </c>
      <c r="C255" s="248" t="str">
        <f>IF(ISBLANK('C1'!R255),"",'C1'!R255)</f>
        <v/>
      </c>
      <c r="D255" s="194"/>
      <c r="E255" s="195"/>
      <c r="F255" s="195"/>
      <c r="G255" s="195"/>
      <c r="H255" s="195"/>
      <c r="I255" s="195"/>
      <c r="J255" s="197"/>
      <c r="K255" s="459"/>
      <c r="L255" s="198"/>
      <c r="M255" s="196"/>
      <c r="N255" s="196"/>
      <c r="O255" s="196"/>
      <c r="P255" s="196"/>
      <c r="Q255" s="197"/>
      <c r="R255" s="195"/>
      <c r="S255" s="195"/>
      <c r="T255" s="195"/>
      <c r="U255" s="195"/>
      <c r="V255" s="198"/>
      <c r="X255" s="153">
        <f t="shared" si="25"/>
        <v>0</v>
      </c>
      <c r="Y255" s="149">
        <f t="shared" si="26"/>
        <v>0</v>
      </c>
      <c r="Z255" s="149">
        <f t="shared" si="27"/>
        <v>0</v>
      </c>
      <c r="AA255" s="850">
        <f t="shared" si="28"/>
        <v>0</v>
      </c>
      <c r="AC255" s="153">
        <f t="shared" si="29"/>
        <v>0</v>
      </c>
      <c r="AD255" s="149">
        <f t="shared" si="30"/>
        <v>0</v>
      </c>
      <c r="AE255" s="149">
        <f t="shared" si="31"/>
        <v>0</v>
      </c>
      <c r="AF255" s="154">
        <f t="shared" si="32"/>
        <v>0</v>
      </c>
    </row>
    <row r="256" spans="1:32" x14ac:dyDescent="0.25">
      <c r="A256" s="141" t="str">
        <f>IF(ISBLANK('C1'!A256),"",'C1'!A256)</f>
        <v/>
      </c>
      <c r="B256" s="144" t="str">
        <f>IF(ISBLANK('C1'!B256),"",'C1'!B256)</f>
        <v/>
      </c>
      <c r="C256" s="248" t="str">
        <f>IF(ISBLANK('C1'!R256),"",'C1'!R256)</f>
        <v/>
      </c>
      <c r="D256" s="194"/>
      <c r="E256" s="195"/>
      <c r="F256" s="195"/>
      <c r="G256" s="195"/>
      <c r="H256" s="195"/>
      <c r="I256" s="195"/>
      <c r="J256" s="197"/>
      <c r="K256" s="459"/>
      <c r="L256" s="198"/>
      <c r="M256" s="196"/>
      <c r="N256" s="196"/>
      <c r="O256" s="196"/>
      <c r="P256" s="196"/>
      <c r="Q256" s="197"/>
      <c r="R256" s="195"/>
      <c r="S256" s="195"/>
      <c r="T256" s="195"/>
      <c r="U256" s="195"/>
      <c r="V256" s="198"/>
      <c r="X256" s="153">
        <f t="shared" si="25"/>
        <v>0</v>
      </c>
      <c r="Y256" s="149">
        <f t="shared" si="26"/>
        <v>0</v>
      </c>
      <c r="Z256" s="149">
        <f t="shared" si="27"/>
        <v>0</v>
      </c>
      <c r="AA256" s="850">
        <f t="shared" si="28"/>
        <v>0</v>
      </c>
      <c r="AC256" s="153">
        <f t="shared" si="29"/>
        <v>0</v>
      </c>
      <c r="AD256" s="149">
        <f t="shared" si="30"/>
        <v>0</v>
      </c>
      <c r="AE256" s="149">
        <f t="shared" si="31"/>
        <v>0</v>
      </c>
      <c r="AF256" s="154">
        <f t="shared" si="32"/>
        <v>0</v>
      </c>
    </row>
    <row r="257" spans="1:32" x14ac:dyDescent="0.25">
      <c r="A257" s="141" t="str">
        <f>IF(ISBLANK('C1'!A257),"",'C1'!A257)</f>
        <v/>
      </c>
      <c r="B257" s="144" t="str">
        <f>IF(ISBLANK('C1'!B257),"",'C1'!B257)</f>
        <v/>
      </c>
      <c r="C257" s="248" t="str">
        <f>IF(ISBLANK('C1'!R257),"",'C1'!R257)</f>
        <v/>
      </c>
      <c r="D257" s="194"/>
      <c r="E257" s="195"/>
      <c r="F257" s="195"/>
      <c r="G257" s="195"/>
      <c r="H257" s="195"/>
      <c r="I257" s="195"/>
      <c r="J257" s="197"/>
      <c r="K257" s="459"/>
      <c r="L257" s="198"/>
      <c r="M257" s="196"/>
      <c r="N257" s="196"/>
      <c r="O257" s="196"/>
      <c r="P257" s="196"/>
      <c r="Q257" s="197"/>
      <c r="R257" s="195"/>
      <c r="S257" s="195"/>
      <c r="T257" s="195"/>
      <c r="U257" s="195"/>
      <c r="V257" s="198"/>
      <c r="X257" s="153">
        <f t="shared" si="25"/>
        <v>0</v>
      </c>
      <c r="Y257" s="149">
        <f t="shared" si="26"/>
        <v>0</v>
      </c>
      <c r="Z257" s="149">
        <f t="shared" si="27"/>
        <v>0</v>
      </c>
      <c r="AA257" s="850">
        <f t="shared" si="28"/>
        <v>0</v>
      </c>
      <c r="AC257" s="153">
        <f t="shared" si="29"/>
        <v>0</v>
      </c>
      <c r="AD257" s="149">
        <f t="shared" si="30"/>
        <v>0</v>
      </c>
      <c r="AE257" s="149">
        <f t="shared" si="31"/>
        <v>0</v>
      </c>
      <c r="AF257" s="154">
        <f t="shared" si="32"/>
        <v>0</v>
      </c>
    </row>
    <row r="258" spans="1:32" x14ac:dyDescent="0.25">
      <c r="A258" s="141" t="str">
        <f>IF(ISBLANK('C1'!A258),"",'C1'!A258)</f>
        <v/>
      </c>
      <c r="B258" s="144" t="str">
        <f>IF(ISBLANK('C1'!B258),"",'C1'!B258)</f>
        <v/>
      </c>
      <c r="C258" s="248" t="str">
        <f>IF(ISBLANK('C1'!R258),"",'C1'!R258)</f>
        <v/>
      </c>
      <c r="D258" s="194"/>
      <c r="E258" s="195"/>
      <c r="F258" s="195"/>
      <c r="G258" s="195"/>
      <c r="H258" s="195"/>
      <c r="I258" s="195"/>
      <c r="J258" s="197"/>
      <c r="K258" s="459"/>
      <c r="L258" s="198"/>
      <c r="M258" s="196"/>
      <c r="N258" s="196"/>
      <c r="O258" s="196"/>
      <c r="P258" s="196"/>
      <c r="Q258" s="197"/>
      <c r="R258" s="195"/>
      <c r="S258" s="195"/>
      <c r="T258" s="195"/>
      <c r="U258" s="195"/>
      <c r="V258" s="198"/>
      <c r="X258" s="153">
        <f t="shared" si="25"/>
        <v>0</v>
      </c>
      <c r="Y258" s="149">
        <f t="shared" si="26"/>
        <v>0</v>
      </c>
      <c r="Z258" s="149">
        <f t="shared" si="27"/>
        <v>0</v>
      </c>
      <c r="AA258" s="850">
        <f t="shared" si="28"/>
        <v>0</v>
      </c>
      <c r="AC258" s="153">
        <f t="shared" si="29"/>
        <v>0</v>
      </c>
      <c r="AD258" s="149">
        <f t="shared" si="30"/>
        <v>0</v>
      </c>
      <c r="AE258" s="149">
        <f t="shared" si="31"/>
        <v>0</v>
      </c>
      <c r="AF258" s="154">
        <f t="shared" si="32"/>
        <v>0</v>
      </c>
    </row>
    <row r="259" spans="1:32" x14ac:dyDescent="0.25">
      <c r="A259" s="141" t="str">
        <f>IF(ISBLANK('C1'!A259),"",'C1'!A259)</f>
        <v/>
      </c>
      <c r="B259" s="144" t="str">
        <f>IF(ISBLANK('C1'!B259),"",'C1'!B259)</f>
        <v/>
      </c>
      <c r="C259" s="248" t="str">
        <f>IF(ISBLANK('C1'!R259),"",'C1'!R259)</f>
        <v/>
      </c>
      <c r="D259" s="194"/>
      <c r="E259" s="195"/>
      <c r="F259" s="195"/>
      <c r="G259" s="195"/>
      <c r="H259" s="195"/>
      <c r="I259" s="195"/>
      <c r="J259" s="197"/>
      <c r="K259" s="459"/>
      <c r="L259" s="198"/>
      <c r="M259" s="196"/>
      <c r="N259" s="196"/>
      <c r="O259" s="196"/>
      <c r="P259" s="196"/>
      <c r="Q259" s="197"/>
      <c r="R259" s="195"/>
      <c r="S259" s="195"/>
      <c r="T259" s="195"/>
      <c r="U259" s="195"/>
      <c r="V259" s="198"/>
      <c r="X259" s="153">
        <f t="shared" si="25"/>
        <v>0</v>
      </c>
      <c r="Y259" s="149">
        <f t="shared" si="26"/>
        <v>0</v>
      </c>
      <c r="Z259" s="149">
        <f t="shared" si="27"/>
        <v>0</v>
      </c>
      <c r="AA259" s="850">
        <f t="shared" si="28"/>
        <v>0</v>
      </c>
      <c r="AC259" s="153">
        <f t="shared" si="29"/>
        <v>0</v>
      </c>
      <c r="AD259" s="149">
        <f t="shared" si="30"/>
        <v>0</v>
      </c>
      <c r="AE259" s="149">
        <f t="shared" si="31"/>
        <v>0</v>
      </c>
      <c r="AF259" s="154">
        <f t="shared" si="32"/>
        <v>0</v>
      </c>
    </row>
    <row r="260" spans="1:32" x14ac:dyDescent="0.25">
      <c r="A260" s="141" t="str">
        <f>IF(ISBLANK('C1'!A260),"",'C1'!A260)</f>
        <v/>
      </c>
      <c r="B260" s="144" t="str">
        <f>IF(ISBLANK('C1'!B260),"",'C1'!B260)</f>
        <v/>
      </c>
      <c r="C260" s="248" t="str">
        <f>IF(ISBLANK('C1'!R260),"",'C1'!R260)</f>
        <v/>
      </c>
      <c r="D260" s="194"/>
      <c r="E260" s="195"/>
      <c r="F260" s="195"/>
      <c r="G260" s="195"/>
      <c r="H260" s="195"/>
      <c r="I260" s="195"/>
      <c r="J260" s="197"/>
      <c r="K260" s="459"/>
      <c r="L260" s="198"/>
      <c r="M260" s="196"/>
      <c r="N260" s="196"/>
      <c r="O260" s="196"/>
      <c r="P260" s="196"/>
      <c r="Q260" s="197"/>
      <c r="R260" s="195"/>
      <c r="S260" s="195"/>
      <c r="T260" s="195"/>
      <c r="U260" s="195"/>
      <c r="V260" s="198"/>
      <c r="X260" s="153">
        <f t="shared" si="25"/>
        <v>0</v>
      </c>
      <c r="Y260" s="149">
        <f t="shared" si="26"/>
        <v>0</v>
      </c>
      <c r="Z260" s="149">
        <f t="shared" si="27"/>
        <v>0</v>
      </c>
      <c r="AA260" s="850">
        <f t="shared" si="28"/>
        <v>0</v>
      </c>
      <c r="AC260" s="153">
        <f t="shared" si="29"/>
        <v>0</v>
      </c>
      <c r="AD260" s="149">
        <f t="shared" si="30"/>
        <v>0</v>
      </c>
      <c r="AE260" s="149">
        <f t="shared" si="31"/>
        <v>0</v>
      </c>
      <c r="AF260" s="154">
        <f t="shared" si="32"/>
        <v>0</v>
      </c>
    </row>
    <row r="261" spans="1:32" x14ac:dyDescent="0.25">
      <c r="A261" s="141" t="str">
        <f>IF(ISBLANK('C1'!A261),"",'C1'!A261)</f>
        <v/>
      </c>
      <c r="B261" s="144" t="str">
        <f>IF(ISBLANK('C1'!B261),"",'C1'!B261)</f>
        <v/>
      </c>
      <c r="C261" s="248" t="str">
        <f>IF(ISBLANK('C1'!R261),"",'C1'!R261)</f>
        <v/>
      </c>
      <c r="D261" s="194"/>
      <c r="E261" s="195"/>
      <c r="F261" s="195"/>
      <c r="G261" s="195"/>
      <c r="H261" s="195"/>
      <c r="I261" s="195"/>
      <c r="J261" s="197"/>
      <c r="K261" s="459"/>
      <c r="L261" s="198"/>
      <c r="M261" s="196"/>
      <c r="N261" s="196"/>
      <c r="O261" s="196"/>
      <c r="P261" s="196"/>
      <c r="Q261" s="197"/>
      <c r="R261" s="195"/>
      <c r="S261" s="195"/>
      <c r="T261" s="195"/>
      <c r="U261" s="195"/>
      <c r="V261" s="198"/>
      <c r="X261" s="153">
        <f t="shared" si="25"/>
        <v>0</v>
      </c>
      <c r="Y261" s="149">
        <f t="shared" si="26"/>
        <v>0</v>
      </c>
      <c r="Z261" s="149">
        <f t="shared" si="27"/>
        <v>0</v>
      </c>
      <c r="AA261" s="850">
        <f t="shared" si="28"/>
        <v>0</v>
      </c>
      <c r="AC261" s="153">
        <f t="shared" si="29"/>
        <v>0</v>
      </c>
      <c r="AD261" s="149">
        <f t="shared" si="30"/>
        <v>0</v>
      </c>
      <c r="AE261" s="149">
        <f t="shared" si="31"/>
        <v>0</v>
      </c>
      <c r="AF261" s="154">
        <f t="shared" si="32"/>
        <v>0</v>
      </c>
    </row>
    <row r="262" spans="1:32" x14ac:dyDescent="0.25">
      <c r="A262" s="141" t="str">
        <f>IF(ISBLANK('C1'!A262),"",'C1'!A262)</f>
        <v/>
      </c>
      <c r="B262" s="144" t="str">
        <f>IF(ISBLANK('C1'!B262),"",'C1'!B262)</f>
        <v/>
      </c>
      <c r="C262" s="248" t="str">
        <f>IF(ISBLANK('C1'!R262),"",'C1'!R262)</f>
        <v/>
      </c>
      <c r="D262" s="194"/>
      <c r="E262" s="195"/>
      <c r="F262" s="195"/>
      <c r="G262" s="195"/>
      <c r="H262" s="195"/>
      <c r="I262" s="195"/>
      <c r="J262" s="197"/>
      <c r="K262" s="459"/>
      <c r="L262" s="198"/>
      <c r="M262" s="196"/>
      <c r="N262" s="196"/>
      <c r="O262" s="196"/>
      <c r="P262" s="196"/>
      <c r="Q262" s="197"/>
      <c r="R262" s="195"/>
      <c r="S262" s="195"/>
      <c r="T262" s="195"/>
      <c r="U262" s="195"/>
      <c r="V262" s="198"/>
      <c r="X262" s="153">
        <f t="shared" ref="X262:X325" si="33">SUM(D262:I262)</f>
        <v>0</v>
      </c>
      <c r="Y262" s="149">
        <f t="shared" ref="Y262:Y325" si="34">SUM(J262:L262)</f>
        <v>0</v>
      </c>
      <c r="Z262" s="149">
        <f t="shared" ref="Z262:Z325" si="35">SUM(M262:P262)</f>
        <v>0</v>
      </c>
      <c r="AA262" s="850">
        <f t="shared" ref="AA262:AA325" si="36">SUM(Q262:V262)</f>
        <v>0</v>
      </c>
      <c r="AC262" s="153">
        <f t="shared" ref="AC262:AC325" si="37">IF(C262="",X262,C262-X262)</f>
        <v>0</v>
      </c>
      <c r="AD262" s="149">
        <f t="shared" ref="AD262:AD325" si="38">IF(C262="",Y262,C262-Y262)</f>
        <v>0</v>
      </c>
      <c r="AE262" s="149">
        <f t="shared" ref="AE262:AE325" si="39">IF(C262="",Z262,C262-Z262)</f>
        <v>0</v>
      </c>
      <c r="AF262" s="154">
        <f t="shared" ref="AF262:AF325" si="40">IF(C262="",AA262,C262-AA262)</f>
        <v>0</v>
      </c>
    </row>
    <row r="263" spans="1:32" x14ac:dyDescent="0.25">
      <c r="A263" s="141" t="str">
        <f>IF(ISBLANK('C1'!A263),"",'C1'!A263)</f>
        <v/>
      </c>
      <c r="B263" s="144" t="str">
        <f>IF(ISBLANK('C1'!B263),"",'C1'!B263)</f>
        <v/>
      </c>
      <c r="C263" s="248" t="str">
        <f>IF(ISBLANK('C1'!R263),"",'C1'!R263)</f>
        <v/>
      </c>
      <c r="D263" s="194"/>
      <c r="E263" s="195"/>
      <c r="F263" s="195"/>
      <c r="G263" s="195"/>
      <c r="H263" s="195"/>
      <c r="I263" s="195"/>
      <c r="J263" s="197"/>
      <c r="K263" s="459"/>
      <c r="L263" s="198"/>
      <c r="M263" s="196"/>
      <c r="N263" s="196"/>
      <c r="O263" s="196"/>
      <c r="P263" s="196"/>
      <c r="Q263" s="197"/>
      <c r="R263" s="195"/>
      <c r="S263" s="195"/>
      <c r="T263" s="195"/>
      <c r="U263" s="195"/>
      <c r="V263" s="198"/>
      <c r="X263" s="153">
        <f t="shared" si="33"/>
        <v>0</v>
      </c>
      <c r="Y263" s="149">
        <f t="shared" si="34"/>
        <v>0</v>
      </c>
      <c r="Z263" s="149">
        <f t="shared" si="35"/>
        <v>0</v>
      </c>
      <c r="AA263" s="850">
        <f t="shared" si="36"/>
        <v>0</v>
      </c>
      <c r="AC263" s="153">
        <f t="shared" si="37"/>
        <v>0</v>
      </c>
      <c r="AD263" s="149">
        <f t="shared" si="38"/>
        <v>0</v>
      </c>
      <c r="AE263" s="149">
        <f t="shared" si="39"/>
        <v>0</v>
      </c>
      <c r="AF263" s="154">
        <f t="shared" si="40"/>
        <v>0</v>
      </c>
    </row>
    <row r="264" spans="1:32" x14ac:dyDescent="0.25">
      <c r="A264" s="141" t="str">
        <f>IF(ISBLANK('C1'!A264),"",'C1'!A264)</f>
        <v/>
      </c>
      <c r="B264" s="144" t="str">
        <f>IF(ISBLANK('C1'!B264),"",'C1'!B264)</f>
        <v/>
      </c>
      <c r="C264" s="248" t="str">
        <f>IF(ISBLANK('C1'!R264),"",'C1'!R264)</f>
        <v/>
      </c>
      <c r="D264" s="194"/>
      <c r="E264" s="195"/>
      <c r="F264" s="195"/>
      <c r="G264" s="195"/>
      <c r="H264" s="195"/>
      <c r="I264" s="195"/>
      <c r="J264" s="197"/>
      <c r="K264" s="459"/>
      <c r="L264" s="198"/>
      <c r="M264" s="196"/>
      <c r="N264" s="196"/>
      <c r="O264" s="196"/>
      <c r="P264" s="196"/>
      <c r="Q264" s="197"/>
      <c r="R264" s="195"/>
      <c r="S264" s="195"/>
      <c r="T264" s="195"/>
      <c r="U264" s="195"/>
      <c r="V264" s="198"/>
      <c r="X264" s="153">
        <f t="shared" si="33"/>
        <v>0</v>
      </c>
      <c r="Y264" s="149">
        <f t="shared" si="34"/>
        <v>0</v>
      </c>
      <c r="Z264" s="149">
        <f t="shared" si="35"/>
        <v>0</v>
      </c>
      <c r="AA264" s="850">
        <f t="shared" si="36"/>
        <v>0</v>
      </c>
      <c r="AC264" s="153">
        <f t="shared" si="37"/>
        <v>0</v>
      </c>
      <c r="AD264" s="149">
        <f t="shared" si="38"/>
        <v>0</v>
      </c>
      <c r="AE264" s="149">
        <f t="shared" si="39"/>
        <v>0</v>
      </c>
      <c r="AF264" s="154">
        <f t="shared" si="40"/>
        <v>0</v>
      </c>
    </row>
    <row r="265" spans="1:32" x14ac:dyDescent="0.25">
      <c r="A265" s="141" t="str">
        <f>IF(ISBLANK('C1'!A265),"",'C1'!A265)</f>
        <v/>
      </c>
      <c r="B265" s="144" t="str">
        <f>IF(ISBLANK('C1'!B265),"",'C1'!B265)</f>
        <v/>
      </c>
      <c r="C265" s="248" t="str">
        <f>IF(ISBLANK('C1'!R265),"",'C1'!R265)</f>
        <v/>
      </c>
      <c r="D265" s="194"/>
      <c r="E265" s="195"/>
      <c r="F265" s="195"/>
      <c r="G265" s="195"/>
      <c r="H265" s="195"/>
      <c r="I265" s="195"/>
      <c r="J265" s="197"/>
      <c r="K265" s="459"/>
      <c r="L265" s="198"/>
      <c r="M265" s="196"/>
      <c r="N265" s="196"/>
      <c r="O265" s="196"/>
      <c r="P265" s="196"/>
      <c r="Q265" s="197"/>
      <c r="R265" s="195"/>
      <c r="S265" s="195"/>
      <c r="T265" s="195"/>
      <c r="U265" s="195"/>
      <c r="V265" s="198"/>
      <c r="X265" s="153">
        <f t="shared" si="33"/>
        <v>0</v>
      </c>
      <c r="Y265" s="149">
        <f t="shared" si="34"/>
        <v>0</v>
      </c>
      <c r="Z265" s="149">
        <f t="shared" si="35"/>
        <v>0</v>
      </c>
      <c r="AA265" s="850">
        <f t="shared" si="36"/>
        <v>0</v>
      </c>
      <c r="AC265" s="153">
        <f t="shared" si="37"/>
        <v>0</v>
      </c>
      <c r="AD265" s="149">
        <f t="shared" si="38"/>
        <v>0</v>
      </c>
      <c r="AE265" s="149">
        <f t="shared" si="39"/>
        <v>0</v>
      </c>
      <c r="AF265" s="154">
        <f t="shared" si="40"/>
        <v>0</v>
      </c>
    </row>
    <row r="266" spans="1:32" x14ac:dyDescent="0.25">
      <c r="A266" s="141" t="str">
        <f>IF(ISBLANK('C1'!A266),"",'C1'!A266)</f>
        <v/>
      </c>
      <c r="B266" s="144" t="str">
        <f>IF(ISBLANK('C1'!B266),"",'C1'!B266)</f>
        <v/>
      </c>
      <c r="C266" s="248" t="str">
        <f>IF(ISBLANK('C1'!R266),"",'C1'!R266)</f>
        <v/>
      </c>
      <c r="D266" s="194"/>
      <c r="E266" s="195"/>
      <c r="F266" s="195"/>
      <c r="G266" s="195"/>
      <c r="H266" s="195"/>
      <c r="I266" s="195"/>
      <c r="J266" s="197"/>
      <c r="K266" s="459"/>
      <c r="L266" s="198"/>
      <c r="M266" s="196"/>
      <c r="N266" s="196"/>
      <c r="O266" s="196"/>
      <c r="P266" s="196"/>
      <c r="Q266" s="197"/>
      <c r="R266" s="195"/>
      <c r="S266" s="195"/>
      <c r="T266" s="195"/>
      <c r="U266" s="195"/>
      <c r="V266" s="198"/>
      <c r="X266" s="153">
        <f t="shared" si="33"/>
        <v>0</v>
      </c>
      <c r="Y266" s="149">
        <f t="shared" si="34"/>
        <v>0</v>
      </c>
      <c r="Z266" s="149">
        <f t="shared" si="35"/>
        <v>0</v>
      </c>
      <c r="AA266" s="850">
        <f t="shared" si="36"/>
        <v>0</v>
      </c>
      <c r="AC266" s="153">
        <f t="shared" si="37"/>
        <v>0</v>
      </c>
      <c r="AD266" s="149">
        <f t="shared" si="38"/>
        <v>0</v>
      </c>
      <c r="AE266" s="149">
        <f t="shared" si="39"/>
        <v>0</v>
      </c>
      <c r="AF266" s="154">
        <f t="shared" si="40"/>
        <v>0</v>
      </c>
    </row>
    <row r="267" spans="1:32" x14ac:dyDescent="0.25">
      <c r="A267" s="141" t="str">
        <f>IF(ISBLANK('C1'!A267),"",'C1'!A267)</f>
        <v/>
      </c>
      <c r="B267" s="144" t="str">
        <f>IF(ISBLANK('C1'!B267),"",'C1'!B267)</f>
        <v/>
      </c>
      <c r="C267" s="248" t="str">
        <f>IF(ISBLANK('C1'!R267),"",'C1'!R267)</f>
        <v/>
      </c>
      <c r="D267" s="194"/>
      <c r="E267" s="195"/>
      <c r="F267" s="195"/>
      <c r="G267" s="195"/>
      <c r="H267" s="195"/>
      <c r="I267" s="195"/>
      <c r="J267" s="197"/>
      <c r="K267" s="459"/>
      <c r="L267" s="198"/>
      <c r="M267" s="196"/>
      <c r="N267" s="196"/>
      <c r="O267" s="196"/>
      <c r="P267" s="196"/>
      <c r="Q267" s="197"/>
      <c r="R267" s="195"/>
      <c r="S267" s="195"/>
      <c r="T267" s="195"/>
      <c r="U267" s="195"/>
      <c r="V267" s="198"/>
      <c r="X267" s="153">
        <f t="shared" si="33"/>
        <v>0</v>
      </c>
      <c r="Y267" s="149">
        <f t="shared" si="34"/>
        <v>0</v>
      </c>
      <c r="Z267" s="149">
        <f t="shared" si="35"/>
        <v>0</v>
      </c>
      <c r="AA267" s="850">
        <f t="shared" si="36"/>
        <v>0</v>
      </c>
      <c r="AC267" s="153">
        <f t="shared" si="37"/>
        <v>0</v>
      </c>
      <c r="AD267" s="149">
        <f t="shared" si="38"/>
        <v>0</v>
      </c>
      <c r="AE267" s="149">
        <f t="shared" si="39"/>
        <v>0</v>
      </c>
      <c r="AF267" s="154">
        <f t="shared" si="40"/>
        <v>0</v>
      </c>
    </row>
    <row r="268" spans="1:32" x14ac:dyDescent="0.25">
      <c r="A268" s="141" t="str">
        <f>IF(ISBLANK('C1'!A268),"",'C1'!A268)</f>
        <v/>
      </c>
      <c r="B268" s="144" t="str">
        <f>IF(ISBLANK('C1'!B268),"",'C1'!B268)</f>
        <v/>
      </c>
      <c r="C268" s="248" t="str">
        <f>IF(ISBLANK('C1'!R268),"",'C1'!R268)</f>
        <v/>
      </c>
      <c r="D268" s="194"/>
      <c r="E268" s="195"/>
      <c r="F268" s="195"/>
      <c r="G268" s="195"/>
      <c r="H268" s="195"/>
      <c r="I268" s="195"/>
      <c r="J268" s="197"/>
      <c r="K268" s="459"/>
      <c r="L268" s="198"/>
      <c r="M268" s="196"/>
      <c r="N268" s="196"/>
      <c r="O268" s="196"/>
      <c r="P268" s="196"/>
      <c r="Q268" s="197"/>
      <c r="R268" s="195"/>
      <c r="S268" s="195"/>
      <c r="T268" s="195"/>
      <c r="U268" s="195"/>
      <c r="V268" s="198"/>
      <c r="X268" s="153">
        <f t="shared" si="33"/>
        <v>0</v>
      </c>
      <c r="Y268" s="149">
        <f t="shared" si="34"/>
        <v>0</v>
      </c>
      <c r="Z268" s="149">
        <f t="shared" si="35"/>
        <v>0</v>
      </c>
      <c r="AA268" s="850">
        <f t="shared" si="36"/>
        <v>0</v>
      </c>
      <c r="AC268" s="153">
        <f t="shared" si="37"/>
        <v>0</v>
      </c>
      <c r="AD268" s="149">
        <f t="shared" si="38"/>
        <v>0</v>
      </c>
      <c r="AE268" s="149">
        <f t="shared" si="39"/>
        <v>0</v>
      </c>
      <c r="AF268" s="154">
        <f t="shared" si="40"/>
        <v>0</v>
      </c>
    </row>
    <row r="269" spans="1:32" x14ac:dyDescent="0.25">
      <c r="A269" s="141" t="str">
        <f>IF(ISBLANK('C1'!A269),"",'C1'!A269)</f>
        <v/>
      </c>
      <c r="B269" s="144" t="str">
        <f>IF(ISBLANK('C1'!B269),"",'C1'!B269)</f>
        <v/>
      </c>
      <c r="C269" s="248" t="str">
        <f>IF(ISBLANK('C1'!R269),"",'C1'!R269)</f>
        <v/>
      </c>
      <c r="D269" s="194"/>
      <c r="E269" s="195"/>
      <c r="F269" s="195"/>
      <c r="G269" s="195"/>
      <c r="H269" s="195"/>
      <c r="I269" s="195"/>
      <c r="J269" s="197"/>
      <c r="K269" s="459"/>
      <c r="L269" s="198"/>
      <c r="M269" s="196"/>
      <c r="N269" s="196"/>
      <c r="O269" s="196"/>
      <c r="P269" s="196"/>
      <c r="Q269" s="197"/>
      <c r="R269" s="195"/>
      <c r="S269" s="195"/>
      <c r="T269" s="195"/>
      <c r="U269" s="195"/>
      <c r="V269" s="198"/>
      <c r="X269" s="153">
        <f t="shared" si="33"/>
        <v>0</v>
      </c>
      <c r="Y269" s="149">
        <f t="shared" si="34"/>
        <v>0</v>
      </c>
      <c r="Z269" s="149">
        <f t="shared" si="35"/>
        <v>0</v>
      </c>
      <c r="AA269" s="850">
        <f t="shared" si="36"/>
        <v>0</v>
      </c>
      <c r="AC269" s="153">
        <f t="shared" si="37"/>
        <v>0</v>
      </c>
      <c r="AD269" s="149">
        <f t="shared" si="38"/>
        <v>0</v>
      </c>
      <c r="AE269" s="149">
        <f t="shared" si="39"/>
        <v>0</v>
      </c>
      <c r="AF269" s="154">
        <f t="shared" si="40"/>
        <v>0</v>
      </c>
    </row>
    <row r="270" spans="1:32" x14ac:dyDescent="0.25">
      <c r="A270" s="141" t="str">
        <f>IF(ISBLANK('C1'!A270),"",'C1'!A270)</f>
        <v/>
      </c>
      <c r="B270" s="144" t="str">
        <f>IF(ISBLANK('C1'!B270),"",'C1'!B270)</f>
        <v/>
      </c>
      <c r="C270" s="248" t="str">
        <f>IF(ISBLANK('C1'!R270),"",'C1'!R270)</f>
        <v/>
      </c>
      <c r="D270" s="194"/>
      <c r="E270" s="195"/>
      <c r="F270" s="195"/>
      <c r="G270" s="195"/>
      <c r="H270" s="195"/>
      <c r="I270" s="195"/>
      <c r="J270" s="197"/>
      <c r="K270" s="459"/>
      <c r="L270" s="198"/>
      <c r="M270" s="196"/>
      <c r="N270" s="196"/>
      <c r="O270" s="196"/>
      <c r="P270" s="196"/>
      <c r="Q270" s="197"/>
      <c r="R270" s="195"/>
      <c r="S270" s="195"/>
      <c r="T270" s="195"/>
      <c r="U270" s="195"/>
      <c r="V270" s="198"/>
      <c r="X270" s="153">
        <f t="shared" si="33"/>
        <v>0</v>
      </c>
      <c r="Y270" s="149">
        <f t="shared" si="34"/>
        <v>0</v>
      </c>
      <c r="Z270" s="149">
        <f t="shared" si="35"/>
        <v>0</v>
      </c>
      <c r="AA270" s="850">
        <f t="shared" si="36"/>
        <v>0</v>
      </c>
      <c r="AC270" s="153">
        <f t="shared" si="37"/>
        <v>0</v>
      </c>
      <c r="AD270" s="149">
        <f t="shared" si="38"/>
        <v>0</v>
      </c>
      <c r="AE270" s="149">
        <f t="shared" si="39"/>
        <v>0</v>
      </c>
      <c r="AF270" s="154">
        <f t="shared" si="40"/>
        <v>0</v>
      </c>
    </row>
    <row r="271" spans="1:32" x14ac:dyDescent="0.25">
      <c r="A271" s="141" t="str">
        <f>IF(ISBLANK('C1'!A271),"",'C1'!A271)</f>
        <v/>
      </c>
      <c r="B271" s="144" t="str">
        <f>IF(ISBLANK('C1'!B271),"",'C1'!B271)</f>
        <v/>
      </c>
      <c r="C271" s="248" t="str">
        <f>IF(ISBLANK('C1'!R271),"",'C1'!R271)</f>
        <v/>
      </c>
      <c r="D271" s="194"/>
      <c r="E271" s="195"/>
      <c r="F271" s="195"/>
      <c r="G271" s="195"/>
      <c r="H271" s="195"/>
      <c r="I271" s="195"/>
      <c r="J271" s="197"/>
      <c r="K271" s="459"/>
      <c r="L271" s="198"/>
      <c r="M271" s="196"/>
      <c r="N271" s="196"/>
      <c r="O271" s="196"/>
      <c r="P271" s="196"/>
      <c r="Q271" s="197"/>
      <c r="R271" s="195"/>
      <c r="S271" s="195"/>
      <c r="T271" s="195"/>
      <c r="U271" s="195"/>
      <c r="V271" s="198"/>
      <c r="X271" s="153">
        <f t="shared" si="33"/>
        <v>0</v>
      </c>
      <c r="Y271" s="149">
        <f t="shared" si="34"/>
        <v>0</v>
      </c>
      <c r="Z271" s="149">
        <f t="shared" si="35"/>
        <v>0</v>
      </c>
      <c r="AA271" s="850">
        <f t="shared" si="36"/>
        <v>0</v>
      </c>
      <c r="AC271" s="153">
        <f t="shared" si="37"/>
        <v>0</v>
      </c>
      <c r="AD271" s="149">
        <f t="shared" si="38"/>
        <v>0</v>
      </c>
      <c r="AE271" s="149">
        <f t="shared" si="39"/>
        <v>0</v>
      </c>
      <c r="AF271" s="154">
        <f t="shared" si="40"/>
        <v>0</v>
      </c>
    </row>
    <row r="272" spans="1:32" x14ac:dyDescent="0.25">
      <c r="A272" s="141" t="str">
        <f>IF(ISBLANK('C1'!A272),"",'C1'!A272)</f>
        <v/>
      </c>
      <c r="B272" s="144" t="str">
        <f>IF(ISBLANK('C1'!B272),"",'C1'!B272)</f>
        <v/>
      </c>
      <c r="C272" s="248" t="str">
        <f>IF(ISBLANK('C1'!R272),"",'C1'!R272)</f>
        <v/>
      </c>
      <c r="D272" s="194"/>
      <c r="E272" s="195"/>
      <c r="F272" s="195"/>
      <c r="G272" s="195"/>
      <c r="H272" s="195"/>
      <c r="I272" s="195"/>
      <c r="J272" s="197"/>
      <c r="K272" s="459"/>
      <c r="L272" s="198"/>
      <c r="M272" s="196"/>
      <c r="N272" s="196"/>
      <c r="O272" s="196"/>
      <c r="P272" s="196"/>
      <c r="Q272" s="197"/>
      <c r="R272" s="195"/>
      <c r="S272" s="195"/>
      <c r="T272" s="195"/>
      <c r="U272" s="195"/>
      <c r="V272" s="198"/>
      <c r="X272" s="153">
        <f t="shared" si="33"/>
        <v>0</v>
      </c>
      <c r="Y272" s="149">
        <f t="shared" si="34"/>
        <v>0</v>
      </c>
      <c r="Z272" s="149">
        <f t="shared" si="35"/>
        <v>0</v>
      </c>
      <c r="AA272" s="850">
        <f t="shared" si="36"/>
        <v>0</v>
      </c>
      <c r="AC272" s="153">
        <f t="shared" si="37"/>
        <v>0</v>
      </c>
      <c r="AD272" s="149">
        <f t="shared" si="38"/>
        <v>0</v>
      </c>
      <c r="AE272" s="149">
        <f t="shared" si="39"/>
        <v>0</v>
      </c>
      <c r="AF272" s="154">
        <f t="shared" si="40"/>
        <v>0</v>
      </c>
    </row>
    <row r="273" spans="1:32" x14ac:dyDescent="0.25">
      <c r="A273" s="141" t="str">
        <f>IF(ISBLANK('C1'!A273),"",'C1'!A273)</f>
        <v/>
      </c>
      <c r="B273" s="144" t="str">
        <f>IF(ISBLANK('C1'!B273),"",'C1'!B273)</f>
        <v/>
      </c>
      <c r="C273" s="248" t="str">
        <f>IF(ISBLANK('C1'!R273),"",'C1'!R273)</f>
        <v/>
      </c>
      <c r="D273" s="194"/>
      <c r="E273" s="195"/>
      <c r="F273" s="195"/>
      <c r="G273" s="195"/>
      <c r="H273" s="195"/>
      <c r="I273" s="195"/>
      <c r="J273" s="197"/>
      <c r="K273" s="459"/>
      <c r="L273" s="198"/>
      <c r="M273" s="196"/>
      <c r="N273" s="196"/>
      <c r="O273" s="196"/>
      <c r="P273" s="196"/>
      <c r="Q273" s="197"/>
      <c r="R273" s="195"/>
      <c r="S273" s="195"/>
      <c r="T273" s="195"/>
      <c r="U273" s="195"/>
      <c r="V273" s="198"/>
      <c r="X273" s="153">
        <f t="shared" si="33"/>
        <v>0</v>
      </c>
      <c r="Y273" s="149">
        <f t="shared" si="34"/>
        <v>0</v>
      </c>
      <c r="Z273" s="149">
        <f t="shared" si="35"/>
        <v>0</v>
      </c>
      <c r="AA273" s="850">
        <f t="shared" si="36"/>
        <v>0</v>
      </c>
      <c r="AC273" s="153">
        <f t="shared" si="37"/>
        <v>0</v>
      </c>
      <c r="AD273" s="149">
        <f t="shared" si="38"/>
        <v>0</v>
      </c>
      <c r="AE273" s="149">
        <f t="shared" si="39"/>
        <v>0</v>
      </c>
      <c r="AF273" s="154">
        <f t="shared" si="40"/>
        <v>0</v>
      </c>
    </row>
    <row r="274" spans="1:32" x14ac:dyDescent="0.25">
      <c r="A274" s="141" t="str">
        <f>IF(ISBLANK('C1'!A274),"",'C1'!A274)</f>
        <v/>
      </c>
      <c r="B274" s="144" t="str">
        <f>IF(ISBLANK('C1'!B274),"",'C1'!B274)</f>
        <v/>
      </c>
      <c r="C274" s="248" t="str">
        <f>IF(ISBLANK('C1'!R274),"",'C1'!R274)</f>
        <v/>
      </c>
      <c r="D274" s="194"/>
      <c r="E274" s="195"/>
      <c r="F274" s="195"/>
      <c r="G274" s="195"/>
      <c r="H274" s="195"/>
      <c r="I274" s="195"/>
      <c r="J274" s="197"/>
      <c r="K274" s="459"/>
      <c r="L274" s="198"/>
      <c r="M274" s="196"/>
      <c r="N274" s="196"/>
      <c r="O274" s="196"/>
      <c r="P274" s="196"/>
      <c r="Q274" s="197"/>
      <c r="R274" s="195"/>
      <c r="S274" s="195"/>
      <c r="T274" s="195"/>
      <c r="U274" s="195"/>
      <c r="V274" s="198"/>
      <c r="X274" s="153">
        <f t="shared" si="33"/>
        <v>0</v>
      </c>
      <c r="Y274" s="149">
        <f t="shared" si="34"/>
        <v>0</v>
      </c>
      <c r="Z274" s="149">
        <f t="shared" si="35"/>
        <v>0</v>
      </c>
      <c r="AA274" s="850">
        <f t="shared" si="36"/>
        <v>0</v>
      </c>
      <c r="AC274" s="153">
        <f t="shared" si="37"/>
        <v>0</v>
      </c>
      <c r="AD274" s="149">
        <f t="shared" si="38"/>
        <v>0</v>
      </c>
      <c r="AE274" s="149">
        <f t="shared" si="39"/>
        <v>0</v>
      </c>
      <c r="AF274" s="154">
        <f t="shared" si="40"/>
        <v>0</v>
      </c>
    </row>
    <row r="275" spans="1:32" x14ac:dyDescent="0.25">
      <c r="A275" s="141" t="str">
        <f>IF(ISBLANK('C1'!A275),"",'C1'!A275)</f>
        <v/>
      </c>
      <c r="B275" s="144" t="str">
        <f>IF(ISBLANK('C1'!B275),"",'C1'!B275)</f>
        <v/>
      </c>
      <c r="C275" s="248" t="str">
        <f>IF(ISBLANK('C1'!R275),"",'C1'!R275)</f>
        <v/>
      </c>
      <c r="D275" s="194"/>
      <c r="E275" s="195"/>
      <c r="F275" s="195"/>
      <c r="G275" s="195"/>
      <c r="H275" s="195"/>
      <c r="I275" s="195"/>
      <c r="J275" s="197"/>
      <c r="K275" s="459"/>
      <c r="L275" s="198"/>
      <c r="M275" s="196"/>
      <c r="N275" s="196"/>
      <c r="O275" s="196"/>
      <c r="P275" s="196"/>
      <c r="Q275" s="197"/>
      <c r="R275" s="195"/>
      <c r="S275" s="195"/>
      <c r="T275" s="195"/>
      <c r="U275" s="195"/>
      <c r="V275" s="198"/>
      <c r="X275" s="153">
        <f t="shared" si="33"/>
        <v>0</v>
      </c>
      <c r="Y275" s="149">
        <f t="shared" si="34"/>
        <v>0</v>
      </c>
      <c r="Z275" s="149">
        <f t="shared" si="35"/>
        <v>0</v>
      </c>
      <c r="AA275" s="850">
        <f t="shared" si="36"/>
        <v>0</v>
      </c>
      <c r="AC275" s="153">
        <f t="shared" si="37"/>
        <v>0</v>
      </c>
      <c r="AD275" s="149">
        <f t="shared" si="38"/>
        <v>0</v>
      </c>
      <c r="AE275" s="149">
        <f t="shared" si="39"/>
        <v>0</v>
      </c>
      <c r="AF275" s="154">
        <f t="shared" si="40"/>
        <v>0</v>
      </c>
    </row>
    <row r="276" spans="1:32" x14ac:dyDescent="0.25">
      <c r="A276" s="141" t="str">
        <f>IF(ISBLANK('C1'!A276),"",'C1'!A276)</f>
        <v/>
      </c>
      <c r="B276" s="144" t="str">
        <f>IF(ISBLANK('C1'!B276),"",'C1'!B276)</f>
        <v/>
      </c>
      <c r="C276" s="248" t="str">
        <f>IF(ISBLANK('C1'!R276),"",'C1'!R276)</f>
        <v/>
      </c>
      <c r="D276" s="194"/>
      <c r="E276" s="195"/>
      <c r="F276" s="195"/>
      <c r="G276" s="195"/>
      <c r="H276" s="195"/>
      <c r="I276" s="195"/>
      <c r="J276" s="197"/>
      <c r="K276" s="459"/>
      <c r="L276" s="198"/>
      <c r="M276" s="196"/>
      <c r="N276" s="196"/>
      <c r="O276" s="196"/>
      <c r="P276" s="196"/>
      <c r="Q276" s="197"/>
      <c r="R276" s="195"/>
      <c r="S276" s="195"/>
      <c r="T276" s="195"/>
      <c r="U276" s="195"/>
      <c r="V276" s="198"/>
      <c r="X276" s="153">
        <f t="shared" si="33"/>
        <v>0</v>
      </c>
      <c r="Y276" s="149">
        <f t="shared" si="34"/>
        <v>0</v>
      </c>
      <c r="Z276" s="149">
        <f t="shared" si="35"/>
        <v>0</v>
      </c>
      <c r="AA276" s="850">
        <f t="shared" si="36"/>
        <v>0</v>
      </c>
      <c r="AC276" s="153">
        <f t="shared" si="37"/>
        <v>0</v>
      </c>
      <c r="AD276" s="149">
        <f t="shared" si="38"/>
        <v>0</v>
      </c>
      <c r="AE276" s="149">
        <f t="shared" si="39"/>
        <v>0</v>
      </c>
      <c r="AF276" s="154">
        <f t="shared" si="40"/>
        <v>0</v>
      </c>
    </row>
    <row r="277" spans="1:32" x14ac:dyDescent="0.25">
      <c r="A277" s="141" t="str">
        <f>IF(ISBLANK('C1'!A277),"",'C1'!A277)</f>
        <v/>
      </c>
      <c r="B277" s="144" t="str">
        <f>IF(ISBLANK('C1'!B277),"",'C1'!B277)</f>
        <v/>
      </c>
      <c r="C277" s="248" t="str">
        <f>IF(ISBLANK('C1'!R277),"",'C1'!R277)</f>
        <v/>
      </c>
      <c r="D277" s="194"/>
      <c r="E277" s="195"/>
      <c r="F277" s="195"/>
      <c r="G277" s="195"/>
      <c r="H277" s="195"/>
      <c r="I277" s="195"/>
      <c r="J277" s="197"/>
      <c r="K277" s="459"/>
      <c r="L277" s="198"/>
      <c r="M277" s="196"/>
      <c r="N277" s="196"/>
      <c r="O277" s="196"/>
      <c r="P277" s="196"/>
      <c r="Q277" s="197"/>
      <c r="R277" s="195"/>
      <c r="S277" s="195"/>
      <c r="T277" s="195"/>
      <c r="U277" s="195"/>
      <c r="V277" s="198"/>
      <c r="X277" s="153">
        <f t="shared" si="33"/>
        <v>0</v>
      </c>
      <c r="Y277" s="149">
        <f t="shared" si="34"/>
        <v>0</v>
      </c>
      <c r="Z277" s="149">
        <f t="shared" si="35"/>
        <v>0</v>
      </c>
      <c r="AA277" s="850">
        <f t="shared" si="36"/>
        <v>0</v>
      </c>
      <c r="AC277" s="153">
        <f t="shared" si="37"/>
        <v>0</v>
      </c>
      <c r="AD277" s="149">
        <f t="shared" si="38"/>
        <v>0</v>
      </c>
      <c r="AE277" s="149">
        <f t="shared" si="39"/>
        <v>0</v>
      </c>
      <c r="AF277" s="154">
        <f t="shared" si="40"/>
        <v>0</v>
      </c>
    </row>
    <row r="278" spans="1:32" x14ac:dyDescent="0.25">
      <c r="A278" s="141" t="str">
        <f>IF(ISBLANK('C1'!A278),"",'C1'!A278)</f>
        <v/>
      </c>
      <c r="B278" s="144" t="str">
        <f>IF(ISBLANK('C1'!B278),"",'C1'!B278)</f>
        <v/>
      </c>
      <c r="C278" s="248" t="str">
        <f>IF(ISBLANK('C1'!R278),"",'C1'!R278)</f>
        <v/>
      </c>
      <c r="D278" s="194"/>
      <c r="E278" s="195"/>
      <c r="F278" s="195"/>
      <c r="G278" s="195"/>
      <c r="H278" s="195"/>
      <c r="I278" s="195"/>
      <c r="J278" s="197"/>
      <c r="K278" s="459"/>
      <c r="L278" s="198"/>
      <c r="M278" s="196"/>
      <c r="N278" s="196"/>
      <c r="O278" s="196"/>
      <c r="P278" s="196"/>
      <c r="Q278" s="197"/>
      <c r="R278" s="195"/>
      <c r="S278" s="195"/>
      <c r="T278" s="195"/>
      <c r="U278" s="195"/>
      <c r="V278" s="198"/>
      <c r="X278" s="153">
        <f t="shared" si="33"/>
        <v>0</v>
      </c>
      <c r="Y278" s="149">
        <f t="shared" si="34"/>
        <v>0</v>
      </c>
      <c r="Z278" s="149">
        <f t="shared" si="35"/>
        <v>0</v>
      </c>
      <c r="AA278" s="850">
        <f t="shared" si="36"/>
        <v>0</v>
      </c>
      <c r="AC278" s="153">
        <f t="shared" si="37"/>
        <v>0</v>
      </c>
      <c r="AD278" s="149">
        <f t="shared" si="38"/>
        <v>0</v>
      </c>
      <c r="AE278" s="149">
        <f t="shared" si="39"/>
        <v>0</v>
      </c>
      <c r="AF278" s="154">
        <f t="shared" si="40"/>
        <v>0</v>
      </c>
    </row>
    <row r="279" spans="1:32" x14ac:dyDescent="0.25">
      <c r="A279" s="141" t="str">
        <f>IF(ISBLANK('C1'!A279),"",'C1'!A279)</f>
        <v/>
      </c>
      <c r="B279" s="144" t="str">
        <f>IF(ISBLANK('C1'!B279),"",'C1'!B279)</f>
        <v/>
      </c>
      <c r="C279" s="248" t="str">
        <f>IF(ISBLANK('C1'!R279),"",'C1'!R279)</f>
        <v/>
      </c>
      <c r="D279" s="194"/>
      <c r="E279" s="195"/>
      <c r="F279" s="195"/>
      <c r="G279" s="195"/>
      <c r="H279" s="195"/>
      <c r="I279" s="195"/>
      <c r="J279" s="197"/>
      <c r="K279" s="459"/>
      <c r="L279" s="198"/>
      <c r="M279" s="196"/>
      <c r="N279" s="196"/>
      <c r="O279" s="196"/>
      <c r="P279" s="196"/>
      <c r="Q279" s="197"/>
      <c r="R279" s="195"/>
      <c r="S279" s="195"/>
      <c r="T279" s="195"/>
      <c r="U279" s="195"/>
      <c r="V279" s="198"/>
      <c r="X279" s="153">
        <f t="shared" si="33"/>
        <v>0</v>
      </c>
      <c r="Y279" s="149">
        <f t="shared" si="34"/>
        <v>0</v>
      </c>
      <c r="Z279" s="149">
        <f t="shared" si="35"/>
        <v>0</v>
      </c>
      <c r="AA279" s="850">
        <f t="shared" si="36"/>
        <v>0</v>
      </c>
      <c r="AC279" s="153">
        <f t="shared" si="37"/>
        <v>0</v>
      </c>
      <c r="AD279" s="149">
        <f t="shared" si="38"/>
        <v>0</v>
      </c>
      <c r="AE279" s="149">
        <f t="shared" si="39"/>
        <v>0</v>
      </c>
      <c r="AF279" s="154">
        <f t="shared" si="40"/>
        <v>0</v>
      </c>
    </row>
    <row r="280" spans="1:32" x14ac:dyDescent="0.25">
      <c r="A280" s="141" t="str">
        <f>IF(ISBLANK('C1'!A280),"",'C1'!A280)</f>
        <v/>
      </c>
      <c r="B280" s="144" t="str">
        <f>IF(ISBLANK('C1'!B280),"",'C1'!B280)</f>
        <v/>
      </c>
      <c r="C280" s="248" t="str">
        <f>IF(ISBLANK('C1'!R280),"",'C1'!R280)</f>
        <v/>
      </c>
      <c r="D280" s="194"/>
      <c r="E280" s="195"/>
      <c r="F280" s="195"/>
      <c r="G280" s="195"/>
      <c r="H280" s="195"/>
      <c r="I280" s="195"/>
      <c r="J280" s="197"/>
      <c r="K280" s="459"/>
      <c r="L280" s="198"/>
      <c r="M280" s="196"/>
      <c r="N280" s="196"/>
      <c r="O280" s="196"/>
      <c r="P280" s="196"/>
      <c r="Q280" s="197"/>
      <c r="R280" s="195"/>
      <c r="S280" s="195"/>
      <c r="T280" s="195"/>
      <c r="U280" s="195"/>
      <c r="V280" s="198"/>
      <c r="X280" s="153">
        <f t="shared" si="33"/>
        <v>0</v>
      </c>
      <c r="Y280" s="149">
        <f t="shared" si="34"/>
        <v>0</v>
      </c>
      <c r="Z280" s="149">
        <f t="shared" si="35"/>
        <v>0</v>
      </c>
      <c r="AA280" s="850">
        <f t="shared" si="36"/>
        <v>0</v>
      </c>
      <c r="AC280" s="153">
        <f t="shared" si="37"/>
        <v>0</v>
      </c>
      <c r="AD280" s="149">
        <f t="shared" si="38"/>
        <v>0</v>
      </c>
      <c r="AE280" s="149">
        <f t="shared" si="39"/>
        <v>0</v>
      </c>
      <c r="AF280" s="154">
        <f t="shared" si="40"/>
        <v>0</v>
      </c>
    </row>
    <row r="281" spans="1:32" x14ac:dyDescent="0.25">
      <c r="A281" s="141" t="str">
        <f>IF(ISBLANK('C1'!A281),"",'C1'!A281)</f>
        <v/>
      </c>
      <c r="B281" s="144" t="str">
        <f>IF(ISBLANK('C1'!B281),"",'C1'!B281)</f>
        <v/>
      </c>
      <c r="C281" s="248" t="str">
        <f>IF(ISBLANK('C1'!R281),"",'C1'!R281)</f>
        <v/>
      </c>
      <c r="D281" s="194"/>
      <c r="E281" s="195"/>
      <c r="F281" s="195"/>
      <c r="G281" s="195"/>
      <c r="H281" s="195"/>
      <c r="I281" s="195"/>
      <c r="J281" s="197"/>
      <c r="K281" s="459"/>
      <c r="L281" s="198"/>
      <c r="M281" s="196"/>
      <c r="N281" s="196"/>
      <c r="O281" s="196"/>
      <c r="P281" s="196"/>
      <c r="Q281" s="197"/>
      <c r="R281" s="195"/>
      <c r="S281" s="195"/>
      <c r="T281" s="195"/>
      <c r="U281" s="195"/>
      <c r="V281" s="198"/>
      <c r="X281" s="153">
        <f t="shared" si="33"/>
        <v>0</v>
      </c>
      <c r="Y281" s="149">
        <f t="shared" si="34"/>
        <v>0</v>
      </c>
      <c r="Z281" s="149">
        <f t="shared" si="35"/>
        <v>0</v>
      </c>
      <c r="AA281" s="850">
        <f t="shared" si="36"/>
        <v>0</v>
      </c>
      <c r="AC281" s="153">
        <f t="shared" si="37"/>
        <v>0</v>
      </c>
      <c r="AD281" s="149">
        <f t="shared" si="38"/>
        <v>0</v>
      </c>
      <c r="AE281" s="149">
        <f t="shared" si="39"/>
        <v>0</v>
      </c>
      <c r="AF281" s="154">
        <f t="shared" si="40"/>
        <v>0</v>
      </c>
    </row>
    <row r="282" spans="1:32" x14ac:dyDescent="0.25">
      <c r="A282" s="141" t="str">
        <f>IF(ISBLANK('C1'!A282),"",'C1'!A282)</f>
        <v/>
      </c>
      <c r="B282" s="144" t="str">
        <f>IF(ISBLANK('C1'!B282),"",'C1'!B282)</f>
        <v/>
      </c>
      <c r="C282" s="248" t="str">
        <f>IF(ISBLANK('C1'!R282),"",'C1'!R282)</f>
        <v/>
      </c>
      <c r="D282" s="194"/>
      <c r="E282" s="195"/>
      <c r="F282" s="195"/>
      <c r="G282" s="195"/>
      <c r="H282" s="195"/>
      <c r="I282" s="195"/>
      <c r="J282" s="197"/>
      <c r="K282" s="459"/>
      <c r="L282" s="198"/>
      <c r="M282" s="196"/>
      <c r="N282" s="196"/>
      <c r="O282" s="196"/>
      <c r="P282" s="196"/>
      <c r="Q282" s="197"/>
      <c r="R282" s="195"/>
      <c r="S282" s="195"/>
      <c r="T282" s="195"/>
      <c r="U282" s="195"/>
      <c r="V282" s="198"/>
      <c r="X282" s="153">
        <f t="shared" si="33"/>
        <v>0</v>
      </c>
      <c r="Y282" s="149">
        <f t="shared" si="34"/>
        <v>0</v>
      </c>
      <c r="Z282" s="149">
        <f t="shared" si="35"/>
        <v>0</v>
      </c>
      <c r="AA282" s="850">
        <f t="shared" si="36"/>
        <v>0</v>
      </c>
      <c r="AC282" s="153">
        <f t="shared" si="37"/>
        <v>0</v>
      </c>
      <c r="AD282" s="149">
        <f t="shared" si="38"/>
        <v>0</v>
      </c>
      <c r="AE282" s="149">
        <f t="shared" si="39"/>
        <v>0</v>
      </c>
      <c r="AF282" s="154">
        <f t="shared" si="40"/>
        <v>0</v>
      </c>
    </row>
    <row r="283" spans="1:32" x14ac:dyDescent="0.25">
      <c r="A283" s="141" t="str">
        <f>IF(ISBLANK('C1'!A283),"",'C1'!A283)</f>
        <v/>
      </c>
      <c r="B283" s="144" t="str">
        <f>IF(ISBLANK('C1'!B283),"",'C1'!B283)</f>
        <v/>
      </c>
      <c r="C283" s="248" t="str">
        <f>IF(ISBLANK('C1'!R283),"",'C1'!R283)</f>
        <v/>
      </c>
      <c r="D283" s="194"/>
      <c r="E283" s="195"/>
      <c r="F283" s="195"/>
      <c r="G283" s="195"/>
      <c r="H283" s="195"/>
      <c r="I283" s="195"/>
      <c r="J283" s="197"/>
      <c r="K283" s="459"/>
      <c r="L283" s="198"/>
      <c r="M283" s="196"/>
      <c r="N283" s="196"/>
      <c r="O283" s="196"/>
      <c r="P283" s="196"/>
      <c r="Q283" s="197"/>
      <c r="R283" s="195"/>
      <c r="S283" s="195"/>
      <c r="T283" s="195"/>
      <c r="U283" s="195"/>
      <c r="V283" s="198"/>
      <c r="X283" s="153">
        <f t="shared" si="33"/>
        <v>0</v>
      </c>
      <c r="Y283" s="149">
        <f t="shared" si="34"/>
        <v>0</v>
      </c>
      <c r="Z283" s="149">
        <f t="shared" si="35"/>
        <v>0</v>
      </c>
      <c r="AA283" s="850">
        <f t="shared" si="36"/>
        <v>0</v>
      </c>
      <c r="AC283" s="153">
        <f t="shared" si="37"/>
        <v>0</v>
      </c>
      <c r="AD283" s="149">
        <f t="shared" si="38"/>
        <v>0</v>
      </c>
      <c r="AE283" s="149">
        <f t="shared" si="39"/>
        <v>0</v>
      </c>
      <c r="AF283" s="154">
        <f t="shared" si="40"/>
        <v>0</v>
      </c>
    </row>
    <row r="284" spans="1:32" x14ac:dyDescent="0.25">
      <c r="A284" s="141" t="str">
        <f>IF(ISBLANK('C1'!A284),"",'C1'!A284)</f>
        <v/>
      </c>
      <c r="B284" s="144" t="str">
        <f>IF(ISBLANK('C1'!B284),"",'C1'!B284)</f>
        <v/>
      </c>
      <c r="C284" s="248" t="str">
        <f>IF(ISBLANK('C1'!R284),"",'C1'!R284)</f>
        <v/>
      </c>
      <c r="D284" s="194"/>
      <c r="E284" s="195"/>
      <c r="F284" s="195"/>
      <c r="G284" s="195"/>
      <c r="H284" s="195"/>
      <c r="I284" s="195"/>
      <c r="J284" s="197"/>
      <c r="K284" s="459"/>
      <c r="L284" s="198"/>
      <c r="M284" s="196"/>
      <c r="N284" s="196"/>
      <c r="O284" s="196"/>
      <c r="P284" s="196"/>
      <c r="Q284" s="197"/>
      <c r="R284" s="195"/>
      <c r="S284" s="195"/>
      <c r="T284" s="195"/>
      <c r="U284" s="195"/>
      <c r="V284" s="198"/>
      <c r="X284" s="153">
        <f t="shared" si="33"/>
        <v>0</v>
      </c>
      <c r="Y284" s="149">
        <f t="shared" si="34"/>
        <v>0</v>
      </c>
      <c r="Z284" s="149">
        <f t="shared" si="35"/>
        <v>0</v>
      </c>
      <c r="AA284" s="850">
        <f t="shared" si="36"/>
        <v>0</v>
      </c>
      <c r="AC284" s="153">
        <f t="shared" si="37"/>
        <v>0</v>
      </c>
      <c r="AD284" s="149">
        <f t="shared" si="38"/>
        <v>0</v>
      </c>
      <c r="AE284" s="149">
        <f t="shared" si="39"/>
        <v>0</v>
      </c>
      <c r="AF284" s="154">
        <f t="shared" si="40"/>
        <v>0</v>
      </c>
    </row>
    <row r="285" spans="1:32" x14ac:dyDescent="0.25">
      <c r="A285" s="141" t="str">
        <f>IF(ISBLANK('C1'!A285),"",'C1'!A285)</f>
        <v/>
      </c>
      <c r="B285" s="144" t="str">
        <f>IF(ISBLANK('C1'!B285),"",'C1'!B285)</f>
        <v/>
      </c>
      <c r="C285" s="248" t="str">
        <f>IF(ISBLANK('C1'!R285),"",'C1'!R285)</f>
        <v/>
      </c>
      <c r="D285" s="194"/>
      <c r="E285" s="195"/>
      <c r="F285" s="195"/>
      <c r="G285" s="195"/>
      <c r="H285" s="195"/>
      <c r="I285" s="195"/>
      <c r="J285" s="197"/>
      <c r="K285" s="459"/>
      <c r="L285" s="198"/>
      <c r="M285" s="196"/>
      <c r="N285" s="196"/>
      <c r="O285" s="196"/>
      <c r="P285" s="196"/>
      <c r="Q285" s="197"/>
      <c r="R285" s="195"/>
      <c r="S285" s="195"/>
      <c r="T285" s="195"/>
      <c r="U285" s="195"/>
      <c r="V285" s="198"/>
      <c r="X285" s="153">
        <f t="shared" si="33"/>
        <v>0</v>
      </c>
      <c r="Y285" s="149">
        <f t="shared" si="34"/>
        <v>0</v>
      </c>
      <c r="Z285" s="149">
        <f t="shared" si="35"/>
        <v>0</v>
      </c>
      <c r="AA285" s="850">
        <f t="shared" si="36"/>
        <v>0</v>
      </c>
      <c r="AC285" s="153">
        <f t="shared" si="37"/>
        <v>0</v>
      </c>
      <c r="AD285" s="149">
        <f t="shared" si="38"/>
        <v>0</v>
      </c>
      <c r="AE285" s="149">
        <f t="shared" si="39"/>
        <v>0</v>
      </c>
      <c r="AF285" s="154">
        <f t="shared" si="40"/>
        <v>0</v>
      </c>
    </row>
    <row r="286" spans="1:32" x14ac:dyDescent="0.25">
      <c r="A286" s="141" t="str">
        <f>IF(ISBLANK('C1'!A286),"",'C1'!A286)</f>
        <v/>
      </c>
      <c r="B286" s="144" t="str">
        <f>IF(ISBLANK('C1'!B286),"",'C1'!B286)</f>
        <v/>
      </c>
      <c r="C286" s="248" t="str">
        <f>IF(ISBLANK('C1'!R286),"",'C1'!R286)</f>
        <v/>
      </c>
      <c r="D286" s="194"/>
      <c r="E286" s="195"/>
      <c r="F286" s="195"/>
      <c r="G286" s="195"/>
      <c r="H286" s="195"/>
      <c r="I286" s="195"/>
      <c r="J286" s="197"/>
      <c r="K286" s="459"/>
      <c r="L286" s="198"/>
      <c r="M286" s="196"/>
      <c r="N286" s="196"/>
      <c r="O286" s="196"/>
      <c r="P286" s="196"/>
      <c r="Q286" s="197"/>
      <c r="R286" s="195"/>
      <c r="S286" s="195"/>
      <c r="T286" s="195"/>
      <c r="U286" s="195"/>
      <c r="V286" s="198"/>
      <c r="X286" s="153">
        <f t="shared" si="33"/>
        <v>0</v>
      </c>
      <c r="Y286" s="149">
        <f t="shared" si="34"/>
        <v>0</v>
      </c>
      <c r="Z286" s="149">
        <f t="shared" si="35"/>
        <v>0</v>
      </c>
      <c r="AA286" s="850">
        <f t="shared" si="36"/>
        <v>0</v>
      </c>
      <c r="AC286" s="153">
        <f t="shared" si="37"/>
        <v>0</v>
      </c>
      <c r="AD286" s="149">
        <f t="shared" si="38"/>
        <v>0</v>
      </c>
      <c r="AE286" s="149">
        <f t="shared" si="39"/>
        <v>0</v>
      </c>
      <c r="AF286" s="154">
        <f t="shared" si="40"/>
        <v>0</v>
      </c>
    </row>
    <row r="287" spans="1:32" x14ac:dyDescent="0.25">
      <c r="A287" s="141" t="str">
        <f>IF(ISBLANK('C1'!A287),"",'C1'!A287)</f>
        <v/>
      </c>
      <c r="B287" s="144" t="str">
        <f>IF(ISBLANK('C1'!B287),"",'C1'!B287)</f>
        <v/>
      </c>
      <c r="C287" s="248" t="str">
        <f>IF(ISBLANK('C1'!R287),"",'C1'!R287)</f>
        <v/>
      </c>
      <c r="D287" s="194"/>
      <c r="E287" s="195"/>
      <c r="F287" s="195"/>
      <c r="G287" s="195"/>
      <c r="H287" s="195"/>
      <c r="I287" s="195"/>
      <c r="J287" s="197"/>
      <c r="K287" s="459"/>
      <c r="L287" s="198"/>
      <c r="M287" s="196"/>
      <c r="N287" s="196"/>
      <c r="O287" s="196"/>
      <c r="P287" s="196"/>
      <c r="Q287" s="197"/>
      <c r="R287" s="195"/>
      <c r="S287" s="195"/>
      <c r="T287" s="195"/>
      <c r="U287" s="195"/>
      <c r="V287" s="198"/>
      <c r="X287" s="153">
        <f t="shared" si="33"/>
        <v>0</v>
      </c>
      <c r="Y287" s="149">
        <f t="shared" si="34"/>
        <v>0</v>
      </c>
      <c r="Z287" s="149">
        <f t="shared" si="35"/>
        <v>0</v>
      </c>
      <c r="AA287" s="850">
        <f t="shared" si="36"/>
        <v>0</v>
      </c>
      <c r="AC287" s="153">
        <f t="shared" si="37"/>
        <v>0</v>
      </c>
      <c r="AD287" s="149">
        <f t="shared" si="38"/>
        <v>0</v>
      </c>
      <c r="AE287" s="149">
        <f t="shared" si="39"/>
        <v>0</v>
      </c>
      <c r="AF287" s="154">
        <f t="shared" si="40"/>
        <v>0</v>
      </c>
    </row>
    <row r="288" spans="1:32" x14ac:dyDescent="0.25">
      <c r="A288" s="141" t="str">
        <f>IF(ISBLANK('C1'!A288),"",'C1'!A288)</f>
        <v/>
      </c>
      <c r="B288" s="144" t="str">
        <f>IF(ISBLANK('C1'!B288),"",'C1'!B288)</f>
        <v/>
      </c>
      <c r="C288" s="248" t="str">
        <f>IF(ISBLANK('C1'!R288),"",'C1'!R288)</f>
        <v/>
      </c>
      <c r="D288" s="194"/>
      <c r="E288" s="195"/>
      <c r="F288" s="195"/>
      <c r="G288" s="195"/>
      <c r="H288" s="195"/>
      <c r="I288" s="195"/>
      <c r="J288" s="197"/>
      <c r="K288" s="459"/>
      <c r="L288" s="198"/>
      <c r="M288" s="196"/>
      <c r="N288" s="196"/>
      <c r="O288" s="196"/>
      <c r="P288" s="196"/>
      <c r="Q288" s="197"/>
      <c r="R288" s="195"/>
      <c r="S288" s="195"/>
      <c r="T288" s="195"/>
      <c r="U288" s="195"/>
      <c r="V288" s="198"/>
      <c r="X288" s="153">
        <f t="shared" si="33"/>
        <v>0</v>
      </c>
      <c r="Y288" s="149">
        <f t="shared" si="34"/>
        <v>0</v>
      </c>
      <c r="Z288" s="149">
        <f t="shared" si="35"/>
        <v>0</v>
      </c>
      <c r="AA288" s="850">
        <f t="shared" si="36"/>
        <v>0</v>
      </c>
      <c r="AC288" s="153">
        <f t="shared" si="37"/>
        <v>0</v>
      </c>
      <c r="AD288" s="149">
        <f t="shared" si="38"/>
        <v>0</v>
      </c>
      <c r="AE288" s="149">
        <f t="shared" si="39"/>
        <v>0</v>
      </c>
      <c r="AF288" s="154">
        <f t="shared" si="40"/>
        <v>0</v>
      </c>
    </row>
    <row r="289" spans="1:32" x14ac:dyDescent="0.25">
      <c r="A289" s="141" t="str">
        <f>IF(ISBLANK('C1'!A289),"",'C1'!A289)</f>
        <v/>
      </c>
      <c r="B289" s="144" t="str">
        <f>IF(ISBLANK('C1'!B289),"",'C1'!B289)</f>
        <v/>
      </c>
      <c r="C289" s="248" t="str">
        <f>IF(ISBLANK('C1'!R289),"",'C1'!R289)</f>
        <v/>
      </c>
      <c r="D289" s="194"/>
      <c r="E289" s="195"/>
      <c r="F289" s="195"/>
      <c r="G289" s="195"/>
      <c r="H289" s="195"/>
      <c r="I289" s="195"/>
      <c r="J289" s="197"/>
      <c r="K289" s="459"/>
      <c r="L289" s="198"/>
      <c r="M289" s="196"/>
      <c r="N289" s="196"/>
      <c r="O289" s="196"/>
      <c r="P289" s="196"/>
      <c r="Q289" s="197"/>
      <c r="R289" s="195"/>
      <c r="S289" s="195"/>
      <c r="T289" s="195"/>
      <c r="U289" s="195"/>
      <c r="V289" s="198"/>
      <c r="X289" s="153">
        <f t="shared" si="33"/>
        <v>0</v>
      </c>
      <c r="Y289" s="149">
        <f t="shared" si="34"/>
        <v>0</v>
      </c>
      <c r="Z289" s="149">
        <f t="shared" si="35"/>
        <v>0</v>
      </c>
      <c r="AA289" s="850">
        <f t="shared" si="36"/>
        <v>0</v>
      </c>
      <c r="AC289" s="153">
        <f t="shared" si="37"/>
        <v>0</v>
      </c>
      <c r="AD289" s="149">
        <f t="shared" si="38"/>
        <v>0</v>
      </c>
      <c r="AE289" s="149">
        <f t="shared" si="39"/>
        <v>0</v>
      </c>
      <c r="AF289" s="154">
        <f t="shared" si="40"/>
        <v>0</v>
      </c>
    </row>
    <row r="290" spans="1:32" x14ac:dyDescent="0.25">
      <c r="A290" s="141" t="str">
        <f>IF(ISBLANK('C1'!A290),"",'C1'!A290)</f>
        <v/>
      </c>
      <c r="B290" s="144" t="str">
        <f>IF(ISBLANK('C1'!B290),"",'C1'!B290)</f>
        <v/>
      </c>
      <c r="C290" s="248" t="str">
        <f>IF(ISBLANK('C1'!R290),"",'C1'!R290)</f>
        <v/>
      </c>
      <c r="D290" s="194"/>
      <c r="E290" s="195"/>
      <c r="F290" s="195"/>
      <c r="G290" s="195"/>
      <c r="H290" s="195"/>
      <c r="I290" s="195"/>
      <c r="J290" s="197"/>
      <c r="K290" s="459"/>
      <c r="L290" s="198"/>
      <c r="M290" s="196"/>
      <c r="N290" s="196"/>
      <c r="O290" s="196"/>
      <c r="P290" s="196"/>
      <c r="Q290" s="197"/>
      <c r="R290" s="195"/>
      <c r="S290" s="195"/>
      <c r="T290" s="195"/>
      <c r="U290" s="195"/>
      <c r="V290" s="198"/>
      <c r="X290" s="153">
        <f t="shared" si="33"/>
        <v>0</v>
      </c>
      <c r="Y290" s="149">
        <f t="shared" si="34"/>
        <v>0</v>
      </c>
      <c r="Z290" s="149">
        <f t="shared" si="35"/>
        <v>0</v>
      </c>
      <c r="AA290" s="850">
        <f t="shared" si="36"/>
        <v>0</v>
      </c>
      <c r="AC290" s="153">
        <f t="shared" si="37"/>
        <v>0</v>
      </c>
      <c r="AD290" s="149">
        <f t="shared" si="38"/>
        <v>0</v>
      </c>
      <c r="AE290" s="149">
        <f t="shared" si="39"/>
        <v>0</v>
      </c>
      <c r="AF290" s="154">
        <f t="shared" si="40"/>
        <v>0</v>
      </c>
    </row>
    <row r="291" spans="1:32" x14ac:dyDescent="0.25">
      <c r="A291" s="141" t="str">
        <f>IF(ISBLANK('C1'!A291),"",'C1'!A291)</f>
        <v/>
      </c>
      <c r="B291" s="144" t="str">
        <f>IF(ISBLANK('C1'!B291),"",'C1'!B291)</f>
        <v/>
      </c>
      <c r="C291" s="248" t="str">
        <f>IF(ISBLANK('C1'!R291),"",'C1'!R291)</f>
        <v/>
      </c>
      <c r="D291" s="194"/>
      <c r="E291" s="195"/>
      <c r="F291" s="195"/>
      <c r="G291" s="195"/>
      <c r="H291" s="195"/>
      <c r="I291" s="195"/>
      <c r="J291" s="197"/>
      <c r="K291" s="459"/>
      <c r="L291" s="198"/>
      <c r="M291" s="196"/>
      <c r="N291" s="196"/>
      <c r="O291" s="196"/>
      <c r="P291" s="196"/>
      <c r="Q291" s="197"/>
      <c r="R291" s="195"/>
      <c r="S291" s="195"/>
      <c r="T291" s="195"/>
      <c r="U291" s="195"/>
      <c r="V291" s="198"/>
      <c r="X291" s="153">
        <f t="shared" si="33"/>
        <v>0</v>
      </c>
      <c r="Y291" s="149">
        <f t="shared" si="34"/>
        <v>0</v>
      </c>
      <c r="Z291" s="149">
        <f t="shared" si="35"/>
        <v>0</v>
      </c>
      <c r="AA291" s="850">
        <f t="shared" si="36"/>
        <v>0</v>
      </c>
      <c r="AC291" s="153">
        <f t="shared" si="37"/>
        <v>0</v>
      </c>
      <c r="AD291" s="149">
        <f t="shared" si="38"/>
        <v>0</v>
      </c>
      <c r="AE291" s="149">
        <f t="shared" si="39"/>
        <v>0</v>
      </c>
      <c r="AF291" s="154">
        <f t="shared" si="40"/>
        <v>0</v>
      </c>
    </row>
    <row r="292" spans="1:32" x14ac:dyDescent="0.25">
      <c r="A292" s="141" t="str">
        <f>IF(ISBLANK('C1'!A292),"",'C1'!A292)</f>
        <v/>
      </c>
      <c r="B292" s="144" t="str">
        <f>IF(ISBLANK('C1'!B292),"",'C1'!B292)</f>
        <v/>
      </c>
      <c r="C292" s="248" t="str">
        <f>IF(ISBLANK('C1'!R292),"",'C1'!R292)</f>
        <v/>
      </c>
      <c r="D292" s="194"/>
      <c r="E292" s="195"/>
      <c r="F292" s="195"/>
      <c r="G292" s="195"/>
      <c r="H292" s="195"/>
      <c r="I292" s="195"/>
      <c r="J292" s="197"/>
      <c r="K292" s="459"/>
      <c r="L292" s="198"/>
      <c r="M292" s="196"/>
      <c r="N292" s="196"/>
      <c r="O292" s="196"/>
      <c r="P292" s="196"/>
      <c r="Q292" s="197"/>
      <c r="R292" s="195"/>
      <c r="S292" s="195"/>
      <c r="T292" s="195"/>
      <c r="U292" s="195"/>
      <c r="V292" s="198"/>
      <c r="X292" s="153">
        <f t="shared" si="33"/>
        <v>0</v>
      </c>
      <c r="Y292" s="149">
        <f t="shared" si="34"/>
        <v>0</v>
      </c>
      <c r="Z292" s="149">
        <f t="shared" si="35"/>
        <v>0</v>
      </c>
      <c r="AA292" s="850">
        <f t="shared" si="36"/>
        <v>0</v>
      </c>
      <c r="AC292" s="153">
        <f t="shared" si="37"/>
        <v>0</v>
      </c>
      <c r="AD292" s="149">
        <f t="shared" si="38"/>
        <v>0</v>
      </c>
      <c r="AE292" s="149">
        <f t="shared" si="39"/>
        <v>0</v>
      </c>
      <c r="AF292" s="154">
        <f t="shared" si="40"/>
        <v>0</v>
      </c>
    </row>
    <row r="293" spans="1:32" x14ac:dyDescent="0.25">
      <c r="A293" s="141" t="str">
        <f>IF(ISBLANK('C1'!A293),"",'C1'!A293)</f>
        <v/>
      </c>
      <c r="B293" s="144" t="str">
        <f>IF(ISBLANK('C1'!B293),"",'C1'!B293)</f>
        <v/>
      </c>
      <c r="C293" s="248" t="str">
        <f>IF(ISBLANK('C1'!R293),"",'C1'!R293)</f>
        <v/>
      </c>
      <c r="D293" s="194"/>
      <c r="E293" s="195"/>
      <c r="F293" s="195"/>
      <c r="G293" s="195"/>
      <c r="H293" s="195"/>
      <c r="I293" s="195"/>
      <c r="J293" s="197"/>
      <c r="K293" s="459"/>
      <c r="L293" s="198"/>
      <c r="M293" s="196"/>
      <c r="N293" s="196"/>
      <c r="O293" s="196"/>
      <c r="P293" s="196"/>
      <c r="Q293" s="197"/>
      <c r="R293" s="195"/>
      <c r="S293" s="195"/>
      <c r="T293" s="195"/>
      <c r="U293" s="195"/>
      <c r="V293" s="198"/>
      <c r="X293" s="153">
        <f t="shared" si="33"/>
        <v>0</v>
      </c>
      <c r="Y293" s="149">
        <f t="shared" si="34"/>
        <v>0</v>
      </c>
      <c r="Z293" s="149">
        <f t="shared" si="35"/>
        <v>0</v>
      </c>
      <c r="AA293" s="850">
        <f t="shared" si="36"/>
        <v>0</v>
      </c>
      <c r="AC293" s="153">
        <f t="shared" si="37"/>
        <v>0</v>
      </c>
      <c r="AD293" s="149">
        <f t="shared" si="38"/>
        <v>0</v>
      </c>
      <c r="AE293" s="149">
        <f t="shared" si="39"/>
        <v>0</v>
      </c>
      <c r="AF293" s="154">
        <f t="shared" si="40"/>
        <v>0</v>
      </c>
    </row>
    <row r="294" spans="1:32" x14ac:dyDescent="0.25">
      <c r="A294" s="141" t="str">
        <f>IF(ISBLANK('C1'!A294),"",'C1'!A294)</f>
        <v/>
      </c>
      <c r="B294" s="144" t="str">
        <f>IF(ISBLANK('C1'!B294),"",'C1'!B294)</f>
        <v/>
      </c>
      <c r="C294" s="248" t="str">
        <f>IF(ISBLANK('C1'!R294),"",'C1'!R294)</f>
        <v/>
      </c>
      <c r="D294" s="194"/>
      <c r="E294" s="195"/>
      <c r="F294" s="195"/>
      <c r="G294" s="195"/>
      <c r="H294" s="195"/>
      <c r="I294" s="195"/>
      <c r="J294" s="197"/>
      <c r="K294" s="459"/>
      <c r="L294" s="198"/>
      <c r="M294" s="196"/>
      <c r="N294" s="196"/>
      <c r="O294" s="196"/>
      <c r="P294" s="196"/>
      <c r="Q294" s="197"/>
      <c r="R294" s="195"/>
      <c r="S294" s="195"/>
      <c r="T294" s="195"/>
      <c r="U294" s="195"/>
      <c r="V294" s="198"/>
      <c r="X294" s="153">
        <f t="shared" si="33"/>
        <v>0</v>
      </c>
      <c r="Y294" s="149">
        <f t="shared" si="34"/>
        <v>0</v>
      </c>
      <c r="Z294" s="149">
        <f t="shared" si="35"/>
        <v>0</v>
      </c>
      <c r="AA294" s="850">
        <f t="shared" si="36"/>
        <v>0</v>
      </c>
      <c r="AC294" s="153">
        <f t="shared" si="37"/>
        <v>0</v>
      </c>
      <c r="AD294" s="149">
        <f t="shared" si="38"/>
        <v>0</v>
      </c>
      <c r="AE294" s="149">
        <f t="shared" si="39"/>
        <v>0</v>
      </c>
      <c r="AF294" s="154">
        <f t="shared" si="40"/>
        <v>0</v>
      </c>
    </row>
    <row r="295" spans="1:32" x14ac:dyDescent="0.25">
      <c r="A295" s="141" t="str">
        <f>IF(ISBLANK('C1'!A295),"",'C1'!A295)</f>
        <v/>
      </c>
      <c r="B295" s="144" t="str">
        <f>IF(ISBLANK('C1'!B295),"",'C1'!B295)</f>
        <v/>
      </c>
      <c r="C295" s="248" t="str">
        <f>IF(ISBLANK('C1'!R295),"",'C1'!R295)</f>
        <v/>
      </c>
      <c r="D295" s="194"/>
      <c r="E295" s="195"/>
      <c r="F295" s="195"/>
      <c r="G295" s="195"/>
      <c r="H295" s="195"/>
      <c r="I295" s="195"/>
      <c r="J295" s="197"/>
      <c r="K295" s="459"/>
      <c r="L295" s="198"/>
      <c r="M295" s="196"/>
      <c r="N295" s="196"/>
      <c r="O295" s="196"/>
      <c r="P295" s="196"/>
      <c r="Q295" s="197"/>
      <c r="R295" s="195"/>
      <c r="S295" s="195"/>
      <c r="T295" s="195"/>
      <c r="U295" s="195"/>
      <c r="V295" s="198"/>
      <c r="X295" s="153">
        <f t="shared" si="33"/>
        <v>0</v>
      </c>
      <c r="Y295" s="149">
        <f t="shared" si="34"/>
        <v>0</v>
      </c>
      <c r="Z295" s="149">
        <f t="shared" si="35"/>
        <v>0</v>
      </c>
      <c r="AA295" s="850">
        <f t="shared" si="36"/>
        <v>0</v>
      </c>
      <c r="AC295" s="153">
        <f t="shared" si="37"/>
        <v>0</v>
      </c>
      <c r="AD295" s="149">
        <f t="shared" si="38"/>
        <v>0</v>
      </c>
      <c r="AE295" s="149">
        <f t="shared" si="39"/>
        <v>0</v>
      </c>
      <c r="AF295" s="154">
        <f t="shared" si="40"/>
        <v>0</v>
      </c>
    </row>
    <row r="296" spans="1:32" x14ac:dyDescent="0.25">
      <c r="A296" s="141" t="str">
        <f>IF(ISBLANK('C1'!A296),"",'C1'!A296)</f>
        <v/>
      </c>
      <c r="B296" s="144" t="str">
        <f>IF(ISBLANK('C1'!B296),"",'C1'!B296)</f>
        <v/>
      </c>
      <c r="C296" s="248" t="str">
        <f>IF(ISBLANK('C1'!R296),"",'C1'!R296)</f>
        <v/>
      </c>
      <c r="D296" s="194"/>
      <c r="E296" s="195"/>
      <c r="F296" s="195"/>
      <c r="G296" s="195"/>
      <c r="H296" s="195"/>
      <c r="I296" s="195"/>
      <c r="J296" s="197"/>
      <c r="K296" s="459"/>
      <c r="L296" s="198"/>
      <c r="M296" s="196"/>
      <c r="N296" s="196"/>
      <c r="O296" s="196"/>
      <c r="P296" s="196"/>
      <c r="Q296" s="197"/>
      <c r="R296" s="195"/>
      <c r="S296" s="195"/>
      <c r="T296" s="195"/>
      <c r="U296" s="195"/>
      <c r="V296" s="198"/>
      <c r="X296" s="153">
        <f t="shared" si="33"/>
        <v>0</v>
      </c>
      <c r="Y296" s="149">
        <f t="shared" si="34"/>
        <v>0</v>
      </c>
      <c r="Z296" s="149">
        <f t="shared" si="35"/>
        <v>0</v>
      </c>
      <c r="AA296" s="850">
        <f t="shared" si="36"/>
        <v>0</v>
      </c>
      <c r="AC296" s="153">
        <f t="shared" si="37"/>
        <v>0</v>
      </c>
      <c r="AD296" s="149">
        <f t="shared" si="38"/>
        <v>0</v>
      </c>
      <c r="AE296" s="149">
        <f t="shared" si="39"/>
        <v>0</v>
      </c>
      <c r="AF296" s="154">
        <f t="shared" si="40"/>
        <v>0</v>
      </c>
    </row>
    <row r="297" spans="1:32" x14ac:dyDescent="0.25">
      <c r="A297" s="141" t="str">
        <f>IF(ISBLANK('C1'!A297),"",'C1'!A297)</f>
        <v/>
      </c>
      <c r="B297" s="144" t="str">
        <f>IF(ISBLANK('C1'!B297),"",'C1'!B297)</f>
        <v/>
      </c>
      <c r="C297" s="248" t="str">
        <f>IF(ISBLANK('C1'!R297),"",'C1'!R297)</f>
        <v/>
      </c>
      <c r="D297" s="194"/>
      <c r="E297" s="195"/>
      <c r="F297" s="195"/>
      <c r="G297" s="195"/>
      <c r="H297" s="195"/>
      <c r="I297" s="195"/>
      <c r="J297" s="197"/>
      <c r="K297" s="459"/>
      <c r="L297" s="198"/>
      <c r="M297" s="196"/>
      <c r="N297" s="196"/>
      <c r="O297" s="196"/>
      <c r="P297" s="196"/>
      <c r="Q297" s="197"/>
      <c r="R297" s="195"/>
      <c r="S297" s="195"/>
      <c r="T297" s="195"/>
      <c r="U297" s="195"/>
      <c r="V297" s="198"/>
      <c r="X297" s="153">
        <f t="shared" si="33"/>
        <v>0</v>
      </c>
      <c r="Y297" s="149">
        <f t="shared" si="34"/>
        <v>0</v>
      </c>
      <c r="Z297" s="149">
        <f t="shared" si="35"/>
        <v>0</v>
      </c>
      <c r="AA297" s="850">
        <f t="shared" si="36"/>
        <v>0</v>
      </c>
      <c r="AC297" s="153">
        <f t="shared" si="37"/>
        <v>0</v>
      </c>
      <c r="AD297" s="149">
        <f t="shared" si="38"/>
        <v>0</v>
      </c>
      <c r="AE297" s="149">
        <f t="shared" si="39"/>
        <v>0</v>
      </c>
      <c r="AF297" s="154">
        <f t="shared" si="40"/>
        <v>0</v>
      </c>
    </row>
    <row r="298" spans="1:32" x14ac:dyDescent="0.25">
      <c r="A298" s="141" t="str">
        <f>IF(ISBLANK('C1'!A298),"",'C1'!A298)</f>
        <v/>
      </c>
      <c r="B298" s="144" t="str">
        <f>IF(ISBLANK('C1'!B298),"",'C1'!B298)</f>
        <v/>
      </c>
      <c r="C298" s="248" t="str">
        <f>IF(ISBLANK('C1'!R298),"",'C1'!R298)</f>
        <v/>
      </c>
      <c r="D298" s="194"/>
      <c r="E298" s="195"/>
      <c r="F298" s="195"/>
      <c r="G298" s="195"/>
      <c r="H298" s="195"/>
      <c r="I298" s="195"/>
      <c r="J298" s="197"/>
      <c r="K298" s="459"/>
      <c r="L298" s="198"/>
      <c r="M298" s="196"/>
      <c r="N298" s="196"/>
      <c r="O298" s="196"/>
      <c r="P298" s="196"/>
      <c r="Q298" s="197"/>
      <c r="R298" s="195"/>
      <c r="S298" s="195"/>
      <c r="T298" s="195"/>
      <c r="U298" s="195"/>
      <c r="V298" s="198"/>
      <c r="X298" s="153">
        <f t="shared" si="33"/>
        <v>0</v>
      </c>
      <c r="Y298" s="149">
        <f t="shared" si="34"/>
        <v>0</v>
      </c>
      <c r="Z298" s="149">
        <f t="shared" si="35"/>
        <v>0</v>
      </c>
      <c r="AA298" s="850">
        <f t="shared" si="36"/>
        <v>0</v>
      </c>
      <c r="AC298" s="153">
        <f t="shared" si="37"/>
        <v>0</v>
      </c>
      <c r="AD298" s="149">
        <f t="shared" si="38"/>
        <v>0</v>
      </c>
      <c r="AE298" s="149">
        <f t="shared" si="39"/>
        <v>0</v>
      </c>
      <c r="AF298" s="154">
        <f t="shared" si="40"/>
        <v>0</v>
      </c>
    </row>
    <row r="299" spans="1:32" x14ac:dyDescent="0.25">
      <c r="A299" s="141" t="str">
        <f>IF(ISBLANK('C1'!A299),"",'C1'!A299)</f>
        <v/>
      </c>
      <c r="B299" s="144" t="str">
        <f>IF(ISBLANK('C1'!B299),"",'C1'!B299)</f>
        <v/>
      </c>
      <c r="C299" s="248" t="str">
        <f>IF(ISBLANK('C1'!R299),"",'C1'!R299)</f>
        <v/>
      </c>
      <c r="D299" s="194"/>
      <c r="E299" s="195"/>
      <c r="F299" s="195"/>
      <c r="G299" s="195"/>
      <c r="H299" s="195"/>
      <c r="I299" s="195"/>
      <c r="J299" s="197"/>
      <c r="K299" s="459"/>
      <c r="L299" s="198"/>
      <c r="M299" s="196"/>
      <c r="N299" s="196"/>
      <c r="O299" s="196"/>
      <c r="P299" s="196"/>
      <c r="Q299" s="197"/>
      <c r="R299" s="195"/>
      <c r="S299" s="195"/>
      <c r="T299" s="195"/>
      <c r="U299" s="195"/>
      <c r="V299" s="198"/>
      <c r="X299" s="153">
        <f t="shared" si="33"/>
        <v>0</v>
      </c>
      <c r="Y299" s="149">
        <f t="shared" si="34"/>
        <v>0</v>
      </c>
      <c r="Z299" s="149">
        <f t="shared" si="35"/>
        <v>0</v>
      </c>
      <c r="AA299" s="850">
        <f t="shared" si="36"/>
        <v>0</v>
      </c>
      <c r="AC299" s="153">
        <f t="shared" si="37"/>
        <v>0</v>
      </c>
      <c r="AD299" s="149">
        <f t="shared" si="38"/>
        <v>0</v>
      </c>
      <c r="AE299" s="149">
        <f t="shared" si="39"/>
        <v>0</v>
      </c>
      <c r="AF299" s="154">
        <f t="shared" si="40"/>
        <v>0</v>
      </c>
    </row>
    <row r="300" spans="1:32" x14ac:dyDescent="0.25">
      <c r="A300" s="141" t="str">
        <f>IF(ISBLANK('C1'!A300),"",'C1'!A300)</f>
        <v/>
      </c>
      <c r="B300" s="144" t="str">
        <f>IF(ISBLANK('C1'!B300),"",'C1'!B300)</f>
        <v/>
      </c>
      <c r="C300" s="248" t="str">
        <f>IF(ISBLANK('C1'!R300),"",'C1'!R300)</f>
        <v/>
      </c>
      <c r="D300" s="194"/>
      <c r="E300" s="195"/>
      <c r="F300" s="195"/>
      <c r="G300" s="195"/>
      <c r="H300" s="195"/>
      <c r="I300" s="195"/>
      <c r="J300" s="197"/>
      <c r="K300" s="459"/>
      <c r="L300" s="198"/>
      <c r="M300" s="196"/>
      <c r="N300" s="196"/>
      <c r="O300" s="196"/>
      <c r="P300" s="196"/>
      <c r="Q300" s="197"/>
      <c r="R300" s="195"/>
      <c r="S300" s="195"/>
      <c r="T300" s="195"/>
      <c r="U300" s="195"/>
      <c r="V300" s="198"/>
      <c r="X300" s="153">
        <f t="shared" si="33"/>
        <v>0</v>
      </c>
      <c r="Y300" s="149">
        <f t="shared" si="34"/>
        <v>0</v>
      </c>
      <c r="Z300" s="149">
        <f t="shared" si="35"/>
        <v>0</v>
      </c>
      <c r="AA300" s="850">
        <f t="shared" si="36"/>
        <v>0</v>
      </c>
      <c r="AC300" s="153">
        <f t="shared" si="37"/>
        <v>0</v>
      </c>
      <c r="AD300" s="149">
        <f t="shared" si="38"/>
        <v>0</v>
      </c>
      <c r="AE300" s="149">
        <f t="shared" si="39"/>
        <v>0</v>
      </c>
      <c r="AF300" s="154">
        <f t="shared" si="40"/>
        <v>0</v>
      </c>
    </row>
    <row r="301" spans="1:32" x14ac:dyDescent="0.25">
      <c r="A301" s="141" t="str">
        <f>IF(ISBLANK('C1'!A301),"",'C1'!A301)</f>
        <v/>
      </c>
      <c r="B301" s="144" t="str">
        <f>IF(ISBLANK('C1'!B301),"",'C1'!B301)</f>
        <v/>
      </c>
      <c r="C301" s="248" t="str">
        <f>IF(ISBLANK('C1'!R301),"",'C1'!R301)</f>
        <v/>
      </c>
      <c r="D301" s="194"/>
      <c r="E301" s="195"/>
      <c r="F301" s="195"/>
      <c r="G301" s="195"/>
      <c r="H301" s="195"/>
      <c r="I301" s="195"/>
      <c r="J301" s="197"/>
      <c r="K301" s="459"/>
      <c r="L301" s="198"/>
      <c r="M301" s="196"/>
      <c r="N301" s="196"/>
      <c r="O301" s="196"/>
      <c r="P301" s="196"/>
      <c r="Q301" s="197"/>
      <c r="R301" s="195"/>
      <c r="S301" s="195"/>
      <c r="T301" s="195"/>
      <c r="U301" s="195"/>
      <c r="V301" s="198"/>
      <c r="X301" s="153">
        <f t="shared" si="33"/>
        <v>0</v>
      </c>
      <c r="Y301" s="149">
        <f t="shared" si="34"/>
        <v>0</v>
      </c>
      <c r="Z301" s="149">
        <f t="shared" si="35"/>
        <v>0</v>
      </c>
      <c r="AA301" s="850">
        <f t="shared" si="36"/>
        <v>0</v>
      </c>
      <c r="AC301" s="153">
        <f t="shared" si="37"/>
        <v>0</v>
      </c>
      <c r="AD301" s="149">
        <f t="shared" si="38"/>
        <v>0</v>
      </c>
      <c r="AE301" s="149">
        <f t="shared" si="39"/>
        <v>0</v>
      </c>
      <c r="AF301" s="154">
        <f t="shared" si="40"/>
        <v>0</v>
      </c>
    </row>
    <row r="302" spans="1:32" x14ac:dyDescent="0.25">
      <c r="A302" s="141" t="str">
        <f>IF(ISBLANK('C1'!A302),"",'C1'!A302)</f>
        <v/>
      </c>
      <c r="B302" s="144" t="str">
        <f>IF(ISBLANK('C1'!B302),"",'C1'!B302)</f>
        <v/>
      </c>
      <c r="C302" s="248" t="str">
        <f>IF(ISBLANK('C1'!R302),"",'C1'!R302)</f>
        <v/>
      </c>
      <c r="D302" s="194"/>
      <c r="E302" s="195"/>
      <c r="F302" s="195"/>
      <c r="G302" s="195"/>
      <c r="H302" s="195"/>
      <c r="I302" s="195"/>
      <c r="J302" s="197"/>
      <c r="K302" s="459"/>
      <c r="L302" s="198"/>
      <c r="M302" s="196"/>
      <c r="N302" s="196"/>
      <c r="O302" s="196"/>
      <c r="P302" s="196"/>
      <c r="Q302" s="197"/>
      <c r="R302" s="195"/>
      <c r="S302" s="195"/>
      <c r="T302" s="195"/>
      <c r="U302" s="195"/>
      <c r="V302" s="198"/>
      <c r="X302" s="153">
        <f t="shared" si="33"/>
        <v>0</v>
      </c>
      <c r="Y302" s="149">
        <f t="shared" si="34"/>
        <v>0</v>
      </c>
      <c r="Z302" s="149">
        <f t="shared" si="35"/>
        <v>0</v>
      </c>
      <c r="AA302" s="850">
        <f t="shared" si="36"/>
        <v>0</v>
      </c>
      <c r="AC302" s="153">
        <f t="shared" si="37"/>
        <v>0</v>
      </c>
      <c r="AD302" s="149">
        <f t="shared" si="38"/>
        <v>0</v>
      </c>
      <c r="AE302" s="149">
        <f t="shared" si="39"/>
        <v>0</v>
      </c>
      <c r="AF302" s="154">
        <f t="shared" si="40"/>
        <v>0</v>
      </c>
    </row>
    <row r="303" spans="1:32" x14ac:dyDescent="0.25">
      <c r="A303" s="141" t="str">
        <f>IF(ISBLANK('C1'!A303),"",'C1'!A303)</f>
        <v/>
      </c>
      <c r="B303" s="144" t="str">
        <f>IF(ISBLANK('C1'!B303),"",'C1'!B303)</f>
        <v/>
      </c>
      <c r="C303" s="248" t="str">
        <f>IF(ISBLANK('C1'!R303),"",'C1'!R303)</f>
        <v/>
      </c>
      <c r="D303" s="194"/>
      <c r="E303" s="195"/>
      <c r="F303" s="195"/>
      <c r="G303" s="195"/>
      <c r="H303" s="195"/>
      <c r="I303" s="195"/>
      <c r="J303" s="197"/>
      <c r="K303" s="459"/>
      <c r="L303" s="198"/>
      <c r="M303" s="196"/>
      <c r="N303" s="196"/>
      <c r="O303" s="196"/>
      <c r="P303" s="196"/>
      <c r="Q303" s="197"/>
      <c r="R303" s="195"/>
      <c r="S303" s="195"/>
      <c r="T303" s="195"/>
      <c r="U303" s="195"/>
      <c r="V303" s="198"/>
      <c r="X303" s="153">
        <f t="shared" si="33"/>
        <v>0</v>
      </c>
      <c r="Y303" s="149">
        <f t="shared" si="34"/>
        <v>0</v>
      </c>
      <c r="Z303" s="149">
        <f t="shared" si="35"/>
        <v>0</v>
      </c>
      <c r="AA303" s="850">
        <f t="shared" si="36"/>
        <v>0</v>
      </c>
      <c r="AC303" s="153">
        <f t="shared" si="37"/>
        <v>0</v>
      </c>
      <c r="AD303" s="149">
        <f t="shared" si="38"/>
        <v>0</v>
      </c>
      <c r="AE303" s="149">
        <f t="shared" si="39"/>
        <v>0</v>
      </c>
      <c r="AF303" s="154">
        <f t="shared" si="40"/>
        <v>0</v>
      </c>
    </row>
    <row r="304" spans="1:32" x14ac:dyDescent="0.25">
      <c r="A304" s="141" t="str">
        <f>IF(ISBLANK('C1'!A304),"",'C1'!A304)</f>
        <v/>
      </c>
      <c r="B304" s="144" t="str">
        <f>IF(ISBLANK('C1'!B304),"",'C1'!B304)</f>
        <v/>
      </c>
      <c r="C304" s="248" t="str">
        <f>IF(ISBLANK('C1'!R304),"",'C1'!R304)</f>
        <v/>
      </c>
      <c r="D304" s="194"/>
      <c r="E304" s="195"/>
      <c r="F304" s="195"/>
      <c r="G304" s="195"/>
      <c r="H304" s="195"/>
      <c r="I304" s="195"/>
      <c r="J304" s="197"/>
      <c r="K304" s="459"/>
      <c r="L304" s="198"/>
      <c r="M304" s="196"/>
      <c r="N304" s="196"/>
      <c r="O304" s="196"/>
      <c r="P304" s="196"/>
      <c r="Q304" s="197"/>
      <c r="R304" s="195"/>
      <c r="S304" s="195"/>
      <c r="T304" s="195"/>
      <c r="U304" s="195"/>
      <c r="V304" s="198"/>
      <c r="X304" s="153">
        <f t="shared" si="33"/>
        <v>0</v>
      </c>
      <c r="Y304" s="149">
        <f t="shared" si="34"/>
        <v>0</v>
      </c>
      <c r="Z304" s="149">
        <f t="shared" si="35"/>
        <v>0</v>
      </c>
      <c r="AA304" s="850">
        <f t="shared" si="36"/>
        <v>0</v>
      </c>
      <c r="AC304" s="153">
        <f t="shared" si="37"/>
        <v>0</v>
      </c>
      <c r="AD304" s="149">
        <f t="shared" si="38"/>
        <v>0</v>
      </c>
      <c r="AE304" s="149">
        <f t="shared" si="39"/>
        <v>0</v>
      </c>
      <c r="AF304" s="154">
        <f t="shared" si="40"/>
        <v>0</v>
      </c>
    </row>
    <row r="305" spans="1:32" x14ac:dyDescent="0.25">
      <c r="A305" s="141" t="str">
        <f>IF(ISBLANK('C1'!A305),"",'C1'!A305)</f>
        <v/>
      </c>
      <c r="B305" s="144" t="str">
        <f>IF(ISBLANK('C1'!B305),"",'C1'!B305)</f>
        <v/>
      </c>
      <c r="C305" s="248" t="str">
        <f>IF(ISBLANK('C1'!R305),"",'C1'!R305)</f>
        <v/>
      </c>
      <c r="D305" s="194"/>
      <c r="E305" s="195"/>
      <c r="F305" s="195"/>
      <c r="G305" s="195"/>
      <c r="H305" s="195"/>
      <c r="I305" s="195"/>
      <c r="J305" s="197"/>
      <c r="K305" s="459"/>
      <c r="L305" s="198"/>
      <c r="M305" s="196"/>
      <c r="N305" s="196"/>
      <c r="O305" s="196"/>
      <c r="P305" s="196"/>
      <c r="Q305" s="197"/>
      <c r="R305" s="195"/>
      <c r="S305" s="195"/>
      <c r="T305" s="195"/>
      <c r="U305" s="195"/>
      <c r="V305" s="198"/>
      <c r="X305" s="153">
        <f t="shared" si="33"/>
        <v>0</v>
      </c>
      <c r="Y305" s="149">
        <f t="shared" si="34"/>
        <v>0</v>
      </c>
      <c r="Z305" s="149">
        <f t="shared" si="35"/>
        <v>0</v>
      </c>
      <c r="AA305" s="850">
        <f t="shared" si="36"/>
        <v>0</v>
      </c>
      <c r="AC305" s="153">
        <f t="shared" si="37"/>
        <v>0</v>
      </c>
      <c r="AD305" s="149">
        <f t="shared" si="38"/>
        <v>0</v>
      </c>
      <c r="AE305" s="149">
        <f t="shared" si="39"/>
        <v>0</v>
      </c>
      <c r="AF305" s="154">
        <f t="shared" si="40"/>
        <v>0</v>
      </c>
    </row>
    <row r="306" spans="1:32" x14ac:dyDescent="0.25">
      <c r="A306" s="141" t="str">
        <f>IF(ISBLANK('C1'!A306),"",'C1'!A306)</f>
        <v/>
      </c>
      <c r="B306" s="144" t="str">
        <f>IF(ISBLANK('C1'!B306),"",'C1'!B306)</f>
        <v/>
      </c>
      <c r="C306" s="248" t="str">
        <f>IF(ISBLANK('C1'!R306),"",'C1'!R306)</f>
        <v/>
      </c>
      <c r="D306" s="194"/>
      <c r="E306" s="195"/>
      <c r="F306" s="195"/>
      <c r="G306" s="195"/>
      <c r="H306" s="195"/>
      <c r="I306" s="195"/>
      <c r="J306" s="197"/>
      <c r="K306" s="459"/>
      <c r="L306" s="198"/>
      <c r="M306" s="196"/>
      <c r="N306" s="196"/>
      <c r="O306" s="196"/>
      <c r="P306" s="196"/>
      <c r="Q306" s="197"/>
      <c r="R306" s="195"/>
      <c r="S306" s="195"/>
      <c r="T306" s="195"/>
      <c r="U306" s="195"/>
      <c r="V306" s="198"/>
      <c r="X306" s="153">
        <f t="shared" si="33"/>
        <v>0</v>
      </c>
      <c r="Y306" s="149">
        <f t="shared" si="34"/>
        <v>0</v>
      </c>
      <c r="Z306" s="149">
        <f t="shared" si="35"/>
        <v>0</v>
      </c>
      <c r="AA306" s="850">
        <f t="shared" si="36"/>
        <v>0</v>
      </c>
      <c r="AC306" s="153">
        <f t="shared" si="37"/>
        <v>0</v>
      </c>
      <c r="AD306" s="149">
        <f t="shared" si="38"/>
        <v>0</v>
      </c>
      <c r="AE306" s="149">
        <f t="shared" si="39"/>
        <v>0</v>
      </c>
      <c r="AF306" s="154">
        <f t="shared" si="40"/>
        <v>0</v>
      </c>
    </row>
    <row r="307" spans="1:32" x14ac:dyDescent="0.25">
      <c r="A307" s="141" t="str">
        <f>IF(ISBLANK('C1'!A307),"",'C1'!A307)</f>
        <v/>
      </c>
      <c r="B307" s="144" t="str">
        <f>IF(ISBLANK('C1'!B307),"",'C1'!B307)</f>
        <v/>
      </c>
      <c r="C307" s="248" t="str">
        <f>IF(ISBLANK('C1'!R307),"",'C1'!R307)</f>
        <v/>
      </c>
      <c r="D307" s="194"/>
      <c r="E307" s="195"/>
      <c r="F307" s="195"/>
      <c r="G307" s="195"/>
      <c r="H307" s="195"/>
      <c r="I307" s="195"/>
      <c r="J307" s="197"/>
      <c r="K307" s="459"/>
      <c r="L307" s="198"/>
      <c r="M307" s="196"/>
      <c r="N307" s="196"/>
      <c r="O307" s="196"/>
      <c r="P307" s="196"/>
      <c r="Q307" s="197"/>
      <c r="R307" s="195"/>
      <c r="S307" s="195"/>
      <c r="T307" s="195"/>
      <c r="U307" s="195"/>
      <c r="V307" s="198"/>
      <c r="X307" s="153">
        <f t="shared" si="33"/>
        <v>0</v>
      </c>
      <c r="Y307" s="149">
        <f t="shared" si="34"/>
        <v>0</v>
      </c>
      <c r="Z307" s="149">
        <f t="shared" si="35"/>
        <v>0</v>
      </c>
      <c r="AA307" s="850">
        <f t="shared" si="36"/>
        <v>0</v>
      </c>
      <c r="AC307" s="153">
        <f t="shared" si="37"/>
        <v>0</v>
      </c>
      <c r="AD307" s="149">
        <f t="shared" si="38"/>
        <v>0</v>
      </c>
      <c r="AE307" s="149">
        <f t="shared" si="39"/>
        <v>0</v>
      </c>
      <c r="AF307" s="154">
        <f t="shared" si="40"/>
        <v>0</v>
      </c>
    </row>
    <row r="308" spans="1:32" x14ac:dyDescent="0.25">
      <c r="A308" s="141" t="str">
        <f>IF(ISBLANK('C1'!A308),"",'C1'!A308)</f>
        <v/>
      </c>
      <c r="B308" s="144" t="str">
        <f>IF(ISBLANK('C1'!B308),"",'C1'!B308)</f>
        <v/>
      </c>
      <c r="C308" s="248" t="str">
        <f>IF(ISBLANK('C1'!R308),"",'C1'!R308)</f>
        <v/>
      </c>
      <c r="D308" s="194"/>
      <c r="E308" s="195"/>
      <c r="F308" s="195"/>
      <c r="G308" s="195"/>
      <c r="H308" s="195"/>
      <c r="I308" s="195"/>
      <c r="J308" s="197"/>
      <c r="K308" s="459"/>
      <c r="L308" s="198"/>
      <c r="M308" s="196"/>
      <c r="N308" s="196"/>
      <c r="O308" s="196"/>
      <c r="P308" s="196"/>
      <c r="Q308" s="197"/>
      <c r="R308" s="195"/>
      <c r="S308" s="195"/>
      <c r="T308" s="195"/>
      <c r="U308" s="195"/>
      <c r="V308" s="198"/>
      <c r="X308" s="153">
        <f t="shared" si="33"/>
        <v>0</v>
      </c>
      <c r="Y308" s="149">
        <f t="shared" si="34"/>
        <v>0</v>
      </c>
      <c r="Z308" s="149">
        <f t="shared" si="35"/>
        <v>0</v>
      </c>
      <c r="AA308" s="850">
        <f t="shared" si="36"/>
        <v>0</v>
      </c>
      <c r="AC308" s="153">
        <f t="shared" si="37"/>
        <v>0</v>
      </c>
      <c r="AD308" s="149">
        <f t="shared" si="38"/>
        <v>0</v>
      </c>
      <c r="AE308" s="149">
        <f t="shared" si="39"/>
        <v>0</v>
      </c>
      <c r="AF308" s="154">
        <f t="shared" si="40"/>
        <v>0</v>
      </c>
    </row>
    <row r="309" spans="1:32" x14ac:dyDescent="0.25">
      <c r="A309" s="141" t="str">
        <f>IF(ISBLANK('C1'!A309),"",'C1'!A309)</f>
        <v/>
      </c>
      <c r="B309" s="144" t="str">
        <f>IF(ISBLANK('C1'!B309),"",'C1'!B309)</f>
        <v/>
      </c>
      <c r="C309" s="248" t="str">
        <f>IF(ISBLANK('C1'!R309),"",'C1'!R309)</f>
        <v/>
      </c>
      <c r="D309" s="194"/>
      <c r="E309" s="195"/>
      <c r="F309" s="195"/>
      <c r="G309" s="195"/>
      <c r="H309" s="195"/>
      <c r="I309" s="195"/>
      <c r="J309" s="197"/>
      <c r="K309" s="459"/>
      <c r="L309" s="198"/>
      <c r="M309" s="196"/>
      <c r="N309" s="196"/>
      <c r="O309" s="196"/>
      <c r="P309" s="196"/>
      <c r="Q309" s="197"/>
      <c r="R309" s="195"/>
      <c r="S309" s="195"/>
      <c r="T309" s="195"/>
      <c r="U309" s="195"/>
      <c r="V309" s="198"/>
      <c r="X309" s="153">
        <f t="shared" si="33"/>
        <v>0</v>
      </c>
      <c r="Y309" s="149">
        <f t="shared" si="34"/>
        <v>0</v>
      </c>
      <c r="Z309" s="149">
        <f t="shared" si="35"/>
        <v>0</v>
      </c>
      <c r="AA309" s="850">
        <f t="shared" si="36"/>
        <v>0</v>
      </c>
      <c r="AC309" s="153">
        <f t="shared" si="37"/>
        <v>0</v>
      </c>
      <c r="AD309" s="149">
        <f t="shared" si="38"/>
        <v>0</v>
      </c>
      <c r="AE309" s="149">
        <f t="shared" si="39"/>
        <v>0</v>
      </c>
      <c r="AF309" s="154">
        <f t="shared" si="40"/>
        <v>0</v>
      </c>
    </row>
    <row r="310" spans="1:32" x14ac:dyDescent="0.25">
      <c r="A310" s="141" t="str">
        <f>IF(ISBLANK('C1'!A310),"",'C1'!A310)</f>
        <v/>
      </c>
      <c r="B310" s="144" t="str">
        <f>IF(ISBLANK('C1'!B310),"",'C1'!B310)</f>
        <v/>
      </c>
      <c r="C310" s="248" t="str">
        <f>IF(ISBLANK('C1'!R310),"",'C1'!R310)</f>
        <v/>
      </c>
      <c r="D310" s="194"/>
      <c r="E310" s="195"/>
      <c r="F310" s="195"/>
      <c r="G310" s="195"/>
      <c r="H310" s="195"/>
      <c r="I310" s="195"/>
      <c r="J310" s="197"/>
      <c r="K310" s="459"/>
      <c r="L310" s="198"/>
      <c r="M310" s="196"/>
      <c r="N310" s="196"/>
      <c r="O310" s="196"/>
      <c r="P310" s="196"/>
      <c r="Q310" s="197"/>
      <c r="R310" s="195"/>
      <c r="S310" s="195"/>
      <c r="T310" s="195"/>
      <c r="U310" s="195"/>
      <c r="V310" s="198"/>
      <c r="X310" s="153">
        <f t="shared" si="33"/>
        <v>0</v>
      </c>
      <c r="Y310" s="149">
        <f t="shared" si="34"/>
        <v>0</v>
      </c>
      <c r="Z310" s="149">
        <f t="shared" si="35"/>
        <v>0</v>
      </c>
      <c r="AA310" s="850">
        <f t="shared" si="36"/>
        <v>0</v>
      </c>
      <c r="AC310" s="153">
        <f t="shared" si="37"/>
        <v>0</v>
      </c>
      <c r="AD310" s="149">
        <f t="shared" si="38"/>
        <v>0</v>
      </c>
      <c r="AE310" s="149">
        <f t="shared" si="39"/>
        <v>0</v>
      </c>
      <c r="AF310" s="154">
        <f t="shared" si="40"/>
        <v>0</v>
      </c>
    </row>
    <row r="311" spans="1:32" x14ac:dyDescent="0.25">
      <c r="A311" s="141" t="str">
        <f>IF(ISBLANK('C1'!A311),"",'C1'!A311)</f>
        <v/>
      </c>
      <c r="B311" s="144" t="str">
        <f>IF(ISBLANK('C1'!B311),"",'C1'!B311)</f>
        <v/>
      </c>
      <c r="C311" s="248" t="str">
        <f>IF(ISBLANK('C1'!R311),"",'C1'!R311)</f>
        <v/>
      </c>
      <c r="D311" s="194"/>
      <c r="E311" s="195"/>
      <c r="F311" s="195"/>
      <c r="G311" s="195"/>
      <c r="H311" s="195"/>
      <c r="I311" s="195"/>
      <c r="J311" s="197"/>
      <c r="K311" s="459"/>
      <c r="L311" s="198"/>
      <c r="M311" s="196"/>
      <c r="N311" s="196"/>
      <c r="O311" s="196"/>
      <c r="P311" s="196"/>
      <c r="Q311" s="197"/>
      <c r="R311" s="195"/>
      <c r="S311" s="195"/>
      <c r="T311" s="195"/>
      <c r="U311" s="195"/>
      <c r="V311" s="198"/>
      <c r="X311" s="153">
        <f t="shared" si="33"/>
        <v>0</v>
      </c>
      <c r="Y311" s="149">
        <f t="shared" si="34"/>
        <v>0</v>
      </c>
      <c r="Z311" s="149">
        <f t="shared" si="35"/>
        <v>0</v>
      </c>
      <c r="AA311" s="850">
        <f t="shared" si="36"/>
        <v>0</v>
      </c>
      <c r="AC311" s="153">
        <f t="shared" si="37"/>
        <v>0</v>
      </c>
      <c r="AD311" s="149">
        <f t="shared" si="38"/>
        <v>0</v>
      </c>
      <c r="AE311" s="149">
        <f t="shared" si="39"/>
        <v>0</v>
      </c>
      <c r="AF311" s="154">
        <f t="shared" si="40"/>
        <v>0</v>
      </c>
    </row>
    <row r="312" spans="1:32" x14ac:dyDescent="0.25">
      <c r="A312" s="141" t="str">
        <f>IF(ISBLANK('C1'!A312),"",'C1'!A312)</f>
        <v/>
      </c>
      <c r="B312" s="144" t="str">
        <f>IF(ISBLANK('C1'!B312),"",'C1'!B312)</f>
        <v/>
      </c>
      <c r="C312" s="248" t="str">
        <f>IF(ISBLANK('C1'!R312),"",'C1'!R312)</f>
        <v/>
      </c>
      <c r="D312" s="194"/>
      <c r="E312" s="195"/>
      <c r="F312" s="195"/>
      <c r="G312" s="195"/>
      <c r="H312" s="195"/>
      <c r="I312" s="195"/>
      <c r="J312" s="197"/>
      <c r="K312" s="459"/>
      <c r="L312" s="198"/>
      <c r="M312" s="196"/>
      <c r="N312" s="196"/>
      <c r="O312" s="196"/>
      <c r="P312" s="196"/>
      <c r="Q312" s="197"/>
      <c r="R312" s="195"/>
      <c r="S312" s="195"/>
      <c r="T312" s="195"/>
      <c r="U312" s="195"/>
      <c r="V312" s="198"/>
      <c r="X312" s="153">
        <f t="shared" si="33"/>
        <v>0</v>
      </c>
      <c r="Y312" s="149">
        <f t="shared" si="34"/>
        <v>0</v>
      </c>
      <c r="Z312" s="149">
        <f t="shared" si="35"/>
        <v>0</v>
      </c>
      <c r="AA312" s="850">
        <f t="shared" si="36"/>
        <v>0</v>
      </c>
      <c r="AC312" s="153">
        <f t="shared" si="37"/>
        <v>0</v>
      </c>
      <c r="AD312" s="149">
        <f t="shared" si="38"/>
        <v>0</v>
      </c>
      <c r="AE312" s="149">
        <f t="shared" si="39"/>
        <v>0</v>
      </c>
      <c r="AF312" s="154">
        <f t="shared" si="40"/>
        <v>0</v>
      </c>
    </row>
    <row r="313" spans="1:32" x14ac:dyDescent="0.25">
      <c r="A313" s="141" t="str">
        <f>IF(ISBLANK('C1'!A313),"",'C1'!A313)</f>
        <v/>
      </c>
      <c r="B313" s="144" t="str">
        <f>IF(ISBLANK('C1'!B313),"",'C1'!B313)</f>
        <v/>
      </c>
      <c r="C313" s="248" t="str">
        <f>IF(ISBLANK('C1'!R313),"",'C1'!R313)</f>
        <v/>
      </c>
      <c r="D313" s="194"/>
      <c r="E313" s="195"/>
      <c r="F313" s="195"/>
      <c r="G313" s="195"/>
      <c r="H313" s="195"/>
      <c r="I313" s="195"/>
      <c r="J313" s="197"/>
      <c r="K313" s="459"/>
      <c r="L313" s="198"/>
      <c r="M313" s="196"/>
      <c r="N313" s="196"/>
      <c r="O313" s="196"/>
      <c r="P313" s="196"/>
      <c r="Q313" s="197"/>
      <c r="R313" s="195"/>
      <c r="S313" s="195"/>
      <c r="T313" s="195"/>
      <c r="U313" s="195"/>
      <c r="V313" s="198"/>
      <c r="X313" s="153">
        <f t="shared" si="33"/>
        <v>0</v>
      </c>
      <c r="Y313" s="149">
        <f t="shared" si="34"/>
        <v>0</v>
      </c>
      <c r="Z313" s="149">
        <f t="shared" si="35"/>
        <v>0</v>
      </c>
      <c r="AA313" s="850">
        <f t="shared" si="36"/>
        <v>0</v>
      </c>
      <c r="AC313" s="153">
        <f t="shared" si="37"/>
        <v>0</v>
      </c>
      <c r="AD313" s="149">
        <f t="shared" si="38"/>
        <v>0</v>
      </c>
      <c r="AE313" s="149">
        <f t="shared" si="39"/>
        <v>0</v>
      </c>
      <c r="AF313" s="154">
        <f t="shared" si="40"/>
        <v>0</v>
      </c>
    </row>
    <row r="314" spans="1:32" x14ac:dyDescent="0.25">
      <c r="A314" s="141" t="str">
        <f>IF(ISBLANK('C1'!A314),"",'C1'!A314)</f>
        <v/>
      </c>
      <c r="B314" s="144" t="str">
        <f>IF(ISBLANK('C1'!B314),"",'C1'!B314)</f>
        <v/>
      </c>
      <c r="C314" s="248" t="str">
        <f>IF(ISBLANK('C1'!R314),"",'C1'!R314)</f>
        <v/>
      </c>
      <c r="D314" s="194"/>
      <c r="E314" s="195"/>
      <c r="F314" s="195"/>
      <c r="G314" s="195"/>
      <c r="H314" s="195"/>
      <c r="I314" s="195"/>
      <c r="J314" s="197"/>
      <c r="K314" s="459"/>
      <c r="L314" s="198"/>
      <c r="M314" s="196"/>
      <c r="N314" s="196"/>
      <c r="O314" s="196"/>
      <c r="P314" s="196"/>
      <c r="Q314" s="197"/>
      <c r="R314" s="195"/>
      <c r="S314" s="195"/>
      <c r="T314" s="195"/>
      <c r="U314" s="195"/>
      <c r="V314" s="198"/>
      <c r="X314" s="153">
        <f t="shared" si="33"/>
        <v>0</v>
      </c>
      <c r="Y314" s="149">
        <f t="shared" si="34"/>
        <v>0</v>
      </c>
      <c r="Z314" s="149">
        <f t="shared" si="35"/>
        <v>0</v>
      </c>
      <c r="AA314" s="850">
        <f t="shared" si="36"/>
        <v>0</v>
      </c>
      <c r="AC314" s="153">
        <f t="shared" si="37"/>
        <v>0</v>
      </c>
      <c r="AD314" s="149">
        <f t="shared" si="38"/>
        <v>0</v>
      </c>
      <c r="AE314" s="149">
        <f t="shared" si="39"/>
        <v>0</v>
      </c>
      <c r="AF314" s="154">
        <f t="shared" si="40"/>
        <v>0</v>
      </c>
    </row>
    <row r="315" spans="1:32" x14ac:dyDescent="0.25">
      <c r="A315" s="141" t="str">
        <f>IF(ISBLANK('C1'!A315),"",'C1'!A315)</f>
        <v/>
      </c>
      <c r="B315" s="144" t="str">
        <f>IF(ISBLANK('C1'!B315),"",'C1'!B315)</f>
        <v/>
      </c>
      <c r="C315" s="248" t="str">
        <f>IF(ISBLANK('C1'!R315),"",'C1'!R315)</f>
        <v/>
      </c>
      <c r="D315" s="194"/>
      <c r="E315" s="195"/>
      <c r="F315" s="195"/>
      <c r="G315" s="195"/>
      <c r="H315" s="195"/>
      <c r="I315" s="195"/>
      <c r="J315" s="197"/>
      <c r="K315" s="459"/>
      <c r="L315" s="198"/>
      <c r="M315" s="196"/>
      <c r="N315" s="196"/>
      <c r="O315" s="196"/>
      <c r="P315" s="196"/>
      <c r="Q315" s="197"/>
      <c r="R315" s="195"/>
      <c r="S315" s="195"/>
      <c r="T315" s="195"/>
      <c r="U315" s="195"/>
      <c r="V315" s="198"/>
      <c r="X315" s="153">
        <f t="shared" si="33"/>
        <v>0</v>
      </c>
      <c r="Y315" s="149">
        <f t="shared" si="34"/>
        <v>0</v>
      </c>
      <c r="Z315" s="149">
        <f t="shared" si="35"/>
        <v>0</v>
      </c>
      <c r="AA315" s="850">
        <f t="shared" si="36"/>
        <v>0</v>
      </c>
      <c r="AC315" s="153">
        <f t="shared" si="37"/>
        <v>0</v>
      </c>
      <c r="AD315" s="149">
        <f t="shared" si="38"/>
        <v>0</v>
      </c>
      <c r="AE315" s="149">
        <f t="shared" si="39"/>
        <v>0</v>
      </c>
      <c r="AF315" s="154">
        <f t="shared" si="40"/>
        <v>0</v>
      </c>
    </row>
    <row r="316" spans="1:32" x14ac:dyDescent="0.25">
      <c r="A316" s="141" t="str">
        <f>IF(ISBLANK('C1'!A316),"",'C1'!A316)</f>
        <v/>
      </c>
      <c r="B316" s="144" t="str">
        <f>IF(ISBLANK('C1'!B316),"",'C1'!B316)</f>
        <v/>
      </c>
      <c r="C316" s="248" t="str">
        <f>IF(ISBLANK('C1'!R316),"",'C1'!R316)</f>
        <v/>
      </c>
      <c r="D316" s="194"/>
      <c r="E316" s="195"/>
      <c r="F316" s="195"/>
      <c r="G316" s="195"/>
      <c r="H316" s="195"/>
      <c r="I316" s="195"/>
      <c r="J316" s="197"/>
      <c r="K316" s="459"/>
      <c r="L316" s="198"/>
      <c r="M316" s="196"/>
      <c r="N316" s="196"/>
      <c r="O316" s="196"/>
      <c r="P316" s="196"/>
      <c r="Q316" s="197"/>
      <c r="R316" s="195"/>
      <c r="S316" s="195"/>
      <c r="T316" s="195"/>
      <c r="U316" s="195"/>
      <c r="V316" s="198"/>
      <c r="X316" s="153">
        <f t="shared" si="33"/>
        <v>0</v>
      </c>
      <c r="Y316" s="149">
        <f t="shared" si="34"/>
        <v>0</v>
      </c>
      <c r="Z316" s="149">
        <f t="shared" si="35"/>
        <v>0</v>
      </c>
      <c r="AA316" s="850">
        <f t="shared" si="36"/>
        <v>0</v>
      </c>
      <c r="AC316" s="153">
        <f t="shared" si="37"/>
        <v>0</v>
      </c>
      <c r="AD316" s="149">
        <f t="shared" si="38"/>
        <v>0</v>
      </c>
      <c r="AE316" s="149">
        <f t="shared" si="39"/>
        <v>0</v>
      </c>
      <c r="AF316" s="154">
        <f t="shared" si="40"/>
        <v>0</v>
      </c>
    </row>
    <row r="317" spans="1:32" x14ac:dyDescent="0.25">
      <c r="A317" s="141" t="str">
        <f>IF(ISBLANK('C1'!A317),"",'C1'!A317)</f>
        <v/>
      </c>
      <c r="B317" s="144" t="str">
        <f>IF(ISBLANK('C1'!B317),"",'C1'!B317)</f>
        <v/>
      </c>
      <c r="C317" s="248" t="str">
        <f>IF(ISBLANK('C1'!R317),"",'C1'!R317)</f>
        <v/>
      </c>
      <c r="D317" s="194"/>
      <c r="E317" s="195"/>
      <c r="F317" s="195"/>
      <c r="G317" s="195"/>
      <c r="H317" s="195"/>
      <c r="I317" s="195"/>
      <c r="J317" s="197"/>
      <c r="K317" s="459"/>
      <c r="L317" s="198"/>
      <c r="M317" s="196"/>
      <c r="N317" s="196"/>
      <c r="O317" s="196"/>
      <c r="P317" s="196"/>
      <c r="Q317" s="197"/>
      <c r="R317" s="195"/>
      <c r="S317" s="195"/>
      <c r="T317" s="195"/>
      <c r="U317" s="195"/>
      <c r="V317" s="198"/>
      <c r="X317" s="153">
        <f t="shared" si="33"/>
        <v>0</v>
      </c>
      <c r="Y317" s="149">
        <f t="shared" si="34"/>
        <v>0</v>
      </c>
      <c r="Z317" s="149">
        <f t="shared" si="35"/>
        <v>0</v>
      </c>
      <c r="AA317" s="850">
        <f t="shared" si="36"/>
        <v>0</v>
      </c>
      <c r="AC317" s="153">
        <f t="shared" si="37"/>
        <v>0</v>
      </c>
      <c r="AD317" s="149">
        <f t="shared" si="38"/>
        <v>0</v>
      </c>
      <c r="AE317" s="149">
        <f t="shared" si="39"/>
        <v>0</v>
      </c>
      <c r="AF317" s="154">
        <f t="shared" si="40"/>
        <v>0</v>
      </c>
    </row>
    <row r="318" spans="1:32" x14ac:dyDescent="0.25">
      <c r="A318" s="141" t="str">
        <f>IF(ISBLANK('C1'!A318),"",'C1'!A318)</f>
        <v/>
      </c>
      <c r="B318" s="144" t="str">
        <f>IF(ISBLANK('C1'!B318),"",'C1'!B318)</f>
        <v/>
      </c>
      <c r="C318" s="248" t="str">
        <f>IF(ISBLANK('C1'!R318),"",'C1'!R318)</f>
        <v/>
      </c>
      <c r="D318" s="194"/>
      <c r="E318" s="195"/>
      <c r="F318" s="195"/>
      <c r="G318" s="195"/>
      <c r="H318" s="195"/>
      <c r="I318" s="195"/>
      <c r="J318" s="197"/>
      <c r="K318" s="459"/>
      <c r="L318" s="198"/>
      <c r="M318" s="196"/>
      <c r="N318" s="196"/>
      <c r="O318" s="196"/>
      <c r="P318" s="196"/>
      <c r="Q318" s="197"/>
      <c r="R318" s="195"/>
      <c r="S318" s="195"/>
      <c r="T318" s="195"/>
      <c r="U318" s="195"/>
      <c r="V318" s="198"/>
      <c r="X318" s="153">
        <f t="shared" si="33"/>
        <v>0</v>
      </c>
      <c r="Y318" s="149">
        <f t="shared" si="34"/>
        <v>0</v>
      </c>
      <c r="Z318" s="149">
        <f t="shared" si="35"/>
        <v>0</v>
      </c>
      <c r="AA318" s="850">
        <f t="shared" si="36"/>
        <v>0</v>
      </c>
      <c r="AC318" s="153">
        <f t="shared" si="37"/>
        <v>0</v>
      </c>
      <c r="AD318" s="149">
        <f t="shared" si="38"/>
        <v>0</v>
      </c>
      <c r="AE318" s="149">
        <f t="shared" si="39"/>
        <v>0</v>
      </c>
      <c r="AF318" s="154">
        <f t="shared" si="40"/>
        <v>0</v>
      </c>
    </row>
    <row r="319" spans="1:32" x14ac:dyDescent="0.25">
      <c r="A319" s="141" t="str">
        <f>IF(ISBLANK('C1'!A319),"",'C1'!A319)</f>
        <v/>
      </c>
      <c r="B319" s="144" t="str">
        <f>IF(ISBLANK('C1'!B319),"",'C1'!B319)</f>
        <v/>
      </c>
      <c r="C319" s="248" t="str">
        <f>IF(ISBLANK('C1'!R319),"",'C1'!R319)</f>
        <v/>
      </c>
      <c r="D319" s="194"/>
      <c r="E319" s="195"/>
      <c r="F319" s="195"/>
      <c r="G319" s="195"/>
      <c r="H319" s="195"/>
      <c r="I319" s="195"/>
      <c r="J319" s="197"/>
      <c r="K319" s="459"/>
      <c r="L319" s="198"/>
      <c r="M319" s="196"/>
      <c r="N319" s="196"/>
      <c r="O319" s="196"/>
      <c r="P319" s="196"/>
      <c r="Q319" s="197"/>
      <c r="R319" s="195"/>
      <c r="S319" s="195"/>
      <c r="T319" s="195"/>
      <c r="U319" s="195"/>
      <c r="V319" s="198"/>
      <c r="X319" s="153">
        <f t="shared" si="33"/>
        <v>0</v>
      </c>
      <c r="Y319" s="149">
        <f t="shared" si="34"/>
        <v>0</v>
      </c>
      <c r="Z319" s="149">
        <f t="shared" si="35"/>
        <v>0</v>
      </c>
      <c r="AA319" s="850">
        <f t="shared" si="36"/>
        <v>0</v>
      </c>
      <c r="AC319" s="153">
        <f t="shared" si="37"/>
        <v>0</v>
      </c>
      <c r="AD319" s="149">
        <f t="shared" si="38"/>
        <v>0</v>
      </c>
      <c r="AE319" s="149">
        <f t="shared" si="39"/>
        <v>0</v>
      </c>
      <c r="AF319" s="154">
        <f t="shared" si="40"/>
        <v>0</v>
      </c>
    </row>
    <row r="320" spans="1:32" x14ac:dyDescent="0.25">
      <c r="A320" s="141" t="str">
        <f>IF(ISBLANK('C1'!A320),"",'C1'!A320)</f>
        <v/>
      </c>
      <c r="B320" s="144" t="str">
        <f>IF(ISBLANK('C1'!B320),"",'C1'!B320)</f>
        <v/>
      </c>
      <c r="C320" s="248" t="str">
        <f>IF(ISBLANK('C1'!R320),"",'C1'!R320)</f>
        <v/>
      </c>
      <c r="D320" s="194"/>
      <c r="E320" s="195"/>
      <c r="F320" s="195"/>
      <c r="G320" s="195"/>
      <c r="H320" s="195"/>
      <c r="I320" s="195"/>
      <c r="J320" s="197"/>
      <c r="K320" s="459"/>
      <c r="L320" s="198"/>
      <c r="M320" s="196"/>
      <c r="N320" s="196"/>
      <c r="O320" s="196"/>
      <c r="P320" s="196"/>
      <c r="Q320" s="197"/>
      <c r="R320" s="195"/>
      <c r="S320" s="195"/>
      <c r="T320" s="195"/>
      <c r="U320" s="195"/>
      <c r="V320" s="198"/>
      <c r="X320" s="153">
        <f t="shared" si="33"/>
        <v>0</v>
      </c>
      <c r="Y320" s="149">
        <f t="shared" si="34"/>
        <v>0</v>
      </c>
      <c r="Z320" s="149">
        <f t="shared" si="35"/>
        <v>0</v>
      </c>
      <c r="AA320" s="850">
        <f t="shared" si="36"/>
        <v>0</v>
      </c>
      <c r="AC320" s="153">
        <f t="shared" si="37"/>
        <v>0</v>
      </c>
      <c r="AD320" s="149">
        <f t="shared" si="38"/>
        <v>0</v>
      </c>
      <c r="AE320" s="149">
        <f t="shared" si="39"/>
        <v>0</v>
      </c>
      <c r="AF320" s="154">
        <f t="shared" si="40"/>
        <v>0</v>
      </c>
    </row>
    <row r="321" spans="1:32" x14ac:dyDescent="0.25">
      <c r="A321" s="141" t="str">
        <f>IF(ISBLANK('C1'!A321),"",'C1'!A321)</f>
        <v/>
      </c>
      <c r="B321" s="144" t="str">
        <f>IF(ISBLANK('C1'!B321),"",'C1'!B321)</f>
        <v/>
      </c>
      <c r="C321" s="248" t="str">
        <f>IF(ISBLANK('C1'!R321),"",'C1'!R321)</f>
        <v/>
      </c>
      <c r="D321" s="194"/>
      <c r="E321" s="195"/>
      <c r="F321" s="195"/>
      <c r="G321" s="195"/>
      <c r="H321" s="195"/>
      <c r="I321" s="195"/>
      <c r="J321" s="197"/>
      <c r="K321" s="459"/>
      <c r="L321" s="198"/>
      <c r="M321" s="196"/>
      <c r="N321" s="196"/>
      <c r="O321" s="196"/>
      <c r="P321" s="196"/>
      <c r="Q321" s="197"/>
      <c r="R321" s="195"/>
      <c r="S321" s="195"/>
      <c r="T321" s="195"/>
      <c r="U321" s="195"/>
      <c r="V321" s="198"/>
      <c r="X321" s="153">
        <f t="shared" si="33"/>
        <v>0</v>
      </c>
      <c r="Y321" s="149">
        <f t="shared" si="34"/>
        <v>0</v>
      </c>
      <c r="Z321" s="149">
        <f t="shared" si="35"/>
        <v>0</v>
      </c>
      <c r="AA321" s="850">
        <f t="shared" si="36"/>
        <v>0</v>
      </c>
      <c r="AC321" s="153">
        <f t="shared" si="37"/>
        <v>0</v>
      </c>
      <c r="AD321" s="149">
        <f t="shared" si="38"/>
        <v>0</v>
      </c>
      <c r="AE321" s="149">
        <f t="shared" si="39"/>
        <v>0</v>
      </c>
      <c r="AF321" s="154">
        <f t="shared" si="40"/>
        <v>0</v>
      </c>
    </row>
    <row r="322" spans="1:32" x14ac:dyDescent="0.25">
      <c r="A322" s="141" t="str">
        <f>IF(ISBLANK('C1'!A322),"",'C1'!A322)</f>
        <v/>
      </c>
      <c r="B322" s="144" t="str">
        <f>IF(ISBLANK('C1'!B322),"",'C1'!B322)</f>
        <v/>
      </c>
      <c r="C322" s="248" t="str">
        <f>IF(ISBLANK('C1'!R322),"",'C1'!R322)</f>
        <v/>
      </c>
      <c r="D322" s="194"/>
      <c r="E322" s="195"/>
      <c r="F322" s="195"/>
      <c r="G322" s="195"/>
      <c r="H322" s="195"/>
      <c r="I322" s="195"/>
      <c r="J322" s="197"/>
      <c r="K322" s="459"/>
      <c r="L322" s="198"/>
      <c r="M322" s="196"/>
      <c r="N322" s="196"/>
      <c r="O322" s="196"/>
      <c r="P322" s="196"/>
      <c r="Q322" s="197"/>
      <c r="R322" s="195"/>
      <c r="S322" s="195"/>
      <c r="T322" s="195"/>
      <c r="U322" s="195"/>
      <c r="V322" s="198"/>
      <c r="X322" s="153">
        <f t="shared" si="33"/>
        <v>0</v>
      </c>
      <c r="Y322" s="149">
        <f t="shared" si="34"/>
        <v>0</v>
      </c>
      <c r="Z322" s="149">
        <f t="shared" si="35"/>
        <v>0</v>
      </c>
      <c r="AA322" s="850">
        <f t="shared" si="36"/>
        <v>0</v>
      </c>
      <c r="AC322" s="153">
        <f t="shared" si="37"/>
        <v>0</v>
      </c>
      <c r="AD322" s="149">
        <f t="shared" si="38"/>
        <v>0</v>
      </c>
      <c r="AE322" s="149">
        <f t="shared" si="39"/>
        <v>0</v>
      </c>
      <c r="AF322" s="154">
        <f t="shared" si="40"/>
        <v>0</v>
      </c>
    </row>
    <row r="323" spans="1:32" x14ac:dyDescent="0.25">
      <c r="A323" s="141" t="str">
        <f>IF(ISBLANK('C1'!A323),"",'C1'!A323)</f>
        <v/>
      </c>
      <c r="B323" s="144" t="str">
        <f>IF(ISBLANK('C1'!B323),"",'C1'!B323)</f>
        <v/>
      </c>
      <c r="C323" s="248" t="str">
        <f>IF(ISBLANK('C1'!R323),"",'C1'!R323)</f>
        <v/>
      </c>
      <c r="D323" s="194"/>
      <c r="E323" s="195"/>
      <c r="F323" s="195"/>
      <c r="G323" s="195"/>
      <c r="H323" s="195"/>
      <c r="I323" s="195"/>
      <c r="J323" s="197"/>
      <c r="K323" s="459"/>
      <c r="L323" s="198"/>
      <c r="M323" s="196"/>
      <c r="N323" s="196"/>
      <c r="O323" s="196"/>
      <c r="P323" s="196"/>
      <c r="Q323" s="197"/>
      <c r="R323" s="195"/>
      <c r="S323" s="195"/>
      <c r="T323" s="195"/>
      <c r="U323" s="195"/>
      <c r="V323" s="198"/>
      <c r="X323" s="153">
        <f t="shared" si="33"/>
        <v>0</v>
      </c>
      <c r="Y323" s="149">
        <f t="shared" si="34"/>
        <v>0</v>
      </c>
      <c r="Z323" s="149">
        <f t="shared" si="35"/>
        <v>0</v>
      </c>
      <c r="AA323" s="850">
        <f t="shared" si="36"/>
        <v>0</v>
      </c>
      <c r="AC323" s="153">
        <f t="shared" si="37"/>
        <v>0</v>
      </c>
      <c r="AD323" s="149">
        <f t="shared" si="38"/>
        <v>0</v>
      </c>
      <c r="AE323" s="149">
        <f t="shared" si="39"/>
        <v>0</v>
      </c>
      <c r="AF323" s="154">
        <f t="shared" si="40"/>
        <v>0</v>
      </c>
    </row>
    <row r="324" spans="1:32" x14ac:dyDescent="0.25">
      <c r="A324" s="141" t="str">
        <f>IF(ISBLANK('C1'!A324),"",'C1'!A324)</f>
        <v/>
      </c>
      <c r="B324" s="144" t="str">
        <f>IF(ISBLANK('C1'!B324),"",'C1'!B324)</f>
        <v/>
      </c>
      <c r="C324" s="248" t="str">
        <f>IF(ISBLANK('C1'!R324),"",'C1'!R324)</f>
        <v/>
      </c>
      <c r="D324" s="194"/>
      <c r="E324" s="195"/>
      <c r="F324" s="195"/>
      <c r="G324" s="195"/>
      <c r="H324" s="195"/>
      <c r="I324" s="195"/>
      <c r="J324" s="197"/>
      <c r="K324" s="459"/>
      <c r="L324" s="198"/>
      <c r="M324" s="196"/>
      <c r="N324" s="196"/>
      <c r="O324" s="196"/>
      <c r="P324" s="196"/>
      <c r="Q324" s="197"/>
      <c r="R324" s="195"/>
      <c r="S324" s="195"/>
      <c r="T324" s="195"/>
      <c r="U324" s="195"/>
      <c r="V324" s="198"/>
      <c r="X324" s="153">
        <f t="shared" si="33"/>
        <v>0</v>
      </c>
      <c r="Y324" s="149">
        <f t="shared" si="34"/>
        <v>0</v>
      </c>
      <c r="Z324" s="149">
        <f t="shared" si="35"/>
        <v>0</v>
      </c>
      <c r="AA324" s="850">
        <f t="shared" si="36"/>
        <v>0</v>
      </c>
      <c r="AC324" s="153">
        <f t="shared" si="37"/>
        <v>0</v>
      </c>
      <c r="AD324" s="149">
        <f t="shared" si="38"/>
        <v>0</v>
      </c>
      <c r="AE324" s="149">
        <f t="shared" si="39"/>
        <v>0</v>
      </c>
      <c r="AF324" s="154">
        <f t="shared" si="40"/>
        <v>0</v>
      </c>
    </row>
    <row r="325" spans="1:32" x14ac:dyDescent="0.25">
      <c r="A325" s="141" t="str">
        <f>IF(ISBLANK('C1'!A325),"",'C1'!A325)</f>
        <v/>
      </c>
      <c r="B325" s="144" t="str">
        <f>IF(ISBLANK('C1'!B325),"",'C1'!B325)</f>
        <v/>
      </c>
      <c r="C325" s="248" t="str">
        <f>IF(ISBLANK('C1'!R325),"",'C1'!R325)</f>
        <v/>
      </c>
      <c r="D325" s="194"/>
      <c r="E325" s="195"/>
      <c r="F325" s="195"/>
      <c r="G325" s="195"/>
      <c r="H325" s="195"/>
      <c r="I325" s="195"/>
      <c r="J325" s="197"/>
      <c r="K325" s="459"/>
      <c r="L325" s="198"/>
      <c r="M325" s="196"/>
      <c r="N325" s="196"/>
      <c r="O325" s="196"/>
      <c r="P325" s="196"/>
      <c r="Q325" s="197"/>
      <c r="R325" s="195"/>
      <c r="S325" s="195"/>
      <c r="T325" s="195"/>
      <c r="U325" s="195"/>
      <c r="V325" s="198"/>
      <c r="X325" s="153">
        <f t="shared" si="33"/>
        <v>0</v>
      </c>
      <c r="Y325" s="149">
        <f t="shared" si="34"/>
        <v>0</v>
      </c>
      <c r="Z325" s="149">
        <f t="shared" si="35"/>
        <v>0</v>
      </c>
      <c r="AA325" s="850">
        <f t="shared" si="36"/>
        <v>0</v>
      </c>
      <c r="AC325" s="153">
        <f t="shared" si="37"/>
        <v>0</v>
      </c>
      <c r="AD325" s="149">
        <f t="shared" si="38"/>
        <v>0</v>
      </c>
      <c r="AE325" s="149">
        <f t="shared" si="39"/>
        <v>0</v>
      </c>
      <c r="AF325" s="154">
        <f t="shared" si="40"/>
        <v>0</v>
      </c>
    </row>
    <row r="326" spans="1:32" x14ac:dyDescent="0.25">
      <c r="A326" s="141" t="str">
        <f>IF(ISBLANK('C1'!A326),"",'C1'!A326)</f>
        <v/>
      </c>
      <c r="B326" s="144" t="str">
        <f>IF(ISBLANK('C1'!B326),"",'C1'!B326)</f>
        <v/>
      </c>
      <c r="C326" s="248" t="str">
        <f>IF(ISBLANK('C1'!R326),"",'C1'!R326)</f>
        <v/>
      </c>
      <c r="D326" s="194"/>
      <c r="E326" s="195"/>
      <c r="F326" s="195"/>
      <c r="G326" s="195"/>
      <c r="H326" s="195"/>
      <c r="I326" s="195"/>
      <c r="J326" s="197"/>
      <c r="K326" s="459"/>
      <c r="L326" s="198"/>
      <c r="M326" s="196"/>
      <c r="N326" s="196"/>
      <c r="O326" s="196"/>
      <c r="P326" s="196"/>
      <c r="Q326" s="197"/>
      <c r="R326" s="195"/>
      <c r="S326" s="195"/>
      <c r="T326" s="195"/>
      <c r="U326" s="195"/>
      <c r="V326" s="198"/>
      <c r="X326" s="153">
        <f t="shared" ref="X326:X350" si="41">SUM(D326:I326)</f>
        <v>0</v>
      </c>
      <c r="Y326" s="149">
        <f t="shared" ref="Y326:Y350" si="42">SUM(J326:L326)</f>
        <v>0</v>
      </c>
      <c r="Z326" s="149">
        <f t="shared" ref="Z326:Z350" si="43">SUM(M326:P326)</f>
        <v>0</v>
      </c>
      <c r="AA326" s="850">
        <f t="shared" ref="AA326:AA350" si="44">SUM(Q326:V326)</f>
        <v>0</v>
      </c>
      <c r="AC326" s="153">
        <f t="shared" ref="AC326:AC350" si="45">IF(C326="",X326,C326-X326)</f>
        <v>0</v>
      </c>
      <c r="AD326" s="149">
        <f t="shared" ref="AD326:AD350" si="46">IF(C326="",Y326,C326-Y326)</f>
        <v>0</v>
      </c>
      <c r="AE326" s="149">
        <f t="shared" ref="AE326:AE350" si="47">IF(C326="",Z326,C326-Z326)</f>
        <v>0</v>
      </c>
      <c r="AF326" s="154">
        <f t="shared" ref="AF326:AF350" si="48">IF(C326="",AA326,C326-AA326)</f>
        <v>0</v>
      </c>
    </row>
    <row r="327" spans="1:32" x14ac:dyDescent="0.25">
      <c r="A327" s="141" t="str">
        <f>IF(ISBLANK('C1'!A327),"",'C1'!A327)</f>
        <v/>
      </c>
      <c r="B327" s="144" t="str">
        <f>IF(ISBLANK('C1'!B327),"",'C1'!B327)</f>
        <v/>
      </c>
      <c r="C327" s="248" t="str">
        <f>IF(ISBLANK('C1'!R327),"",'C1'!R327)</f>
        <v/>
      </c>
      <c r="D327" s="194"/>
      <c r="E327" s="195"/>
      <c r="F327" s="195"/>
      <c r="G327" s="195"/>
      <c r="H327" s="195"/>
      <c r="I327" s="195"/>
      <c r="J327" s="197"/>
      <c r="K327" s="459"/>
      <c r="L327" s="198"/>
      <c r="M327" s="196"/>
      <c r="N327" s="196"/>
      <c r="O327" s="196"/>
      <c r="P327" s="196"/>
      <c r="Q327" s="197"/>
      <c r="R327" s="195"/>
      <c r="S327" s="195"/>
      <c r="T327" s="195"/>
      <c r="U327" s="195"/>
      <c r="V327" s="198"/>
      <c r="X327" s="153">
        <f t="shared" si="41"/>
        <v>0</v>
      </c>
      <c r="Y327" s="149">
        <f t="shared" si="42"/>
        <v>0</v>
      </c>
      <c r="Z327" s="149">
        <f t="shared" si="43"/>
        <v>0</v>
      </c>
      <c r="AA327" s="850">
        <f t="shared" si="44"/>
        <v>0</v>
      </c>
      <c r="AC327" s="153">
        <f t="shared" si="45"/>
        <v>0</v>
      </c>
      <c r="AD327" s="149">
        <f t="shared" si="46"/>
        <v>0</v>
      </c>
      <c r="AE327" s="149">
        <f t="shared" si="47"/>
        <v>0</v>
      </c>
      <c r="AF327" s="154">
        <f t="shared" si="48"/>
        <v>0</v>
      </c>
    </row>
    <row r="328" spans="1:32" x14ac:dyDescent="0.25">
      <c r="A328" s="141" t="str">
        <f>IF(ISBLANK('C1'!A328),"",'C1'!A328)</f>
        <v/>
      </c>
      <c r="B328" s="144" t="str">
        <f>IF(ISBLANK('C1'!B328),"",'C1'!B328)</f>
        <v/>
      </c>
      <c r="C328" s="248" t="str">
        <f>IF(ISBLANK('C1'!R328),"",'C1'!R328)</f>
        <v/>
      </c>
      <c r="D328" s="194"/>
      <c r="E328" s="195"/>
      <c r="F328" s="195"/>
      <c r="G328" s="195"/>
      <c r="H328" s="195"/>
      <c r="I328" s="195"/>
      <c r="J328" s="197"/>
      <c r="K328" s="459"/>
      <c r="L328" s="198"/>
      <c r="M328" s="196"/>
      <c r="N328" s="196"/>
      <c r="O328" s="196"/>
      <c r="P328" s="196"/>
      <c r="Q328" s="197"/>
      <c r="R328" s="195"/>
      <c r="S328" s="195"/>
      <c r="T328" s="195"/>
      <c r="U328" s="195"/>
      <c r="V328" s="198"/>
      <c r="X328" s="153">
        <f t="shared" si="41"/>
        <v>0</v>
      </c>
      <c r="Y328" s="149">
        <f t="shared" si="42"/>
        <v>0</v>
      </c>
      <c r="Z328" s="149">
        <f t="shared" si="43"/>
        <v>0</v>
      </c>
      <c r="AA328" s="850">
        <f t="shared" si="44"/>
        <v>0</v>
      </c>
      <c r="AC328" s="153">
        <f t="shared" si="45"/>
        <v>0</v>
      </c>
      <c r="AD328" s="149">
        <f t="shared" si="46"/>
        <v>0</v>
      </c>
      <c r="AE328" s="149">
        <f t="shared" si="47"/>
        <v>0</v>
      </c>
      <c r="AF328" s="154">
        <f t="shared" si="48"/>
        <v>0</v>
      </c>
    </row>
    <row r="329" spans="1:32" x14ac:dyDescent="0.25">
      <c r="A329" s="141" t="str">
        <f>IF(ISBLANK('C1'!A329),"",'C1'!A329)</f>
        <v/>
      </c>
      <c r="B329" s="144" t="str">
        <f>IF(ISBLANK('C1'!B329),"",'C1'!B329)</f>
        <v/>
      </c>
      <c r="C329" s="248" t="str">
        <f>IF(ISBLANK('C1'!R329),"",'C1'!R329)</f>
        <v/>
      </c>
      <c r="D329" s="194"/>
      <c r="E329" s="195"/>
      <c r="F329" s="195"/>
      <c r="G329" s="195"/>
      <c r="H329" s="195"/>
      <c r="I329" s="195"/>
      <c r="J329" s="197"/>
      <c r="K329" s="459"/>
      <c r="L329" s="198"/>
      <c r="M329" s="196"/>
      <c r="N329" s="196"/>
      <c r="O329" s="196"/>
      <c r="P329" s="196"/>
      <c r="Q329" s="197"/>
      <c r="R329" s="195"/>
      <c r="S329" s="195"/>
      <c r="T329" s="195"/>
      <c r="U329" s="195"/>
      <c r="V329" s="198"/>
      <c r="X329" s="153">
        <f t="shared" si="41"/>
        <v>0</v>
      </c>
      <c r="Y329" s="149">
        <f t="shared" si="42"/>
        <v>0</v>
      </c>
      <c r="Z329" s="149">
        <f t="shared" si="43"/>
        <v>0</v>
      </c>
      <c r="AA329" s="850">
        <f t="shared" si="44"/>
        <v>0</v>
      </c>
      <c r="AC329" s="153">
        <f t="shared" si="45"/>
        <v>0</v>
      </c>
      <c r="AD329" s="149">
        <f t="shared" si="46"/>
        <v>0</v>
      </c>
      <c r="AE329" s="149">
        <f t="shared" si="47"/>
        <v>0</v>
      </c>
      <c r="AF329" s="154">
        <f t="shared" si="48"/>
        <v>0</v>
      </c>
    </row>
    <row r="330" spans="1:32" x14ac:dyDescent="0.25">
      <c r="A330" s="141" t="str">
        <f>IF(ISBLANK('C1'!A330),"",'C1'!A330)</f>
        <v/>
      </c>
      <c r="B330" s="144" t="str">
        <f>IF(ISBLANK('C1'!B330),"",'C1'!B330)</f>
        <v/>
      </c>
      <c r="C330" s="248" t="str">
        <f>IF(ISBLANK('C1'!R330),"",'C1'!R330)</f>
        <v/>
      </c>
      <c r="D330" s="194"/>
      <c r="E330" s="195"/>
      <c r="F330" s="195"/>
      <c r="G330" s="195"/>
      <c r="H330" s="195"/>
      <c r="I330" s="195"/>
      <c r="J330" s="197"/>
      <c r="K330" s="459"/>
      <c r="L330" s="198"/>
      <c r="M330" s="196"/>
      <c r="N330" s="196"/>
      <c r="O330" s="196"/>
      <c r="P330" s="196"/>
      <c r="Q330" s="197"/>
      <c r="R330" s="195"/>
      <c r="S330" s="195"/>
      <c r="T330" s="195"/>
      <c r="U330" s="195"/>
      <c r="V330" s="198"/>
      <c r="X330" s="153">
        <f t="shared" si="41"/>
        <v>0</v>
      </c>
      <c r="Y330" s="149">
        <f t="shared" si="42"/>
        <v>0</v>
      </c>
      <c r="Z330" s="149">
        <f t="shared" si="43"/>
        <v>0</v>
      </c>
      <c r="AA330" s="850">
        <f t="shared" si="44"/>
        <v>0</v>
      </c>
      <c r="AC330" s="153">
        <f t="shared" si="45"/>
        <v>0</v>
      </c>
      <c r="AD330" s="149">
        <f t="shared" si="46"/>
        <v>0</v>
      </c>
      <c r="AE330" s="149">
        <f t="shared" si="47"/>
        <v>0</v>
      </c>
      <c r="AF330" s="154">
        <f t="shared" si="48"/>
        <v>0</v>
      </c>
    </row>
    <row r="331" spans="1:32" x14ac:dyDescent="0.25">
      <c r="A331" s="141" t="str">
        <f>IF(ISBLANK('C1'!A331),"",'C1'!A331)</f>
        <v/>
      </c>
      <c r="B331" s="144" t="str">
        <f>IF(ISBLANK('C1'!B331),"",'C1'!B331)</f>
        <v/>
      </c>
      <c r="C331" s="248" t="str">
        <f>IF(ISBLANK('C1'!R331),"",'C1'!R331)</f>
        <v/>
      </c>
      <c r="D331" s="194"/>
      <c r="E331" s="195"/>
      <c r="F331" s="195"/>
      <c r="G331" s="195"/>
      <c r="H331" s="195"/>
      <c r="I331" s="195"/>
      <c r="J331" s="197"/>
      <c r="K331" s="459"/>
      <c r="L331" s="198"/>
      <c r="M331" s="196"/>
      <c r="N331" s="196"/>
      <c r="O331" s="196"/>
      <c r="P331" s="196"/>
      <c r="Q331" s="197"/>
      <c r="R331" s="195"/>
      <c r="S331" s="195"/>
      <c r="T331" s="195"/>
      <c r="U331" s="195"/>
      <c r="V331" s="198"/>
      <c r="X331" s="153">
        <f t="shared" si="41"/>
        <v>0</v>
      </c>
      <c r="Y331" s="149">
        <f t="shared" si="42"/>
        <v>0</v>
      </c>
      <c r="Z331" s="149">
        <f t="shared" si="43"/>
        <v>0</v>
      </c>
      <c r="AA331" s="850">
        <f t="shared" si="44"/>
        <v>0</v>
      </c>
      <c r="AC331" s="153">
        <f t="shared" si="45"/>
        <v>0</v>
      </c>
      <c r="AD331" s="149">
        <f t="shared" si="46"/>
        <v>0</v>
      </c>
      <c r="AE331" s="149">
        <f t="shared" si="47"/>
        <v>0</v>
      </c>
      <c r="AF331" s="154">
        <f t="shared" si="48"/>
        <v>0</v>
      </c>
    </row>
    <row r="332" spans="1:32" x14ac:dyDescent="0.25">
      <c r="A332" s="141" t="str">
        <f>IF(ISBLANK('C1'!A332),"",'C1'!A332)</f>
        <v/>
      </c>
      <c r="B332" s="144" t="str">
        <f>IF(ISBLANK('C1'!B332),"",'C1'!B332)</f>
        <v/>
      </c>
      <c r="C332" s="248" t="str">
        <f>IF(ISBLANK('C1'!R332),"",'C1'!R332)</f>
        <v/>
      </c>
      <c r="D332" s="194"/>
      <c r="E332" s="195"/>
      <c r="F332" s="195"/>
      <c r="G332" s="195"/>
      <c r="H332" s="195"/>
      <c r="I332" s="195"/>
      <c r="J332" s="197"/>
      <c r="K332" s="459"/>
      <c r="L332" s="198"/>
      <c r="M332" s="196"/>
      <c r="N332" s="196"/>
      <c r="O332" s="196"/>
      <c r="P332" s="196"/>
      <c r="Q332" s="197"/>
      <c r="R332" s="195"/>
      <c r="S332" s="195"/>
      <c r="T332" s="195"/>
      <c r="U332" s="195"/>
      <c r="V332" s="198"/>
      <c r="X332" s="153">
        <f t="shared" si="41"/>
        <v>0</v>
      </c>
      <c r="Y332" s="149">
        <f t="shared" si="42"/>
        <v>0</v>
      </c>
      <c r="Z332" s="149">
        <f t="shared" si="43"/>
        <v>0</v>
      </c>
      <c r="AA332" s="850">
        <f t="shared" si="44"/>
        <v>0</v>
      </c>
      <c r="AC332" s="153">
        <f t="shared" si="45"/>
        <v>0</v>
      </c>
      <c r="AD332" s="149">
        <f t="shared" si="46"/>
        <v>0</v>
      </c>
      <c r="AE332" s="149">
        <f t="shared" si="47"/>
        <v>0</v>
      </c>
      <c r="AF332" s="154">
        <f t="shared" si="48"/>
        <v>0</v>
      </c>
    </row>
    <row r="333" spans="1:32" x14ac:dyDescent="0.25">
      <c r="A333" s="141" t="str">
        <f>IF(ISBLANK('C1'!A333),"",'C1'!A333)</f>
        <v/>
      </c>
      <c r="B333" s="144" t="str">
        <f>IF(ISBLANK('C1'!B333),"",'C1'!B333)</f>
        <v/>
      </c>
      <c r="C333" s="248" t="str">
        <f>IF(ISBLANK('C1'!R333),"",'C1'!R333)</f>
        <v/>
      </c>
      <c r="D333" s="194"/>
      <c r="E333" s="195"/>
      <c r="F333" s="195"/>
      <c r="G333" s="195"/>
      <c r="H333" s="195"/>
      <c r="I333" s="195"/>
      <c r="J333" s="197"/>
      <c r="K333" s="459"/>
      <c r="L333" s="198"/>
      <c r="M333" s="196"/>
      <c r="N333" s="196"/>
      <c r="O333" s="196"/>
      <c r="P333" s="196"/>
      <c r="Q333" s="197"/>
      <c r="R333" s="195"/>
      <c r="S333" s="195"/>
      <c r="T333" s="195"/>
      <c r="U333" s="195"/>
      <c r="V333" s="198"/>
      <c r="X333" s="153">
        <f t="shared" si="41"/>
        <v>0</v>
      </c>
      <c r="Y333" s="149">
        <f t="shared" si="42"/>
        <v>0</v>
      </c>
      <c r="Z333" s="149">
        <f t="shared" si="43"/>
        <v>0</v>
      </c>
      <c r="AA333" s="850">
        <f t="shared" si="44"/>
        <v>0</v>
      </c>
      <c r="AC333" s="153">
        <f t="shared" si="45"/>
        <v>0</v>
      </c>
      <c r="AD333" s="149">
        <f t="shared" si="46"/>
        <v>0</v>
      </c>
      <c r="AE333" s="149">
        <f t="shared" si="47"/>
        <v>0</v>
      </c>
      <c r="AF333" s="154">
        <f t="shared" si="48"/>
        <v>0</v>
      </c>
    </row>
    <row r="334" spans="1:32" x14ac:dyDescent="0.25">
      <c r="A334" s="141" t="str">
        <f>IF(ISBLANK('C1'!A334),"",'C1'!A334)</f>
        <v/>
      </c>
      <c r="B334" s="144" t="str">
        <f>IF(ISBLANK('C1'!B334),"",'C1'!B334)</f>
        <v/>
      </c>
      <c r="C334" s="248" t="str">
        <f>IF(ISBLANK('C1'!R334),"",'C1'!R334)</f>
        <v/>
      </c>
      <c r="D334" s="194"/>
      <c r="E334" s="195"/>
      <c r="F334" s="195"/>
      <c r="G334" s="195"/>
      <c r="H334" s="195"/>
      <c r="I334" s="195"/>
      <c r="J334" s="197"/>
      <c r="K334" s="459"/>
      <c r="L334" s="198"/>
      <c r="M334" s="196"/>
      <c r="N334" s="196"/>
      <c r="O334" s="196"/>
      <c r="P334" s="196"/>
      <c r="Q334" s="197"/>
      <c r="R334" s="195"/>
      <c r="S334" s="195"/>
      <c r="T334" s="195"/>
      <c r="U334" s="195"/>
      <c r="V334" s="198"/>
      <c r="X334" s="153">
        <f t="shared" si="41"/>
        <v>0</v>
      </c>
      <c r="Y334" s="149">
        <f t="shared" si="42"/>
        <v>0</v>
      </c>
      <c r="Z334" s="149">
        <f t="shared" si="43"/>
        <v>0</v>
      </c>
      <c r="AA334" s="850">
        <f t="shared" si="44"/>
        <v>0</v>
      </c>
      <c r="AC334" s="153">
        <f t="shared" si="45"/>
        <v>0</v>
      </c>
      <c r="AD334" s="149">
        <f t="shared" si="46"/>
        <v>0</v>
      </c>
      <c r="AE334" s="149">
        <f t="shared" si="47"/>
        <v>0</v>
      </c>
      <c r="AF334" s="154">
        <f t="shared" si="48"/>
        <v>0</v>
      </c>
    </row>
    <row r="335" spans="1:32" x14ac:dyDescent="0.25">
      <c r="A335" s="141" t="str">
        <f>IF(ISBLANK('C1'!A335),"",'C1'!A335)</f>
        <v/>
      </c>
      <c r="B335" s="144" t="str">
        <f>IF(ISBLANK('C1'!B335),"",'C1'!B335)</f>
        <v/>
      </c>
      <c r="C335" s="248" t="str">
        <f>IF(ISBLANK('C1'!R335),"",'C1'!R335)</f>
        <v/>
      </c>
      <c r="D335" s="194"/>
      <c r="E335" s="195"/>
      <c r="F335" s="195"/>
      <c r="G335" s="195"/>
      <c r="H335" s="195"/>
      <c r="I335" s="195"/>
      <c r="J335" s="197"/>
      <c r="K335" s="459"/>
      <c r="L335" s="198"/>
      <c r="M335" s="196"/>
      <c r="N335" s="196"/>
      <c r="O335" s="196"/>
      <c r="P335" s="196"/>
      <c r="Q335" s="197"/>
      <c r="R335" s="195"/>
      <c r="S335" s="195"/>
      <c r="T335" s="195"/>
      <c r="U335" s="195"/>
      <c r="V335" s="198"/>
      <c r="X335" s="153">
        <f t="shared" si="41"/>
        <v>0</v>
      </c>
      <c r="Y335" s="149">
        <f t="shared" si="42"/>
        <v>0</v>
      </c>
      <c r="Z335" s="149">
        <f t="shared" si="43"/>
        <v>0</v>
      </c>
      <c r="AA335" s="850">
        <f t="shared" si="44"/>
        <v>0</v>
      </c>
      <c r="AC335" s="153">
        <f t="shared" si="45"/>
        <v>0</v>
      </c>
      <c r="AD335" s="149">
        <f t="shared" si="46"/>
        <v>0</v>
      </c>
      <c r="AE335" s="149">
        <f t="shared" si="47"/>
        <v>0</v>
      </c>
      <c r="AF335" s="154">
        <f t="shared" si="48"/>
        <v>0</v>
      </c>
    </row>
    <row r="336" spans="1:32" x14ac:dyDescent="0.25">
      <c r="A336" s="141" t="str">
        <f>IF(ISBLANK('C1'!A336),"",'C1'!A336)</f>
        <v/>
      </c>
      <c r="B336" s="144" t="str">
        <f>IF(ISBLANK('C1'!B336),"",'C1'!B336)</f>
        <v/>
      </c>
      <c r="C336" s="248" t="str">
        <f>IF(ISBLANK('C1'!R336),"",'C1'!R336)</f>
        <v/>
      </c>
      <c r="D336" s="194"/>
      <c r="E336" s="195"/>
      <c r="F336" s="195"/>
      <c r="G336" s="195"/>
      <c r="H336" s="195"/>
      <c r="I336" s="195"/>
      <c r="J336" s="197"/>
      <c r="K336" s="459"/>
      <c r="L336" s="198"/>
      <c r="M336" s="196"/>
      <c r="N336" s="196"/>
      <c r="O336" s="196"/>
      <c r="P336" s="196"/>
      <c r="Q336" s="197"/>
      <c r="R336" s="195"/>
      <c r="S336" s="195"/>
      <c r="T336" s="195"/>
      <c r="U336" s="195"/>
      <c r="V336" s="198"/>
      <c r="X336" s="153">
        <f t="shared" si="41"/>
        <v>0</v>
      </c>
      <c r="Y336" s="149">
        <f t="shared" si="42"/>
        <v>0</v>
      </c>
      <c r="Z336" s="149">
        <f t="shared" si="43"/>
        <v>0</v>
      </c>
      <c r="AA336" s="850">
        <f t="shared" si="44"/>
        <v>0</v>
      </c>
      <c r="AC336" s="153">
        <f t="shared" si="45"/>
        <v>0</v>
      </c>
      <c r="AD336" s="149">
        <f t="shared" si="46"/>
        <v>0</v>
      </c>
      <c r="AE336" s="149">
        <f t="shared" si="47"/>
        <v>0</v>
      </c>
      <c r="AF336" s="154">
        <f t="shared" si="48"/>
        <v>0</v>
      </c>
    </row>
    <row r="337" spans="1:32" x14ac:dyDescent="0.25">
      <c r="A337" s="141" t="str">
        <f>IF(ISBLANK('C1'!A337),"",'C1'!A337)</f>
        <v/>
      </c>
      <c r="B337" s="144" t="str">
        <f>IF(ISBLANK('C1'!B337),"",'C1'!B337)</f>
        <v/>
      </c>
      <c r="C337" s="248" t="str">
        <f>IF(ISBLANK('C1'!R337),"",'C1'!R337)</f>
        <v/>
      </c>
      <c r="D337" s="194"/>
      <c r="E337" s="195"/>
      <c r="F337" s="195"/>
      <c r="G337" s="195"/>
      <c r="H337" s="195"/>
      <c r="I337" s="195"/>
      <c r="J337" s="197"/>
      <c r="K337" s="459"/>
      <c r="L337" s="198"/>
      <c r="M337" s="196"/>
      <c r="N337" s="196"/>
      <c r="O337" s="196"/>
      <c r="P337" s="196"/>
      <c r="Q337" s="197"/>
      <c r="R337" s="195"/>
      <c r="S337" s="195"/>
      <c r="T337" s="195"/>
      <c r="U337" s="195"/>
      <c r="V337" s="198"/>
      <c r="X337" s="153">
        <f t="shared" si="41"/>
        <v>0</v>
      </c>
      <c r="Y337" s="149">
        <f t="shared" si="42"/>
        <v>0</v>
      </c>
      <c r="Z337" s="149">
        <f t="shared" si="43"/>
        <v>0</v>
      </c>
      <c r="AA337" s="850">
        <f t="shared" si="44"/>
        <v>0</v>
      </c>
      <c r="AC337" s="153">
        <f t="shared" si="45"/>
        <v>0</v>
      </c>
      <c r="AD337" s="149">
        <f t="shared" si="46"/>
        <v>0</v>
      </c>
      <c r="AE337" s="149">
        <f t="shared" si="47"/>
        <v>0</v>
      </c>
      <c r="AF337" s="154">
        <f t="shared" si="48"/>
        <v>0</v>
      </c>
    </row>
    <row r="338" spans="1:32" x14ac:dyDescent="0.25">
      <c r="A338" s="141" t="str">
        <f>IF(ISBLANK('C1'!A338),"",'C1'!A338)</f>
        <v/>
      </c>
      <c r="B338" s="144" t="str">
        <f>IF(ISBLANK('C1'!B338),"",'C1'!B338)</f>
        <v/>
      </c>
      <c r="C338" s="248" t="str">
        <f>IF(ISBLANK('C1'!R338),"",'C1'!R338)</f>
        <v/>
      </c>
      <c r="D338" s="194"/>
      <c r="E338" s="195"/>
      <c r="F338" s="195"/>
      <c r="G338" s="195"/>
      <c r="H338" s="195"/>
      <c r="I338" s="195"/>
      <c r="J338" s="197"/>
      <c r="K338" s="459"/>
      <c r="L338" s="198"/>
      <c r="M338" s="196"/>
      <c r="N338" s="196"/>
      <c r="O338" s="196"/>
      <c r="P338" s="196"/>
      <c r="Q338" s="197"/>
      <c r="R338" s="195"/>
      <c r="S338" s="195"/>
      <c r="T338" s="195"/>
      <c r="U338" s="195"/>
      <c r="V338" s="198"/>
      <c r="X338" s="153">
        <f t="shared" si="41"/>
        <v>0</v>
      </c>
      <c r="Y338" s="149">
        <f t="shared" si="42"/>
        <v>0</v>
      </c>
      <c r="Z338" s="149">
        <f t="shared" si="43"/>
        <v>0</v>
      </c>
      <c r="AA338" s="850">
        <f t="shared" si="44"/>
        <v>0</v>
      </c>
      <c r="AC338" s="153">
        <f t="shared" si="45"/>
        <v>0</v>
      </c>
      <c r="AD338" s="149">
        <f t="shared" si="46"/>
        <v>0</v>
      </c>
      <c r="AE338" s="149">
        <f t="shared" si="47"/>
        <v>0</v>
      </c>
      <c r="AF338" s="154">
        <f t="shared" si="48"/>
        <v>0</v>
      </c>
    </row>
    <row r="339" spans="1:32" x14ac:dyDescent="0.25">
      <c r="A339" s="141" t="str">
        <f>IF(ISBLANK('C1'!A339),"",'C1'!A339)</f>
        <v/>
      </c>
      <c r="B339" s="144" t="str">
        <f>IF(ISBLANK('C1'!B339),"",'C1'!B339)</f>
        <v/>
      </c>
      <c r="C339" s="248" t="str">
        <f>IF(ISBLANK('C1'!R339),"",'C1'!R339)</f>
        <v/>
      </c>
      <c r="D339" s="194"/>
      <c r="E339" s="195"/>
      <c r="F339" s="195"/>
      <c r="G339" s="195"/>
      <c r="H339" s="195"/>
      <c r="I339" s="195"/>
      <c r="J339" s="197"/>
      <c r="K339" s="459"/>
      <c r="L339" s="198"/>
      <c r="M339" s="196"/>
      <c r="N339" s="196"/>
      <c r="O339" s="196"/>
      <c r="P339" s="196"/>
      <c r="Q339" s="197"/>
      <c r="R339" s="195"/>
      <c r="S339" s="195"/>
      <c r="T339" s="195"/>
      <c r="U339" s="195"/>
      <c r="V339" s="198"/>
      <c r="X339" s="153">
        <f t="shared" si="41"/>
        <v>0</v>
      </c>
      <c r="Y339" s="149">
        <f t="shared" si="42"/>
        <v>0</v>
      </c>
      <c r="Z339" s="149">
        <f t="shared" si="43"/>
        <v>0</v>
      </c>
      <c r="AA339" s="850">
        <f t="shared" si="44"/>
        <v>0</v>
      </c>
      <c r="AC339" s="153">
        <f t="shared" si="45"/>
        <v>0</v>
      </c>
      <c r="AD339" s="149">
        <f t="shared" si="46"/>
        <v>0</v>
      </c>
      <c r="AE339" s="149">
        <f t="shared" si="47"/>
        <v>0</v>
      </c>
      <c r="AF339" s="154">
        <f t="shared" si="48"/>
        <v>0</v>
      </c>
    </row>
    <row r="340" spans="1:32" x14ac:dyDescent="0.25">
      <c r="A340" s="141" t="str">
        <f>IF(ISBLANK('C1'!A340),"",'C1'!A340)</f>
        <v/>
      </c>
      <c r="B340" s="144" t="str">
        <f>IF(ISBLANK('C1'!B340),"",'C1'!B340)</f>
        <v/>
      </c>
      <c r="C340" s="248" t="str">
        <f>IF(ISBLANK('C1'!R340),"",'C1'!R340)</f>
        <v/>
      </c>
      <c r="D340" s="194"/>
      <c r="E340" s="195"/>
      <c r="F340" s="195"/>
      <c r="G340" s="195"/>
      <c r="H340" s="195"/>
      <c r="I340" s="195"/>
      <c r="J340" s="197"/>
      <c r="K340" s="459"/>
      <c r="L340" s="198"/>
      <c r="M340" s="196"/>
      <c r="N340" s="196"/>
      <c r="O340" s="196"/>
      <c r="P340" s="196"/>
      <c r="Q340" s="197"/>
      <c r="R340" s="195"/>
      <c r="S340" s="195"/>
      <c r="T340" s="195"/>
      <c r="U340" s="195"/>
      <c r="V340" s="198"/>
      <c r="X340" s="153">
        <f t="shared" si="41"/>
        <v>0</v>
      </c>
      <c r="Y340" s="149">
        <f t="shared" si="42"/>
        <v>0</v>
      </c>
      <c r="Z340" s="149">
        <f t="shared" si="43"/>
        <v>0</v>
      </c>
      <c r="AA340" s="850">
        <f t="shared" si="44"/>
        <v>0</v>
      </c>
      <c r="AC340" s="153">
        <f t="shared" si="45"/>
        <v>0</v>
      </c>
      <c r="AD340" s="149">
        <f t="shared" si="46"/>
        <v>0</v>
      </c>
      <c r="AE340" s="149">
        <f t="shared" si="47"/>
        <v>0</v>
      </c>
      <c r="AF340" s="154">
        <f t="shared" si="48"/>
        <v>0</v>
      </c>
    </row>
    <row r="341" spans="1:32" x14ac:dyDescent="0.25">
      <c r="A341" s="141" t="str">
        <f>IF(ISBLANK('C1'!A341),"",'C1'!A341)</f>
        <v/>
      </c>
      <c r="B341" s="144" t="str">
        <f>IF(ISBLANK('C1'!B341),"",'C1'!B341)</f>
        <v/>
      </c>
      <c r="C341" s="248" t="str">
        <f>IF(ISBLANK('C1'!R341),"",'C1'!R341)</f>
        <v/>
      </c>
      <c r="D341" s="194"/>
      <c r="E341" s="195"/>
      <c r="F341" s="195"/>
      <c r="G341" s="195"/>
      <c r="H341" s="195"/>
      <c r="I341" s="195"/>
      <c r="J341" s="197"/>
      <c r="K341" s="459"/>
      <c r="L341" s="198"/>
      <c r="M341" s="196"/>
      <c r="N341" s="196"/>
      <c r="O341" s="196"/>
      <c r="P341" s="196"/>
      <c r="Q341" s="197"/>
      <c r="R341" s="195"/>
      <c r="S341" s="195"/>
      <c r="T341" s="195"/>
      <c r="U341" s="195"/>
      <c r="V341" s="198"/>
      <c r="X341" s="153">
        <f t="shared" si="41"/>
        <v>0</v>
      </c>
      <c r="Y341" s="149">
        <f t="shared" si="42"/>
        <v>0</v>
      </c>
      <c r="Z341" s="149">
        <f t="shared" si="43"/>
        <v>0</v>
      </c>
      <c r="AA341" s="850">
        <f t="shared" si="44"/>
        <v>0</v>
      </c>
      <c r="AC341" s="153">
        <f t="shared" si="45"/>
        <v>0</v>
      </c>
      <c r="AD341" s="149">
        <f t="shared" si="46"/>
        <v>0</v>
      </c>
      <c r="AE341" s="149">
        <f t="shared" si="47"/>
        <v>0</v>
      </c>
      <c r="AF341" s="154">
        <f t="shared" si="48"/>
        <v>0</v>
      </c>
    </row>
    <row r="342" spans="1:32" x14ac:dyDescent="0.25">
      <c r="A342" s="141" t="str">
        <f>IF(ISBLANK('C1'!A342),"",'C1'!A342)</f>
        <v/>
      </c>
      <c r="B342" s="144" t="str">
        <f>IF(ISBLANK('C1'!B342),"",'C1'!B342)</f>
        <v/>
      </c>
      <c r="C342" s="248" t="str">
        <f>IF(ISBLANK('C1'!R342),"",'C1'!R342)</f>
        <v/>
      </c>
      <c r="D342" s="194"/>
      <c r="E342" s="195"/>
      <c r="F342" s="195"/>
      <c r="G342" s="195"/>
      <c r="H342" s="195"/>
      <c r="I342" s="195"/>
      <c r="J342" s="197"/>
      <c r="K342" s="459"/>
      <c r="L342" s="198"/>
      <c r="M342" s="196"/>
      <c r="N342" s="196"/>
      <c r="O342" s="196"/>
      <c r="P342" s="196"/>
      <c r="Q342" s="197"/>
      <c r="R342" s="195"/>
      <c r="S342" s="195"/>
      <c r="T342" s="195"/>
      <c r="U342" s="195"/>
      <c r="V342" s="198"/>
      <c r="X342" s="153">
        <f t="shared" si="41"/>
        <v>0</v>
      </c>
      <c r="Y342" s="149">
        <f t="shared" si="42"/>
        <v>0</v>
      </c>
      <c r="Z342" s="149">
        <f t="shared" si="43"/>
        <v>0</v>
      </c>
      <c r="AA342" s="850">
        <f t="shared" si="44"/>
        <v>0</v>
      </c>
      <c r="AC342" s="153">
        <f t="shared" si="45"/>
        <v>0</v>
      </c>
      <c r="AD342" s="149">
        <f t="shared" si="46"/>
        <v>0</v>
      </c>
      <c r="AE342" s="149">
        <f t="shared" si="47"/>
        <v>0</v>
      </c>
      <c r="AF342" s="154">
        <f t="shared" si="48"/>
        <v>0</v>
      </c>
    </row>
    <row r="343" spans="1:32" x14ac:dyDescent="0.25">
      <c r="A343" s="141" t="str">
        <f>IF(ISBLANK('C1'!A343),"",'C1'!A343)</f>
        <v/>
      </c>
      <c r="B343" s="144" t="str">
        <f>IF(ISBLANK('C1'!B343),"",'C1'!B343)</f>
        <v/>
      </c>
      <c r="C343" s="248" t="str">
        <f>IF(ISBLANK('C1'!R343),"",'C1'!R343)</f>
        <v/>
      </c>
      <c r="D343" s="194"/>
      <c r="E343" s="195"/>
      <c r="F343" s="195"/>
      <c r="G343" s="195"/>
      <c r="H343" s="195"/>
      <c r="I343" s="195"/>
      <c r="J343" s="197"/>
      <c r="K343" s="459"/>
      <c r="L343" s="198"/>
      <c r="M343" s="196"/>
      <c r="N343" s="196"/>
      <c r="O343" s="196"/>
      <c r="P343" s="196"/>
      <c r="Q343" s="197"/>
      <c r="R343" s="195"/>
      <c r="S343" s="195"/>
      <c r="T343" s="195"/>
      <c r="U343" s="195"/>
      <c r="V343" s="198"/>
      <c r="X343" s="153">
        <f t="shared" si="41"/>
        <v>0</v>
      </c>
      <c r="Y343" s="149">
        <f t="shared" si="42"/>
        <v>0</v>
      </c>
      <c r="Z343" s="149">
        <f t="shared" si="43"/>
        <v>0</v>
      </c>
      <c r="AA343" s="850">
        <f t="shared" si="44"/>
        <v>0</v>
      </c>
      <c r="AC343" s="153">
        <f t="shared" si="45"/>
        <v>0</v>
      </c>
      <c r="AD343" s="149">
        <f t="shared" si="46"/>
        <v>0</v>
      </c>
      <c r="AE343" s="149">
        <f t="shared" si="47"/>
        <v>0</v>
      </c>
      <c r="AF343" s="154">
        <f t="shared" si="48"/>
        <v>0</v>
      </c>
    </row>
    <row r="344" spans="1:32" x14ac:dyDescent="0.25">
      <c r="A344" s="141" t="str">
        <f>IF(ISBLANK('C1'!A344),"",'C1'!A344)</f>
        <v/>
      </c>
      <c r="B344" s="144" t="str">
        <f>IF(ISBLANK('C1'!B344),"",'C1'!B344)</f>
        <v/>
      </c>
      <c r="C344" s="248" t="str">
        <f>IF(ISBLANK('C1'!R344),"",'C1'!R344)</f>
        <v/>
      </c>
      <c r="D344" s="194"/>
      <c r="E344" s="195"/>
      <c r="F344" s="195"/>
      <c r="G344" s="195"/>
      <c r="H344" s="195"/>
      <c r="I344" s="195"/>
      <c r="J344" s="197"/>
      <c r="K344" s="459"/>
      <c r="L344" s="198"/>
      <c r="M344" s="196"/>
      <c r="N344" s="196"/>
      <c r="O344" s="196"/>
      <c r="P344" s="196"/>
      <c r="Q344" s="197"/>
      <c r="R344" s="195"/>
      <c r="S344" s="195"/>
      <c r="T344" s="195"/>
      <c r="U344" s="195"/>
      <c r="V344" s="198"/>
      <c r="X344" s="153">
        <f t="shared" si="41"/>
        <v>0</v>
      </c>
      <c r="Y344" s="149">
        <f t="shared" si="42"/>
        <v>0</v>
      </c>
      <c r="Z344" s="149">
        <f t="shared" si="43"/>
        <v>0</v>
      </c>
      <c r="AA344" s="850">
        <f t="shared" si="44"/>
        <v>0</v>
      </c>
      <c r="AC344" s="153">
        <f t="shared" si="45"/>
        <v>0</v>
      </c>
      <c r="AD344" s="149">
        <f t="shared" si="46"/>
        <v>0</v>
      </c>
      <c r="AE344" s="149">
        <f t="shared" si="47"/>
        <v>0</v>
      </c>
      <c r="AF344" s="154">
        <f t="shared" si="48"/>
        <v>0</v>
      </c>
    </row>
    <row r="345" spans="1:32" x14ac:dyDescent="0.25">
      <c r="A345" s="141" t="str">
        <f>IF(ISBLANK('C1'!A345),"",'C1'!A345)</f>
        <v/>
      </c>
      <c r="B345" s="144" t="str">
        <f>IF(ISBLANK('C1'!B345),"",'C1'!B345)</f>
        <v/>
      </c>
      <c r="C345" s="248" t="str">
        <f>IF(ISBLANK('C1'!R345),"",'C1'!R345)</f>
        <v/>
      </c>
      <c r="D345" s="194"/>
      <c r="E345" s="195"/>
      <c r="F345" s="195"/>
      <c r="G345" s="195"/>
      <c r="H345" s="195"/>
      <c r="I345" s="195"/>
      <c r="J345" s="197"/>
      <c r="K345" s="459"/>
      <c r="L345" s="198"/>
      <c r="M345" s="196"/>
      <c r="N345" s="196"/>
      <c r="O345" s="196"/>
      <c r="P345" s="196"/>
      <c r="Q345" s="197"/>
      <c r="R345" s="195"/>
      <c r="S345" s="195"/>
      <c r="T345" s="195"/>
      <c r="U345" s="195"/>
      <c r="V345" s="198"/>
      <c r="X345" s="153">
        <f t="shared" si="41"/>
        <v>0</v>
      </c>
      <c r="Y345" s="149">
        <f t="shared" si="42"/>
        <v>0</v>
      </c>
      <c r="Z345" s="149">
        <f t="shared" si="43"/>
        <v>0</v>
      </c>
      <c r="AA345" s="850">
        <f t="shared" si="44"/>
        <v>0</v>
      </c>
      <c r="AC345" s="153">
        <f t="shared" si="45"/>
        <v>0</v>
      </c>
      <c r="AD345" s="149">
        <f t="shared" si="46"/>
        <v>0</v>
      </c>
      <c r="AE345" s="149">
        <f t="shared" si="47"/>
        <v>0</v>
      </c>
      <c r="AF345" s="154">
        <f t="shared" si="48"/>
        <v>0</v>
      </c>
    </row>
    <row r="346" spans="1:32" x14ac:dyDescent="0.25">
      <c r="A346" s="141" t="str">
        <f>IF(ISBLANK('C1'!A346),"",'C1'!A346)</f>
        <v/>
      </c>
      <c r="B346" s="144" t="str">
        <f>IF(ISBLANK('C1'!B346),"",'C1'!B346)</f>
        <v/>
      </c>
      <c r="C346" s="248" t="str">
        <f>IF(ISBLANK('C1'!R346),"",'C1'!R346)</f>
        <v/>
      </c>
      <c r="D346" s="194"/>
      <c r="E346" s="195"/>
      <c r="F346" s="195"/>
      <c r="G346" s="195"/>
      <c r="H346" s="195"/>
      <c r="I346" s="195"/>
      <c r="J346" s="197"/>
      <c r="K346" s="459"/>
      <c r="L346" s="198"/>
      <c r="M346" s="196"/>
      <c r="N346" s="196"/>
      <c r="O346" s="196"/>
      <c r="P346" s="196"/>
      <c r="Q346" s="197"/>
      <c r="R346" s="195"/>
      <c r="S346" s="195"/>
      <c r="T346" s="195"/>
      <c r="U346" s="195"/>
      <c r="V346" s="198"/>
      <c r="X346" s="153">
        <f t="shared" si="41"/>
        <v>0</v>
      </c>
      <c r="Y346" s="149">
        <f t="shared" si="42"/>
        <v>0</v>
      </c>
      <c r="Z346" s="149">
        <f t="shared" si="43"/>
        <v>0</v>
      </c>
      <c r="AA346" s="850">
        <f t="shared" si="44"/>
        <v>0</v>
      </c>
      <c r="AC346" s="153">
        <f t="shared" si="45"/>
        <v>0</v>
      </c>
      <c r="AD346" s="149">
        <f t="shared" si="46"/>
        <v>0</v>
      </c>
      <c r="AE346" s="149">
        <f t="shared" si="47"/>
        <v>0</v>
      </c>
      <c r="AF346" s="154">
        <f t="shared" si="48"/>
        <v>0</v>
      </c>
    </row>
    <row r="347" spans="1:32" x14ac:dyDescent="0.25">
      <c r="A347" s="141" t="str">
        <f>IF(ISBLANK('C1'!A347),"",'C1'!A347)</f>
        <v/>
      </c>
      <c r="B347" s="144" t="str">
        <f>IF(ISBLANK('C1'!B347),"",'C1'!B347)</f>
        <v/>
      </c>
      <c r="C347" s="248" t="str">
        <f>IF(ISBLANK('C1'!R347),"",'C1'!R347)</f>
        <v/>
      </c>
      <c r="D347" s="194"/>
      <c r="E347" s="195"/>
      <c r="F347" s="195"/>
      <c r="G347" s="195"/>
      <c r="H347" s="195"/>
      <c r="I347" s="195"/>
      <c r="J347" s="197"/>
      <c r="K347" s="459"/>
      <c r="L347" s="198"/>
      <c r="M347" s="196"/>
      <c r="N347" s="196"/>
      <c r="O347" s="196"/>
      <c r="P347" s="196"/>
      <c r="Q347" s="197"/>
      <c r="R347" s="195"/>
      <c r="S347" s="195"/>
      <c r="T347" s="195"/>
      <c r="U347" s="195"/>
      <c r="V347" s="198"/>
      <c r="X347" s="153">
        <f t="shared" si="41"/>
        <v>0</v>
      </c>
      <c r="Y347" s="149">
        <f t="shared" si="42"/>
        <v>0</v>
      </c>
      <c r="Z347" s="149">
        <f t="shared" si="43"/>
        <v>0</v>
      </c>
      <c r="AA347" s="850">
        <f t="shared" si="44"/>
        <v>0</v>
      </c>
      <c r="AC347" s="153">
        <f t="shared" si="45"/>
        <v>0</v>
      </c>
      <c r="AD347" s="149">
        <f t="shared" si="46"/>
        <v>0</v>
      </c>
      <c r="AE347" s="149">
        <f t="shared" si="47"/>
        <v>0</v>
      </c>
      <c r="AF347" s="154">
        <f t="shared" si="48"/>
        <v>0</v>
      </c>
    </row>
    <row r="348" spans="1:32" x14ac:dyDescent="0.25">
      <c r="A348" s="141" t="str">
        <f>IF(ISBLANK('C1'!A348),"",'C1'!A348)</f>
        <v/>
      </c>
      <c r="B348" s="144" t="str">
        <f>IF(ISBLANK('C1'!B348),"",'C1'!B348)</f>
        <v/>
      </c>
      <c r="C348" s="248" t="str">
        <f>IF(ISBLANK('C1'!R348),"",'C1'!R348)</f>
        <v/>
      </c>
      <c r="D348" s="194"/>
      <c r="E348" s="195"/>
      <c r="F348" s="195"/>
      <c r="G348" s="195"/>
      <c r="H348" s="195"/>
      <c r="I348" s="195"/>
      <c r="J348" s="197"/>
      <c r="K348" s="459"/>
      <c r="L348" s="198"/>
      <c r="M348" s="196"/>
      <c r="N348" s="196"/>
      <c r="O348" s="196"/>
      <c r="P348" s="196"/>
      <c r="Q348" s="197"/>
      <c r="R348" s="195"/>
      <c r="S348" s="195"/>
      <c r="T348" s="195"/>
      <c r="U348" s="195"/>
      <c r="V348" s="198"/>
      <c r="X348" s="153">
        <f t="shared" si="41"/>
        <v>0</v>
      </c>
      <c r="Y348" s="149">
        <f t="shared" si="42"/>
        <v>0</v>
      </c>
      <c r="Z348" s="149">
        <f t="shared" si="43"/>
        <v>0</v>
      </c>
      <c r="AA348" s="850">
        <f t="shared" si="44"/>
        <v>0</v>
      </c>
      <c r="AC348" s="153">
        <f t="shared" si="45"/>
        <v>0</v>
      </c>
      <c r="AD348" s="149">
        <f t="shared" si="46"/>
        <v>0</v>
      </c>
      <c r="AE348" s="149">
        <f t="shared" si="47"/>
        <v>0</v>
      </c>
      <c r="AF348" s="154">
        <f t="shared" si="48"/>
        <v>0</v>
      </c>
    </row>
    <row r="349" spans="1:32" x14ac:dyDescent="0.25">
      <c r="A349" s="141" t="str">
        <f>IF(ISBLANK('C1'!A349),"",'C1'!A349)</f>
        <v/>
      </c>
      <c r="B349" s="144" t="str">
        <f>IF(ISBLANK('C1'!B349),"",'C1'!B349)</f>
        <v/>
      </c>
      <c r="C349" s="248" t="str">
        <f>IF(ISBLANK('C1'!R349),"",'C1'!R349)</f>
        <v/>
      </c>
      <c r="D349" s="194"/>
      <c r="E349" s="195"/>
      <c r="F349" s="195"/>
      <c r="G349" s="195"/>
      <c r="H349" s="195"/>
      <c r="I349" s="195"/>
      <c r="J349" s="197"/>
      <c r="K349" s="459"/>
      <c r="L349" s="198"/>
      <c r="M349" s="196"/>
      <c r="N349" s="196"/>
      <c r="O349" s="196"/>
      <c r="P349" s="196"/>
      <c r="Q349" s="197"/>
      <c r="R349" s="195"/>
      <c r="S349" s="195"/>
      <c r="T349" s="195"/>
      <c r="U349" s="195"/>
      <c r="V349" s="198"/>
      <c r="X349" s="153">
        <f t="shared" si="41"/>
        <v>0</v>
      </c>
      <c r="Y349" s="149">
        <f t="shared" si="42"/>
        <v>0</v>
      </c>
      <c r="Z349" s="149">
        <f t="shared" si="43"/>
        <v>0</v>
      </c>
      <c r="AA349" s="850">
        <f t="shared" si="44"/>
        <v>0</v>
      </c>
      <c r="AC349" s="153">
        <f t="shared" si="45"/>
        <v>0</v>
      </c>
      <c r="AD349" s="149">
        <f t="shared" si="46"/>
        <v>0</v>
      </c>
      <c r="AE349" s="149">
        <f t="shared" si="47"/>
        <v>0</v>
      </c>
      <c r="AF349" s="154">
        <f t="shared" si="48"/>
        <v>0</v>
      </c>
    </row>
    <row r="350" spans="1:32" ht="15.75" thickBot="1" x14ac:dyDescent="0.3">
      <c r="A350" s="142" t="str">
        <f>IF(ISBLANK('C1'!A350),"",'C1'!A350)</f>
        <v/>
      </c>
      <c r="B350" s="145" t="str">
        <f>IF(ISBLANK('C1'!B350),"",'C1'!B350)</f>
        <v/>
      </c>
      <c r="C350" s="249" t="str">
        <f>IF(ISBLANK('C1'!R350),"",'C1'!R350)</f>
        <v/>
      </c>
      <c r="D350" s="199"/>
      <c r="E350" s="200"/>
      <c r="F350" s="200"/>
      <c r="G350" s="200"/>
      <c r="H350" s="200"/>
      <c r="I350" s="200"/>
      <c r="J350" s="202"/>
      <c r="K350" s="460"/>
      <c r="L350" s="203"/>
      <c r="M350" s="201"/>
      <c r="N350" s="201"/>
      <c r="O350" s="201"/>
      <c r="P350" s="201"/>
      <c r="Q350" s="202"/>
      <c r="R350" s="200"/>
      <c r="S350" s="200"/>
      <c r="T350" s="200"/>
      <c r="U350" s="200"/>
      <c r="V350" s="203"/>
      <c r="X350" s="153">
        <f t="shared" si="41"/>
        <v>0</v>
      </c>
      <c r="Y350" s="149">
        <f t="shared" si="42"/>
        <v>0</v>
      </c>
      <c r="Z350" s="149">
        <f t="shared" si="43"/>
        <v>0</v>
      </c>
      <c r="AA350" s="850">
        <f t="shared" si="44"/>
        <v>0</v>
      </c>
      <c r="AC350" s="153">
        <f t="shared" si="45"/>
        <v>0</v>
      </c>
      <c r="AD350" s="149">
        <f t="shared" si="46"/>
        <v>0</v>
      </c>
      <c r="AE350" s="149">
        <f t="shared" si="47"/>
        <v>0</v>
      </c>
      <c r="AF350" s="154">
        <f t="shared" si="48"/>
        <v>0</v>
      </c>
    </row>
  </sheetData>
  <sheetProtection algorithmName="SHA-512" hashValue="xmEjwZeC4Wl2P1VfVFn+aHLX1Y+UT1lHzhdFnpZ+yVGRrHkth0kY226pkBtP0slyHU6b3VhVsD6sLygHsh4IfA==" saltValue="/iHUpw3XMb4K0ovF1R42tg==" spinCount="100000" sheet="1" objects="1" scenarios="1"/>
  <mergeCells count="10">
    <mergeCell ref="D13:I13"/>
    <mergeCell ref="J13:L13"/>
    <mergeCell ref="M13:P13"/>
    <mergeCell ref="D12:V12"/>
    <mergeCell ref="Q13:V13"/>
    <mergeCell ref="A9:C9"/>
    <mergeCell ref="A10:C10"/>
    <mergeCell ref="A12:A15"/>
    <mergeCell ref="B12:B15"/>
    <mergeCell ref="C12:C15"/>
  </mergeCells>
  <conditionalFormatting sqref="D17:I350">
    <cfRule type="expression" dxfId="13" priority="8">
      <formula>IF($AC17=0,FALSE,TRUE)</formula>
    </cfRule>
  </conditionalFormatting>
  <conditionalFormatting sqref="J17:L350">
    <cfRule type="expression" dxfId="12" priority="7">
      <formula>IF($AD17=0,FALSE,TRUE)</formula>
    </cfRule>
  </conditionalFormatting>
  <conditionalFormatting sqref="M17:P350">
    <cfRule type="expression" dxfId="11" priority="6">
      <formula>IF($AE17=0,FALSE,TRUE)</formula>
    </cfRule>
  </conditionalFormatting>
  <conditionalFormatting sqref="Q17:V350">
    <cfRule type="expression" dxfId="10" priority="5">
      <formula>IF($AF17=0,FALSE,TRUE)</formula>
    </cfRule>
  </conditionalFormatting>
  <dataValidations count="1">
    <dataValidation type="whole" operator="greaterThanOrEqual" allowBlank="1" showInputMessage="1" showErrorMessage="1" error="Please enter a whole number greater than or equal to 0." sqref="D17:V350" xr:uid="{00000000-0002-0000-1200-000000000000}">
      <formula1>0</formula1>
    </dataValidation>
  </dataValidations>
  <pageMargins left="0.7" right="0.7" top="0.75" bottom="0.75" header="0.3" footer="0.3"/>
  <pageSetup paperSize="5" scale="6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90"/>
  <sheetViews>
    <sheetView workbookViewId="0">
      <selection activeCell="K11" sqref="K11"/>
    </sheetView>
  </sheetViews>
  <sheetFormatPr defaultColWidth="9.140625" defaultRowHeight="15" x14ac:dyDescent="0.25"/>
  <cols>
    <col min="1" max="1" width="72.7109375" style="7" bestFit="1"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t="34.5" customHeight="1" x14ac:dyDescent="0.25"/>
    <row r="9" spans="1:10" ht="3.75" customHeight="1" x14ac:dyDescent="0.3">
      <c r="A9" s="2"/>
      <c r="B9" s="2"/>
      <c r="C9" s="2"/>
      <c r="D9" s="2"/>
      <c r="E9" s="785"/>
      <c r="F9" s="644"/>
      <c r="G9" s="644"/>
      <c r="H9" s="2"/>
      <c r="I9" s="2"/>
      <c r="J9" s="2"/>
    </row>
    <row r="10" spans="1:10" ht="21" x14ac:dyDescent="0.35">
      <c r="A10" s="802" t="s">
        <v>899</v>
      </c>
      <c r="B10" s="644"/>
      <c r="C10" s="644"/>
      <c r="D10" s="644"/>
      <c r="E10" s="644"/>
      <c r="F10" s="644"/>
      <c r="G10" s="644"/>
      <c r="H10" s="2"/>
      <c r="I10" s="2"/>
      <c r="J10" s="2"/>
    </row>
    <row r="11" spans="1:10" ht="18.75" x14ac:dyDescent="0.3">
      <c r="A11" s="785" t="s">
        <v>867</v>
      </c>
      <c r="B11" s="785"/>
      <c r="C11" s="785"/>
      <c r="D11" s="785"/>
      <c r="E11" s="785"/>
      <c r="F11" s="785"/>
      <c r="G11" s="785"/>
      <c r="H11" s="2"/>
      <c r="I11" s="2"/>
      <c r="J11" s="2"/>
    </row>
    <row r="12" spans="1:10" ht="1.5" customHeight="1" x14ac:dyDescent="0.25">
      <c r="A12" s="376"/>
      <c r="B12" s="376"/>
      <c r="C12" s="376"/>
      <c r="D12" s="376"/>
      <c r="E12" s="376"/>
      <c r="F12" s="376"/>
      <c r="G12" s="376"/>
      <c r="H12" s="2"/>
      <c r="I12" s="2"/>
      <c r="J12" s="2"/>
    </row>
    <row r="13" spans="1:10" ht="18.75" hidden="1" x14ac:dyDescent="0.3">
      <c r="A13" s="1043"/>
      <c r="B13" s="1043"/>
      <c r="C13" s="1043"/>
      <c r="D13" s="1043"/>
      <c r="E13" s="644"/>
      <c r="F13" s="644"/>
      <c r="G13" s="644"/>
      <c r="H13" s="2"/>
      <c r="I13" s="2"/>
      <c r="J13" s="2"/>
    </row>
    <row r="14" spans="1:10" x14ac:dyDescent="0.25">
      <c r="A14" s="376"/>
      <c r="B14" s="376"/>
      <c r="C14" s="376"/>
      <c r="D14" s="376"/>
      <c r="E14" s="376"/>
      <c r="F14" s="376"/>
      <c r="G14" s="376"/>
      <c r="H14" s="2"/>
      <c r="I14" s="2"/>
      <c r="J14" s="2"/>
    </row>
    <row r="15" spans="1:10" ht="36" customHeight="1" thickBot="1" x14ac:dyDescent="0.3">
      <c r="A15" s="1053" t="s">
        <v>863</v>
      </c>
      <c r="B15" s="1053"/>
      <c r="C15" s="924"/>
      <c r="D15" s="924"/>
      <c r="E15" s="924"/>
      <c r="F15" s="924"/>
      <c r="G15" s="924"/>
      <c r="H15" s="924"/>
      <c r="I15" s="924"/>
      <c r="J15" s="924"/>
    </row>
    <row r="16" spans="1:10" ht="45.75" thickBot="1" x14ac:dyDescent="0.3">
      <c r="A16" s="874"/>
      <c r="B16" s="503" t="s">
        <v>502</v>
      </c>
      <c r="C16" s="504" t="s">
        <v>503</v>
      </c>
      <c r="D16" s="505" t="s">
        <v>504</v>
      </c>
      <c r="E16" s="506" t="s">
        <v>505</v>
      </c>
      <c r="F16" s="506" t="s">
        <v>506</v>
      </c>
      <c r="G16" s="507" t="s">
        <v>507</v>
      </c>
      <c r="H16" s="508" t="s">
        <v>508</v>
      </c>
      <c r="I16" s="508" t="s">
        <v>509</v>
      </c>
      <c r="J16" s="509" t="s">
        <v>510</v>
      </c>
    </row>
    <row r="17" spans="1:10" ht="20.100000000000001" customHeight="1" x14ac:dyDescent="0.25">
      <c r="A17" s="873" t="s">
        <v>679</v>
      </c>
      <c r="B17" s="793"/>
      <c r="C17" s="793"/>
      <c r="D17" s="714"/>
      <c r="E17" s="513"/>
      <c r="F17" s="513"/>
      <c r="G17" s="513"/>
      <c r="H17" s="794"/>
      <c r="I17" s="794"/>
      <c r="J17" s="795"/>
    </row>
    <row r="18" spans="1:10" x14ac:dyDescent="0.25">
      <c r="A18" s="767"/>
      <c r="B18" s="768"/>
      <c r="C18" s="713"/>
      <c r="D18" s="539">
        <f t="shared" ref="D18:D27" si="0">SUM(B18:C18)</f>
        <v>0</v>
      </c>
      <c r="E18" s="766" t="str">
        <f>IFERROR(IF(ISBLANK(B18),"",B18/Home!$B$24),"")</f>
        <v/>
      </c>
      <c r="F18" s="717" t="str">
        <f>IFERROR(IF(ISBLANK(C18),"",C18/Home!$C$24),"")</f>
        <v/>
      </c>
      <c r="G18" s="423" t="str">
        <f>IFERROR(IF(ISBLANK(D18),"",D18/Home!$D$24),"")</f>
        <v/>
      </c>
      <c r="H18" s="762"/>
      <c r="I18" s="719"/>
      <c r="J18" s="541">
        <f>SUM(H18:I18)</f>
        <v>0</v>
      </c>
    </row>
    <row r="19" spans="1:10" x14ac:dyDescent="0.25">
      <c r="A19" s="769"/>
      <c r="B19" s="770"/>
      <c r="C19" s="613"/>
      <c r="D19" s="526">
        <f t="shared" si="0"/>
        <v>0</v>
      </c>
      <c r="E19" s="765" t="str">
        <f>IFERROR(IF(ISBLANK(B19),"",B19/Home!$B$24),"")</f>
        <v/>
      </c>
      <c r="F19" s="618" t="str">
        <f>IFERROR(IF(ISBLANK(C19),"",C19/Home!$C$24),"")</f>
        <v/>
      </c>
      <c r="G19" s="425" t="str">
        <f>IFERROR(IF(ISBLANK(D19),"",D19/Home!$D$24),"")</f>
        <v/>
      </c>
      <c r="H19" s="668"/>
      <c r="I19" s="619"/>
      <c r="J19" s="531">
        <f t="shared" ref="J19:J27" si="1">SUM(H19:I19)</f>
        <v>0</v>
      </c>
    </row>
    <row r="20" spans="1:10" x14ac:dyDescent="0.25">
      <c r="A20" s="769"/>
      <c r="B20" s="770"/>
      <c r="C20" s="613"/>
      <c r="D20" s="526">
        <f t="shared" si="0"/>
        <v>0</v>
      </c>
      <c r="E20" s="765" t="str">
        <f>IFERROR(IF(ISBLANK(B20),"",B20/Home!$B$24),"")</f>
        <v/>
      </c>
      <c r="F20" s="618" t="str">
        <f>IFERROR(IF(ISBLANK(C20),"",C20/Home!$C$24),"")</f>
        <v/>
      </c>
      <c r="G20" s="425" t="str">
        <f>IFERROR(IF(ISBLANK(D20),"",D20/Home!$D$24),"")</f>
        <v/>
      </c>
      <c r="H20" s="668"/>
      <c r="I20" s="619"/>
      <c r="J20" s="531">
        <f t="shared" si="1"/>
        <v>0</v>
      </c>
    </row>
    <row r="21" spans="1:10" x14ac:dyDescent="0.25">
      <c r="A21" s="769"/>
      <c r="B21" s="770"/>
      <c r="C21" s="613"/>
      <c r="D21" s="526">
        <f t="shared" si="0"/>
        <v>0</v>
      </c>
      <c r="E21" s="765" t="str">
        <f>IFERROR(IF(ISBLANK(B21),"",B21/Home!$B$24),"")</f>
        <v/>
      </c>
      <c r="F21" s="618" t="str">
        <f>IFERROR(IF(ISBLANK(C21),"",C21/Home!$C$24),"")</f>
        <v/>
      </c>
      <c r="G21" s="425" t="str">
        <f>IFERROR(IF(ISBLANK(D21),"",D21/Home!$D$24),"")</f>
        <v/>
      </c>
      <c r="H21" s="668"/>
      <c r="I21" s="619"/>
      <c r="J21" s="531">
        <f t="shared" si="1"/>
        <v>0</v>
      </c>
    </row>
    <row r="22" spans="1:10" x14ac:dyDescent="0.25">
      <c r="A22" s="769"/>
      <c r="B22" s="770"/>
      <c r="C22" s="613"/>
      <c r="D22" s="526">
        <f t="shared" si="0"/>
        <v>0</v>
      </c>
      <c r="E22" s="765" t="str">
        <f>IFERROR(IF(ISBLANK(B22),"",B22/Home!$B$24),"")</f>
        <v/>
      </c>
      <c r="F22" s="618" t="str">
        <f>IFERROR(IF(ISBLANK(C22),"",C22/Home!$C$24),"")</f>
        <v/>
      </c>
      <c r="G22" s="425" t="str">
        <f>IFERROR(IF(ISBLANK(D22),"",D22/Home!$D$24),"")</f>
        <v/>
      </c>
      <c r="H22" s="668"/>
      <c r="I22" s="619"/>
      <c r="J22" s="531">
        <f t="shared" si="1"/>
        <v>0</v>
      </c>
    </row>
    <row r="23" spans="1:10" x14ac:dyDescent="0.25">
      <c r="A23" s="769"/>
      <c r="B23" s="770"/>
      <c r="C23" s="613"/>
      <c r="D23" s="526">
        <f t="shared" si="0"/>
        <v>0</v>
      </c>
      <c r="E23" s="765" t="str">
        <f>IFERROR(IF(ISBLANK(B23),"",B23/Home!$B$24),"")</f>
        <v/>
      </c>
      <c r="F23" s="618" t="str">
        <f>IFERROR(IF(ISBLANK(C23),"",C23/Home!$C$24),"")</f>
        <v/>
      </c>
      <c r="G23" s="425" t="str">
        <f>IFERROR(IF(ISBLANK(D23),"",D23/Home!$D$24),"")</f>
        <v/>
      </c>
      <c r="H23" s="668"/>
      <c r="I23" s="619"/>
      <c r="J23" s="531">
        <f t="shared" si="1"/>
        <v>0</v>
      </c>
    </row>
    <row r="24" spans="1:10" x14ac:dyDescent="0.25">
      <c r="A24" s="769"/>
      <c r="B24" s="770"/>
      <c r="C24" s="613"/>
      <c r="D24" s="526">
        <f t="shared" si="0"/>
        <v>0</v>
      </c>
      <c r="E24" s="765" t="str">
        <f>IFERROR(IF(ISBLANK(B24),"",B24/Home!$B$24),"")</f>
        <v/>
      </c>
      <c r="F24" s="618" t="str">
        <f>IFERROR(IF(ISBLANK(C24),"",C24/Home!$C$24),"")</f>
        <v/>
      </c>
      <c r="G24" s="425" t="str">
        <f>IFERROR(IF(ISBLANK(D24),"",D24/Home!$D$24),"")</f>
        <v/>
      </c>
      <c r="H24" s="668"/>
      <c r="I24" s="619"/>
      <c r="J24" s="531">
        <f t="shared" si="1"/>
        <v>0</v>
      </c>
    </row>
    <row r="25" spans="1:10" x14ac:dyDescent="0.25">
      <c r="A25" s="769"/>
      <c r="B25" s="770"/>
      <c r="C25" s="613"/>
      <c r="D25" s="526">
        <f t="shared" si="0"/>
        <v>0</v>
      </c>
      <c r="E25" s="765" t="str">
        <f>IFERROR(IF(ISBLANK(B25),"",B25/Home!$B$24),"")</f>
        <v/>
      </c>
      <c r="F25" s="618" t="str">
        <f>IFERROR(IF(ISBLANK(C25),"",C25/Home!$C$24),"")</f>
        <v/>
      </c>
      <c r="G25" s="425" t="str">
        <f>IFERROR(IF(ISBLANK(D25),"",D25/Home!$D$24),"")</f>
        <v/>
      </c>
      <c r="H25" s="668"/>
      <c r="I25" s="619"/>
      <c r="J25" s="531">
        <f t="shared" si="1"/>
        <v>0</v>
      </c>
    </row>
    <row r="26" spans="1:10" x14ac:dyDescent="0.25">
      <c r="A26" s="769"/>
      <c r="B26" s="770"/>
      <c r="C26" s="613"/>
      <c r="D26" s="526">
        <f t="shared" si="0"/>
        <v>0</v>
      </c>
      <c r="E26" s="765" t="str">
        <f>IFERROR(IF(ISBLANK(B26),"",B26/Home!$B$24),"")</f>
        <v/>
      </c>
      <c r="F26" s="618" t="str">
        <f>IFERROR(IF(ISBLANK(C26),"",C26/Home!$C$24),"")</f>
        <v/>
      </c>
      <c r="G26" s="425" t="str">
        <f>IFERROR(IF(ISBLANK(D26),"",D26/Home!$D$24),"")</f>
        <v/>
      </c>
      <c r="H26" s="668"/>
      <c r="I26" s="619"/>
      <c r="J26" s="531">
        <f t="shared" si="1"/>
        <v>0</v>
      </c>
    </row>
    <row r="27" spans="1:10" ht="15.75" thickBot="1" x14ac:dyDescent="0.3">
      <c r="A27" s="771"/>
      <c r="B27" s="772"/>
      <c r="C27" s="623"/>
      <c r="D27" s="534">
        <f t="shared" si="0"/>
        <v>0</v>
      </c>
      <c r="E27" s="764" t="str">
        <f>IFERROR(IF(ISBLANK(B27),"",B27/Home!$B$24),"")</f>
        <v/>
      </c>
      <c r="F27" s="624" t="str">
        <f>IFERROR(IF(ISBLANK(C27),"",C27/Home!$C$24),"")</f>
        <v/>
      </c>
      <c r="G27" s="426" t="str">
        <f>IFERROR(IF(ISBLANK(D27),"",D27/Home!$D$24),"")</f>
        <v/>
      </c>
      <c r="H27" s="669"/>
      <c r="I27" s="622"/>
      <c r="J27" s="536">
        <f t="shared" si="1"/>
        <v>0</v>
      </c>
    </row>
    <row r="28" spans="1:10" ht="34.5" customHeight="1" thickBot="1" x14ac:dyDescent="0.3">
      <c r="A28" s="875" t="s">
        <v>898</v>
      </c>
      <c r="B28" s="652"/>
      <c r="C28" s="652"/>
      <c r="D28" s="657"/>
      <c r="E28" s="658"/>
      <c r="F28" s="658"/>
      <c r="G28" s="658"/>
      <c r="H28" s="659"/>
      <c r="I28" s="659"/>
      <c r="J28" s="660"/>
    </row>
    <row r="29" spans="1:10" ht="45.75" thickBot="1" x14ac:dyDescent="0.3">
      <c r="A29" s="6"/>
      <c r="B29" s="503" t="s">
        <v>502</v>
      </c>
      <c r="C29" s="504" t="s">
        <v>503</v>
      </c>
      <c r="D29" s="505" t="s">
        <v>504</v>
      </c>
      <c r="E29" s="506" t="s">
        <v>505</v>
      </c>
      <c r="F29" s="506" t="s">
        <v>506</v>
      </c>
      <c r="G29" s="507" t="s">
        <v>507</v>
      </c>
      <c r="H29" s="508" t="s">
        <v>508</v>
      </c>
      <c r="I29" s="508" t="s">
        <v>509</v>
      </c>
      <c r="J29" s="509" t="s">
        <v>510</v>
      </c>
    </row>
    <row r="30" spans="1:10" ht="19.5" thickBot="1" x14ac:dyDescent="0.35">
      <c r="A30" s="604" t="s">
        <v>520</v>
      </c>
      <c r="B30" s="605"/>
      <c r="C30" s="605"/>
      <c r="D30" s="606"/>
      <c r="E30" s="607"/>
      <c r="F30" s="607"/>
      <c r="G30" s="607"/>
      <c r="H30" s="608"/>
      <c r="I30" s="608"/>
      <c r="J30" s="609"/>
    </row>
    <row r="31" spans="1:10" ht="15" customHeight="1" x14ac:dyDescent="0.25">
      <c r="A31" s="730" t="s">
        <v>623</v>
      </c>
      <c r="B31" s="725"/>
      <c r="C31" s="713"/>
      <c r="D31" s="714">
        <f t="shared" ref="D31:D90" si="2">SUM(B31:C31)</f>
        <v>0</v>
      </c>
      <c r="E31" s="715" t="str">
        <f>IFERROR(IF(ISBLANK(B31),"",B31/Home!$B$24),"")</f>
        <v/>
      </c>
      <c r="F31" s="514" t="str">
        <f>IFERROR(IF(ISBLANK(C31),"",C31/Home!$C$24),"")</f>
        <v/>
      </c>
      <c r="G31" s="514" t="str">
        <f>IFERROR(IF(ISBLANK(D31),"",D31/Home!$D$24),"")</f>
        <v/>
      </c>
      <c r="H31" s="716"/>
      <c r="I31" s="540"/>
      <c r="J31" s="541">
        <f t="shared" ref="J31:J90" si="3">SUM(H31:I31)</f>
        <v>0</v>
      </c>
    </row>
    <row r="32" spans="1:10" ht="15" customHeight="1" x14ac:dyDescent="0.25">
      <c r="A32" s="731" t="s">
        <v>624</v>
      </c>
      <c r="B32" s="726"/>
      <c r="C32" s="613"/>
      <c r="D32" s="714">
        <f t="shared" si="2"/>
        <v>0</v>
      </c>
      <c r="E32" s="715" t="str">
        <f>IFERROR(IF(ISBLANK(B32),"",B32/Home!$B$24),"")</f>
        <v/>
      </c>
      <c r="F32" s="514" t="str">
        <f>IFERROR(IF(ISBLANK(C32),"",C32/Home!$C$24),"")</f>
        <v/>
      </c>
      <c r="G32" s="514" t="str">
        <f>IFERROR(IF(ISBLANK(D32),"",D32/Home!$D$24),"")</f>
        <v/>
      </c>
      <c r="H32" s="620"/>
      <c r="I32" s="530"/>
      <c r="J32" s="531">
        <f t="shared" si="3"/>
        <v>0</v>
      </c>
    </row>
    <row r="33" spans="1:10" ht="15" customHeight="1" x14ac:dyDescent="0.25">
      <c r="A33" s="731" t="s">
        <v>625</v>
      </c>
      <c r="B33" s="726"/>
      <c r="C33" s="613"/>
      <c r="D33" s="714">
        <f t="shared" si="2"/>
        <v>0</v>
      </c>
      <c r="E33" s="715" t="str">
        <f>IFERROR(IF(ISBLANK(B33),"",B33/Home!$B$24),"")</f>
        <v/>
      </c>
      <c r="F33" s="514" t="str">
        <f>IFERROR(IF(ISBLANK(C33),"",C33/Home!$C$24),"")</f>
        <v/>
      </c>
      <c r="G33" s="514" t="str">
        <f>IFERROR(IF(ISBLANK(D33),"",D33/Home!$D$24),"")</f>
        <v/>
      </c>
      <c r="H33" s="620"/>
      <c r="I33" s="530"/>
      <c r="J33" s="531">
        <f t="shared" si="3"/>
        <v>0</v>
      </c>
    </row>
    <row r="34" spans="1:10" ht="15" customHeight="1" x14ac:dyDescent="0.25">
      <c r="A34" s="731" t="s">
        <v>626</v>
      </c>
      <c r="B34" s="726"/>
      <c r="C34" s="613"/>
      <c r="D34" s="714">
        <f t="shared" si="2"/>
        <v>0</v>
      </c>
      <c r="E34" s="715" t="str">
        <f>IFERROR(IF(ISBLANK(B34),"",B34/Home!$B$24),"")</f>
        <v/>
      </c>
      <c r="F34" s="514" t="str">
        <f>IFERROR(IF(ISBLANK(C34),"",C34/Home!$C$24),"")</f>
        <v/>
      </c>
      <c r="G34" s="514" t="str">
        <f>IFERROR(IF(ISBLANK(D34),"",D34/Home!$D$24),"")</f>
        <v/>
      </c>
      <c r="H34" s="620"/>
      <c r="I34" s="530"/>
      <c r="J34" s="531">
        <f t="shared" si="3"/>
        <v>0</v>
      </c>
    </row>
    <row r="35" spans="1:10" ht="15" customHeight="1" x14ac:dyDescent="0.25">
      <c r="A35" s="731" t="s">
        <v>627</v>
      </c>
      <c r="B35" s="726"/>
      <c r="C35" s="613"/>
      <c r="D35" s="714">
        <f t="shared" si="2"/>
        <v>0</v>
      </c>
      <c r="E35" s="715" t="str">
        <f>IFERROR(IF(ISBLANK(B35),"",B35/Home!$B$24),"")</f>
        <v/>
      </c>
      <c r="F35" s="514" t="str">
        <f>IFERROR(IF(ISBLANK(C35),"",C35/Home!$C$24),"")</f>
        <v/>
      </c>
      <c r="G35" s="514" t="str">
        <f>IFERROR(IF(ISBLANK(D35),"",D35/Home!$D$24),"")</f>
        <v/>
      </c>
      <c r="H35" s="620"/>
      <c r="I35" s="530"/>
      <c r="J35" s="531">
        <f t="shared" si="3"/>
        <v>0</v>
      </c>
    </row>
    <row r="36" spans="1:10" ht="15" customHeight="1" x14ac:dyDescent="0.25">
      <c r="A36" s="731" t="s">
        <v>628</v>
      </c>
      <c r="B36" s="726"/>
      <c r="C36" s="613"/>
      <c r="D36" s="714">
        <f t="shared" si="2"/>
        <v>0</v>
      </c>
      <c r="E36" s="715" t="str">
        <f>IFERROR(IF(ISBLANK(B36),"",B36/Home!$B$24),"")</f>
        <v/>
      </c>
      <c r="F36" s="514" t="str">
        <f>IFERROR(IF(ISBLANK(C36),"",C36/Home!$C$24),"")</f>
        <v/>
      </c>
      <c r="G36" s="514" t="str">
        <f>IFERROR(IF(ISBLANK(D36),"",D36/Home!$D$24),"")</f>
        <v/>
      </c>
      <c r="H36" s="620"/>
      <c r="I36" s="530"/>
      <c r="J36" s="531">
        <f t="shared" si="3"/>
        <v>0</v>
      </c>
    </row>
    <row r="37" spans="1:10" ht="15" customHeight="1" x14ac:dyDescent="0.25">
      <c r="A37" s="731" t="s">
        <v>629</v>
      </c>
      <c r="B37" s="726"/>
      <c r="C37" s="613"/>
      <c r="D37" s="714">
        <f t="shared" si="2"/>
        <v>0</v>
      </c>
      <c r="E37" s="715" t="str">
        <f>IFERROR(IF(ISBLANK(B37),"",B37/Home!$B$24),"")</f>
        <v/>
      </c>
      <c r="F37" s="514" t="str">
        <f>IFERROR(IF(ISBLANK(C37),"",C37/Home!$C$24),"")</f>
        <v/>
      </c>
      <c r="G37" s="514" t="str">
        <f>IFERROR(IF(ISBLANK(D37),"",D37/Home!$D$24),"")</f>
        <v/>
      </c>
      <c r="H37" s="620"/>
      <c r="I37" s="530"/>
      <c r="J37" s="531">
        <f t="shared" si="3"/>
        <v>0</v>
      </c>
    </row>
    <row r="38" spans="1:10" ht="15" customHeight="1" x14ac:dyDescent="0.25">
      <c r="A38" s="731" t="s">
        <v>630</v>
      </c>
      <c r="B38" s="726"/>
      <c r="C38" s="613"/>
      <c r="D38" s="714">
        <f t="shared" si="2"/>
        <v>0</v>
      </c>
      <c r="E38" s="715" t="str">
        <f>IFERROR(IF(ISBLANK(B38),"",B38/Home!$B$24),"")</f>
        <v/>
      </c>
      <c r="F38" s="514" t="str">
        <f>IFERROR(IF(ISBLANK(C38),"",C38/Home!$C$24),"")</f>
        <v/>
      </c>
      <c r="G38" s="514" t="str">
        <f>IFERROR(IF(ISBLANK(D38),"",D38/Home!$D$24),"")</f>
        <v/>
      </c>
      <c r="H38" s="620"/>
      <c r="I38" s="530"/>
      <c r="J38" s="531">
        <f t="shared" si="3"/>
        <v>0</v>
      </c>
    </row>
    <row r="39" spans="1:10" ht="15" customHeight="1" x14ac:dyDescent="0.25">
      <c r="A39" s="731" t="s">
        <v>631</v>
      </c>
      <c r="B39" s="726"/>
      <c r="C39" s="613"/>
      <c r="D39" s="714">
        <f t="shared" si="2"/>
        <v>0</v>
      </c>
      <c r="E39" s="715" t="str">
        <f>IFERROR(IF(ISBLANK(B39),"",B39/Home!$B$24),"")</f>
        <v/>
      </c>
      <c r="F39" s="514" t="str">
        <f>IFERROR(IF(ISBLANK(C39),"",C39/Home!$C$24),"")</f>
        <v/>
      </c>
      <c r="G39" s="514" t="str">
        <f>IFERROR(IF(ISBLANK(D39),"",D39/Home!$D$24),"")</f>
        <v/>
      </c>
      <c r="H39" s="620"/>
      <c r="I39" s="530"/>
      <c r="J39" s="531">
        <f t="shared" si="3"/>
        <v>0</v>
      </c>
    </row>
    <row r="40" spans="1:10" ht="15" customHeight="1" x14ac:dyDescent="0.25">
      <c r="A40" s="733" t="s">
        <v>632</v>
      </c>
      <c r="B40" s="728"/>
      <c r="C40" s="614"/>
      <c r="D40" s="714">
        <f t="shared" si="2"/>
        <v>0</v>
      </c>
      <c r="E40" s="715" t="str">
        <f>IFERROR(IF(ISBLANK(B40),"",B40/Home!$B$24),"")</f>
        <v/>
      </c>
      <c r="F40" s="514" t="str">
        <f>IFERROR(IF(ISBLANK(C40),"",C40/Home!$C$24),"")</f>
        <v/>
      </c>
      <c r="G40" s="514" t="str">
        <f>IFERROR(IF(ISBLANK(D40),"",D40/Home!$D$24),"")</f>
        <v/>
      </c>
      <c r="H40" s="620"/>
      <c r="I40" s="530"/>
      <c r="J40" s="531">
        <f t="shared" si="3"/>
        <v>0</v>
      </c>
    </row>
    <row r="41" spans="1:10" ht="15" customHeight="1" x14ac:dyDescent="0.25">
      <c r="A41" s="731" t="s">
        <v>633</v>
      </c>
      <c r="B41" s="726"/>
      <c r="C41" s="613"/>
      <c r="D41" s="714">
        <f t="shared" si="2"/>
        <v>0</v>
      </c>
      <c r="E41" s="715" t="str">
        <f>IFERROR(IF(ISBLANK(B41),"",B41/Home!$B$24),"")</f>
        <v/>
      </c>
      <c r="F41" s="514" t="str">
        <f>IFERROR(IF(ISBLANK(C41),"",C41/Home!$C$24),"")</f>
        <v/>
      </c>
      <c r="G41" s="514" t="str">
        <f>IFERROR(IF(ISBLANK(D41),"",D41/Home!$D$24),"")</f>
        <v/>
      </c>
      <c r="H41" s="620"/>
      <c r="I41" s="530"/>
      <c r="J41" s="531">
        <f t="shared" si="3"/>
        <v>0</v>
      </c>
    </row>
    <row r="42" spans="1:10" ht="15" customHeight="1" x14ac:dyDescent="0.25">
      <c r="A42" s="731" t="s">
        <v>634</v>
      </c>
      <c r="B42" s="726"/>
      <c r="C42" s="613"/>
      <c r="D42" s="714">
        <f t="shared" si="2"/>
        <v>0</v>
      </c>
      <c r="E42" s="715" t="str">
        <f>IFERROR(IF(ISBLANK(B42),"",B42/Home!$B$24),"")</f>
        <v/>
      </c>
      <c r="F42" s="514" t="str">
        <f>IFERROR(IF(ISBLANK(C42),"",C42/Home!$C$24),"")</f>
        <v/>
      </c>
      <c r="G42" s="514" t="str">
        <f>IFERROR(IF(ISBLANK(D42),"",D42/Home!$D$24),"")</f>
        <v/>
      </c>
      <c r="H42" s="620"/>
      <c r="I42" s="530"/>
      <c r="J42" s="531">
        <f t="shared" si="3"/>
        <v>0</v>
      </c>
    </row>
    <row r="43" spans="1:10" ht="15" customHeight="1" x14ac:dyDescent="0.25">
      <c r="A43" s="731" t="s">
        <v>635</v>
      </c>
      <c r="B43" s="726"/>
      <c r="C43" s="613"/>
      <c r="D43" s="714">
        <f t="shared" si="2"/>
        <v>0</v>
      </c>
      <c r="E43" s="715" t="str">
        <f>IFERROR(IF(ISBLANK(B43),"",B43/Home!$B$24),"")</f>
        <v/>
      </c>
      <c r="F43" s="514" t="str">
        <f>IFERROR(IF(ISBLANK(C43),"",C43/Home!$C$24),"")</f>
        <v/>
      </c>
      <c r="G43" s="514" t="str">
        <f>IFERROR(IF(ISBLANK(D43),"",D43/Home!$D$24),"")</f>
        <v/>
      </c>
      <c r="H43" s="620"/>
      <c r="I43" s="530"/>
      <c r="J43" s="531">
        <f t="shared" si="3"/>
        <v>0</v>
      </c>
    </row>
    <row r="44" spans="1:10" ht="15" customHeight="1" x14ac:dyDescent="0.25">
      <c r="A44" s="731" t="s">
        <v>636</v>
      </c>
      <c r="B44" s="726"/>
      <c r="C44" s="613"/>
      <c r="D44" s="714">
        <f t="shared" si="2"/>
        <v>0</v>
      </c>
      <c r="E44" s="715" t="str">
        <f>IFERROR(IF(ISBLANK(B44),"",B44/Home!$B$24),"")</f>
        <v/>
      </c>
      <c r="F44" s="514" t="str">
        <f>IFERROR(IF(ISBLANK(C44),"",C44/Home!$C$24),"")</f>
        <v/>
      </c>
      <c r="G44" s="514" t="str">
        <f>IFERROR(IF(ISBLANK(D44),"",D44/Home!$D$24),"")</f>
        <v/>
      </c>
      <c r="H44" s="620"/>
      <c r="I44" s="530"/>
      <c r="J44" s="531">
        <f t="shared" si="3"/>
        <v>0</v>
      </c>
    </row>
    <row r="45" spans="1:10" ht="15" customHeight="1" x14ac:dyDescent="0.25">
      <c r="A45" s="731" t="s">
        <v>637</v>
      </c>
      <c r="B45" s="726"/>
      <c r="C45" s="613"/>
      <c r="D45" s="714">
        <f t="shared" si="2"/>
        <v>0</v>
      </c>
      <c r="E45" s="715" t="str">
        <f>IFERROR(IF(ISBLANK(B45),"",B45/Home!$B$24),"")</f>
        <v/>
      </c>
      <c r="F45" s="514" t="str">
        <f>IFERROR(IF(ISBLANK(C45),"",C45/Home!$C$24),"")</f>
        <v/>
      </c>
      <c r="G45" s="514" t="str">
        <f>IFERROR(IF(ISBLANK(D45),"",D45/Home!$D$24),"")</f>
        <v/>
      </c>
      <c r="H45" s="620"/>
      <c r="I45" s="530"/>
      <c r="J45" s="531">
        <f t="shared" si="3"/>
        <v>0</v>
      </c>
    </row>
    <row r="46" spans="1:10" ht="15" customHeight="1" x14ac:dyDescent="0.25">
      <c r="A46" s="731" t="s">
        <v>638</v>
      </c>
      <c r="B46" s="726"/>
      <c r="C46" s="613"/>
      <c r="D46" s="714">
        <f t="shared" si="2"/>
        <v>0</v>
      </c>
      <c r="E46" s="715" t="str">
        <f>IFERROR(IF(ISBLANK(B46),"",B46/Home!$B$24),"")</f>
        <v/>
      </c>
      <c r="F46" s="514" t="str">
        <f>IFERROR(IF(ISBLANK(C46),"",C46/Home!$C$24),"")</f>
        <v/>
      </c>
      <c r="G46" s="514" t="str">
        <f>IFERROR(IF(ISBLANK(D46),"",D46/Home!$D$24),"")</f>
        <v/>
      </c>
      <c r="H46" s="620"/>
      <c r="I46" s="530"/>
      <c r="J46" s="531">
        <f t="shared" si="3"/>
        <v>0</v>
      </c>
    </row>
    <row r="47" spans="1:10" ht="15" customHeight="1" x14ac:dyDescent="0.25">
      <c r="A47" s="731" t="s">
        <v>639</v>
      </c>
      <c r="B47" s="726"/>
      <c r="C47" s="613"/>
      <c r="D47" s="714">
        <f t="shared" si="2"/>
        <v>0</v>
      </c>
      <c r="E47" s="715" t="str">
        <f>IFERROR(IF(ISBLANK(B47),"",B47/Home!$B$24),"")</f>
        <v/>
      </c>
      <c r="F47" s="514" t="str">
        <f>IFERROR(IF(ISBLANK(C47),"",C47/Home!$C$24),"")</f>
        <v/>
      </c>
      <c r="G47" s="514" t="str">
        <f>IFERROR(IF(ISBLANK(D47),"",D47/Home!$D$24),"")</f>
        <v/>
      </c>
      <c r="H47" s="620"/>
      <c r="I47" s="530"/>
      <c r="J47" s="531">
        <f t="shared" si="3"/>
        <v>0</v>
      </c>
    </row>
    <row r="48" spans="1:10" ht="15" customHeight="1" x14ac:dyDescent="0.25">
      <c r="A48" s="731" t="s">
        <v>640</v>
      </c>
      <c r="B48" s="726"/>
      <c r="C48" s="613"/>
      <c r="D48" s="714">
        <f t="shared" si="2"/>
        <v>0</v>
      </c>
      <c r="E48" s="715" t="str">
        <f>IFERROR(IF(ISBLANK(B48),"",B48/Home!$B$24),"")</f>
        <v/>
      </c>
      <c r="F48" s="514" t="str">
        <f>IFERROR(IF(ISBLANK(C48),"",C48/Home!$C$24),"")</f>
        <v/>
      </c>
      <c r="G48" s="514" t="str">
        <f>IFERROR(IF(ISBLANK(D48),"",D48/Home!$D$24),"")</f>
        <v/>
      </c>
      <c r="H48" s="620"/>
      <c r="I48" s="530"/>
      <c r="J48" s="531">
        <f t="shared" si="3"/>
        <v>0</v>
      </c>
    </row>
    <row r="49" spans="1:10" ht="15" customHeight="1" x14ac:dyDescent="0.25">
      <c r="A49" s="731" t="s">
        <v>641</v>
      </c>
      <c r="B49" s="726"/>
      <c r="C49" s="613"/>
      <c r="D49" s="714">
        <f t="shared" si="2"/>
        <v>0</v>
      </c>
      <c r="E49" s="715" t="str">
        <f>IFERROR(IF(ISBLANK(B49),"",B49/Home!$B$24),"")</f>
        <v/>
      </c>
      <c r="F49" s="514" t="str">
        <f>IFERROR(IF(ISBLANK(C49),"",C49/Home!$C$24),"")</f>
        <v/>
      </c>
      <c r="G49" s="514" t="str">
        <f>IFERROR(IF(ISBLANK(D49),"",D49/Home!$D$24),"")</f>
        <v/>
      </c>
      <c r="H49" s="620"/>
      <c r="I49" s="530"/>
      <c r="J49" s="531">
        <f t="shared" si="3"/>
        <v>0</v>
      </c>
    </row>
    <row r="50" spans="1:10" ht="15" customHeight="1" x14ac:dyDescent="0.25">
      <c r="A50" s="731" t="s">
        <v>642</v>
      </c>
      <c r="B50" s="726"/>
      <c r="C50" s="613"/>
      <c r="D50" s="714">
        <f t="shared" si="2"/>
        <v>0</v>
      </c>
      <c r="E50" s="715" t="str">
        <f>IFERROR(IF(ISBLANK(B50),"",B50/Home!$B$24),"")</f>
        <v/>
      </c>
      <c r="F50" s="514" t="str">
        <f>IFERROR(IF(ISBLANK(C50),"",C50/Home!$C$24),"")</f>
        <v/>
      </c>
      <c r="G50" s="514" t="str">
        <f>IFERROR(IF(ISBLANK(D50),"",D50/Home!$D$24),"")</f>
        <v/>
      </c>
      <c r="H50" s="621"/>
      <c r="I50" s="619"/>
      <c r="J50" s="531">
        <f t="shared" si="3"/>
        <v>0</v>
      </c>
    </row>
    <row r="51" spans="1:10" ht="15" customHeight="1" x14ac:dyDescent="0.25">
      <c r="A51" s="731" t="s">
        <v>643</v>
      </c>
      <c r="B51" s="726"/>
      <c r="C51" s="613"/>
      <c r="D51" s="714">
        <f t="shared" si="2"/>
        <v>0</v>
      </c>
      <c r="E51" s="715" t="str">
        <f>IFERROR(IF(ISBLANK(B51),"",B51/Home!$B$24),"")</f>
        <v/>
      </c>
      <c r="F51" s="514" t="str">
        <f>IFERROR(IF(ISBLANK(C51),"",C51/Home!$C$24),"")</f>
        <v/>
      </c>
      <c r="G51" s="514" t="str">
        <f>IFERROR(IF(ISBLANK(D51),"",D51/Home!$D$24),"")</f>
        <v/>
      </c>
      <c r="H51" s="621"/>
      <c r="I51" s="619"/>
      <c r="J51" s="531">
        <f t="shared" si="3"/>
        <v>0</v>
      </c>
    </row>
    <row r="52" spans="1:10" ht="15" customHeight="1" x14ac:dyDescent="0.25">
      <c r="A52" s="731" t="s">
        <v>644</v>
      </c>
      <c r="B52" s="726"/>
      <c r="C52" s="613"/>
      <c r="D52" s="714">
        <f t="shared" si="2"/>
        <v>0</v>
      </c>
      <c r="E52" s="715" t="str">
        <f>IFERROR(IF(ISBLANK(B52),"",B52/Home!$B$24),"")</f>
        <v/>
      </c>
      <c r="F52" s="514" t="str">
        <f>IFERROR(IF(ISBLANK(C52),"",C52/Home!$C$24),"")</f>
        <v/>
      </c>
      <c r="G52" s="514" t="str">
        <f>IFERROR(IF(ISBLANK(D52),"",D52/Home!$D$24),"")</f>
        <v/>
      </c>
      <c r="H52" s="621"/>
      <c r="I52" s="619"/>
      <c r="J52" s="531">
        <f t="shared" si="3"/>
        <v>0</v>
      </c>
    </row>
    <row r="53" spans="1:10" ht="15" customHeight="1" x14ac:dyDescent="0.25">
      <c r="A53" s="731" t="s">
        <v>645</v>
      </c>
      <c r="B53" s="726"/>
      <c r="C53" s="613"/>
      <c r="D53" s="526">
        <f t="shared" si="2"/>
        <v>0</v>
      </c>
      <c r="E53" s="636" t="str">
        <f>IFERROR(IF(ISBLANK(B53),"",B53/Home!$B$24),"")</f>
        <v/>
      </c>
      <c r="F53" s="618" t="str">
        <f>IFERROR(IF(ISBLANK(C53),"",C53/Home!$C$24),"")</f>
        <v/>
      </c>
      <c r="G53" s="425" t="str">
        <f>IFERROR(IF(ISBLANK(D53),"",D53/Home!$D$24),"")</f>
        <v/>
      </c>
      <c r="H53" s="668"/>
      <c r="I53" s="619"/>
      <c r="J53" s="531">
        <f t="shared" si="3"/>
        <v>0</v>
      </c>
    </row>
    <row r="54" spans="1:10" ht="15" customHeight="1" x14ac:dyDescent="0.25">
      <c r="A54" s="731" t="s">
        <v>646</v>
      </c>
      <c r="B54" s="726"/>
      <c r="C54" s="613"/>
      <c r="D54" s="526">
        <f t="shared" si="2"/>
        <v>0</v>
      </c>
      <c r="E54" s="636" t="str">
        <f>IFERROR(IF(ISBLANK(B54),"",B54/Home!$B$24),"")</f>
        <v/>
      </c>
      <c r="F54" s="618" t="str">
        <f>IFERROR(IF(ISBLANK(C54),"",C54/Home!$C$24),"")</f>
        <v/>
      </c>
      <c r="G54" s="425" t="str">
        <f>IFERROR(IF(ISBLANK(D54),"",D54/Home!$D$24),"")</f>
        <v/>
      </c>
      <c r="H54" s="668"/>
      <c r="I54" s="619"/>
      <c r="J54" s="531">
        <f t="shared" si="3"/>
        <v>0</v>
      </c>
    </row>
    <row r="55" spans="1:10" ht="15" customHeight="1" x14ac:dyDescent="0.25">
      <c r="A55" s="731" t="s">
        <v>647</v>
      </c>
      <c r="B55" s="726"/>
      <c r="C55" s="613"/>
      <c r="D55" s="526">
        <f t="shared" si="2"/>
        <v>0</v>
      </c>
      <c r="E55" s="636" t="str">
        <f>IFERROR(IF(ISBLANK(B55),"",B55/Home!$B$24),"")</f>
        <v/>
      </c>
      <c r="F55" s="618" t="str">
        <f>IFERROR(IF(ISBLANK(C55),"",C55/Home!$C$24),"")</f>
        <v/>
      </c>
      <c r="G55" s="425" t="str">
        <f>IFERROR(IF(ISBLANK(D55),"",D55/Home!$D$24),"")</f>
        <v/>
      </c>
      <c r="H55" s="668"/>
      <c r="I55" s="619"/>
      <c r="J55" s="531">
        <f t="shared" si="3"/>
        <v>0</v>
      </c>
    </row>
    <row r="56" spans="1:10" ht="15" customHeight="1" x14ac:dyDescent="0.25">
      <c r="A56" s="731" t="s">
        <v>716</v>
      </c>
      <c r="B56" s="726"/>
      <c r="C56" s="613"/>
      <c r="D56" s="526">
        <f t="shared" si="2"/>
        <v>0</v>
      </c>
      <c r="E56" s="636" t="str">
        <f>IFERROR(IF(ISBLANK(B56),"",B56/Home!$B$24),"")</f>
        <v/>
      </c>
      <c r="F56" s="618" t="str">
        <f>IFERROR(IF(ISBLANK(C56),"",C56/Home!$C$24),"")</f>
        <v/>
      </c>
      <c r="G56" s="425" t="str">
        <f>IFERROR(IF(ISBLANK(D56),"",D56/Home!$D$24),"")</f>
        <v/>
      </c>
      <c r="H56" s="668"/>
      <c r="I56" s="619"/>
      <c r="J56" s="531">
        <f t="shared" si="3"/>
        <v>0</v>
      </c>
    </row>
    <row r="57" spans="1:10" ht="15" customHeight="1" x14ac:dyDescent="0.25">
      <c r="A57" s="731" t="s">
        <v>648</v>
      </c>
      <c r="B57" s="726"/>
      <c r="C57" s="613"/>
      <c r="D57" s="526">
        <f t="shared" si="2"/>
        <v>0</v>
      </c>
      <c r="E57" s="636" t="str">
        <f>IFERROR(IF(ISBLANK(B57),"",B57/Home!$B$24),"")</f>
        <v/>
      </c>
      <c r="F57" s="618" t="str">
        <f>IFERROR(IF(ISBLANK(C57),"",C57/Home!$C$24),"")</f>
        <v/>
      </c>
      <c r="G57" s="425" t="str">
        <f>IFERROR(IF(ISBLANK(D57),"",D57/Home!$D$24),"")</f>
        <v/>
      </c>
      <c r="H57" s="668"/>
      <c r="I57" s="619"/>
      <c r="J57" s="531">
        <f t="shared" si="3"/>
        <v>0</v>
      </c>
    </row>
    <row r="58" spans="1:10" ht="15" customHeight="1" x14ac:dyDescent="0.25">
      <c r="A58" s="731" t="s">
        <v>649</v>
      </c>
      <c r="B58" s="726"/>
      <c r="C58" s="613"/>
      <c r="D58" s="526">
        <f t="shared" si="2"/>
        <v>0</v>
      </c>
      <c r="E58" s="636" t="str">
        <f>IFERROR(IF(ISBLANK(B58),"",B58/Home!$B$24),"")</f>
        <v/>
      </c>
      <c r="F58" s="618" t="str">
        <f>IFERROR(IF(ISBLANK(C58),"",C58/Home!$C$24),"")</f>
        <v/>
      </c>
      <c r="G58" s="425" t="str">
        <f>IFERROR(IF(ISBLANK(D58),"",D58/Home!$D$24),"")</f>
        <v/>
      </c>
      <c r="H58" s="668"/>
      <c r="I58" s="619"/>
      <c r="J58" s="531">
        <f t="shared" si="3"/>
        <v>0</v>
      </c>
    </row>
    <row r="59" spans="1:10" ht="15" customHeight="1" x14ac:dyDescent="0.25">
      <c r="A59" s="731" t="s">
        <v>650</v>
      </c>
      <c r="B59" s="726"/>
      <c r="C59" s="613"/>
      <c r="D59" s="526">
        <f t="shared" si="2"/>
        <v>0</v>
      </c>
      <c r="E59" s="636" t="str">
        <f>IFERROR(IF(ISBLANK(B59),"",B59/Home!$B$24),"")</f>
        <v/>
      </c>
      <c r="F59" s="618" t="str">
        <f>IFERROR(IF(ISBLANK(C59),"",C59/Home!$C$24),"")</f>
        <v/>
      </c>
      <c r="G59" s="425" t="str">
        <f>IFERROR(IF(ISBLANK(D59),"",D59/Home!$D$24),"")</f>
        <v/>
      </c>
      <c r="H59" s="668"/>
      <c r="I59" s="619"/>
      <c r="J59" s="531">
        <f t="shared" si="3"/>
        <v>0</v>
      </c>
    </row>
    <row r="60" spans="1:10" ht="15" customHeight="1" x14ac:dyDescent="0.25">
      <c r="A60" s="731" t="s">
        <v>651</v>
      </c>
      <c r="B60" s="726"/>
      <c r="C60" s="613"/>
      <c r="D60" s="526">
        <f t="shared" si="2"/>
        <v>0</v>
      </c>
      <c r="E60" s="636" t="str">
        <f>IFERROR(IF(ISBLANK(B60),"",B60/Home!$B$24),"")</f>
        <v/>
      </c>
      <c r="F60" s="618" t="str">
        <f>IFERROR(IF(ISBLANK(C60),"",C60/Home!$C$24),"")</f>
        <v/>
      </c>
      <c r="G60" s="425" t="str">
        <f>IFERROR(IF(ISBLANK(D60),"",D60/Home!$D$24),"")</f>
        <v/>
      </c>
      <c r="H60" s="668"/>
      <c r="I60" s="619"/>
      <c r="J60" s="531">
        <f t="shared" si="3"/>
        <v>0</v>
      </c>
    </row>
    <row r="61" spans="1:10" ht="15" customHeight="1" x14ac:dyDescent="0.25">
      <c r="A61" s="731" t="s">
        <v>652</v>
      </c>
      <c r="B61" s="726"/>
      <c r="C61" s="613"/>
      <c r="D61" s="526">
        <f t="shared" si="2"/>
        <v>0</v>
      </c>
      <c r="E61" s="636" t="str">
        <f>IFERROR(IF(ISBLANK(B61),"",B61/Home!$B$24),"")</f>
        <v/>
      </c>
      <c r="F61" s="618" t="str">
        <f>IFERROR(IF(ISBLANK(C61),"",C61/Home!$C$24),"")</f>
        <v/>
      </c>
      <c r="G61" s="425" t="str">
        <f>IFERROR(IF(ISBLANK(D61),"",D61/Home!$D$24),"")</f>
        <v/>
      </c>
      <c r="H61" s="668"/>
      <c r="I61" s="619"/>
      <c r="J61" s="531">
        <f t="shared" si="3"/>
        <v>0</v>
      </c>
    </row>
    <row r="62" spans="1:10" ht="15" customHeight="1" x14ac:dyDescent="0.25">
      <c r="A62" s="731" t="s">
        <v>653</v>
      </c>
      <c r="B62" s="726"/>
      <c r="C62" s="613"/>
      <c r="D62" s="526">
        <f t="shared" si="2"/>
        <v>0</v>
      </c>
      <c r="E62" s="636" t="str">
        <f>IFERROR(IF(ISBLANK(B62),"",B62/Home!$B$24),"")</f>
        <v/>
      </c>
      <c r="F62" s="618" t="str">
        <f>IFERROR(IF(ISBLANK(C62),"",C62/Home!$C$24),"")</f>
        <v/>
      </c>
      <c r="G62" s="425" t="str">
        <f>IFERROR(IF(ISBLANK(D62),"",D62/Home!$D$24),"")</f>
        <v/>
      </c>
      <c r="H62" s="668"/>
      <c r="I62" s="619"/>
      <c r="J62" s="531">
        <f t="shared" si="3"/>
        <v>0</v>
      </c>
    </row>
    <row r="63" spans="1:10" ht="15" customHeight="1" x14ac:dyDescent="0.25">
      <c r="A63" s="731" t="s">
        <v>654</v>
      </c>
      <c r="B63" s="726"/>
      <c r="C63" s="613"/>
      <c r="D63" s="526">
        <f t="shared" si="2"/>
        <v>0</v>
      </c>
      <c r="E63" s="636" t="str">
        <f>IFERROR(IF(ISBLANK(B63),"",B63/Home!$B$24),"")</f>
        <v/>
      </c>
      <c r="F63" s="618" t="str">
        <f>IFERROR(IF(ISBLANK(C63),"",C63/Home!$C$24),"")</f>
        <v/>
      </c>
      <c r="G63" s="425" t="str">
        <f>IFERROR(IF(ISBLANK(D63),"",D63/Home!$D$24),"")</f>
        <v/>
      </c>
      <c r="H63" s="668"/>
      <c r="I63" s="619"/>
      <c r="J63" s="531">
        <f t="shared" si="3"/>
        <v>0</v>
      </c>
    </row>
    <row r="64" spans="1:10" ht="15" customHeight="1" x14ac:dyDescent="0.25">
      <c r="A64" s="731" t="s">
        <v>655</v>
      </c>
      <c r="B64" s="726"/>
      <c r="C64" s="613"/>
      <c r="D64" s="526">
        <f t="shared" si="2"/>
        <v>0</v>
      </c>
      <c r="E64" s="636" t="str">
        <f>IFERROR(IF(ISBLANK(B64),"",B64/Home!$B$24),"")</f>
        <v/>
      </c>
      <c r="F64" s="618" t="str">
        <f>IFERROR(IF(ISBLANK(C64),"",C64/Home!$C$24),"")</f>
        <v/>
      </c>
      <c r="G64" s="425" t="str">
        <f>IFERROR(IF(ISBLANK(D64),"",D64/Home!$D$24),"")</f>
        <v/>
      </c>
      <c r="H64" s="668"/>
      <c r="I64" s="619"/>
      <c r="J64" s="531">
        <f t="shared" si="3"/>
        <v>0</v>
      </c>
    </row>
    <row r="65" spans="1:10" ht="15" customHeight="1" x14ac:dyDescent="0.25">
      <c r="A65" s="731" t="s">
        <v>656</v>
      </c>
      <c r="B65" s="726"/>
      <c r="C65" s="613"/>
      <c r="D65" s="526">
        <f t="shared" si="2"/>
        <v>0</v>
      </c>
      <c r="E65" s="636" t="str">
        <f>IFERROR(IF(ISBLANK(B65),"",B65/Home!$B$24),"")</f>
        <v/>
      </c>
      <c r="F65" s="618" t="str">
        <f>IFERROR(IF(ISBLANK(C65),"",C65/Home!$C$24),"")</f>
        <v/>
      </c>
      <c r="G65" s="425" t="str">
        <f>IFERROR(IF(ISBLANK(D65),"",D65/Home!$D$24),"")</f>
        <v/>
      </c>
      <c r="H65" s="668"/>
      <c r="I65" s="619"/>
      <c r="J65" s="531">
        <f t="shared" si="3"/>
        <v>0</v>
      </c>
    </row>
    <row r="66" spans="1:10" ht="15" customHeight="1" x14ac:dyDescent="0.25">
      <c r="A66" s="731" t="s">
        <v>657</v>
      </c>
      <c r="B66" s="726"/>
      <c r="C66" s="613"/>
      <c r="D66" s="526">
        <f t="shared" si="2"/>
        <v>0</v>
      </c>
      <c r="E66" s="636" t="str">
        <f>IFERROR(IF(ISBLANK(B66),"",B66/Home!$B$24),"")</f>
        <v/>
      </c>
      <c r="F66" s="618" t="str">
        <f>IFERROR(IF(ISBLANK(C66),"",C66/Home!$C$24),"")</f>
        <v/>
      </c>
      <c r="G66" s="425" t="str">
        <f>IFERROR(IF(ISBLANK(D66),"",D66/Home!$D$24),"")</f>
        <v/>
      </c>
      <c r="H66" s="668"/>
      <c r="I66" s="619"/>
      <c r="J66" s="531">
        <f t="shared" si="3"/>
        <v>0</v>
      </c>
    </row>
    <row r="67" spans="1:10" ht="15" customHeight="1" x14ac:dyDescent="0.25">
      <c r="A67" s="731" t="s">
        <v>658</v>
      </c>
      <c r="B67" s="726"/>
      <c r="C67" s="613"/>
      <c r="D67" s="526">
        <f t="shared" si="2"/>
        <v>0</v>
      </c>
      <c r="E67" s="636" t="str">
        <f>IFERROR(IF(ISBLANK(B67),"",B67/Home!$B$24),"")</f>
        <v/>
      </c>
      <c r="F67" s="618" t="str">
        <f>IFERROR(IF(ISBLANK(C67),"",C67/Home!$C$24),"")</f>
        <v/>
      </c>
      <c r="G67" s="425" t="str">
        <f>IFERROR(IF(ISBLANK(D67),"",D67/Home!$D$24),"")</f>
        <v/>
      </c>
      <c r="H67" s="668"/>
      <c r="I67" s="619"/>
      <c r="J67" s="531">
        <f t="shared" si="3"/>
        <v>0</v>
      </c>
    </row>
    <row r="68" spans="1:10" ht="15" customHeight="1" x14ac:dyDescent="0.25">
      <c r="A68" s="731" t="s">
        <v>659</v>
      </c>
      <c r="B68" s="726"/>
      <c r="C68" s="613"/>
      <c r="D68" s="526">
        <f t="shared" si="2"/>
        <v>0</v>
      </c>
      <c r="E68" s="636" t="str">
        <f>IFERROR(IF(ISBLANK(B68),"",B68/Home!$B$24),"")</f>
        <v/>
      </c>
      <c r="F68" s="618" t="str">
        <f>IFERROR(IF(ISBLANK(C68),"",C68/Home!$C$24),"")</f>
        <v/>
      </c>
      <c r="G68" s="425" t="str">
        <f>IFERROR(IF(ISBLANK(D68),"",D68/Home!$D$24),"")</f>
        <v/>
      </c>
      <c r="H68" s="668"/>
      <c r="I68" s="619"/>
      <c r="J68" s="531">
        <f t="shared" si="3"/>
        <v>0</v>
      </c>
    </row>
    <row r="69" spans="1:10" ht="15" customHeight="1" x14ac:dyDescent="0.25">
      <c r="A69" s="731" t="s">
        <v>660</v>
      </c>
      <c r="B69" s="726"/>
      <c r="C69" s="613"/>
      <c r="D69" s="526">
        <f t="shared" si="2"/>
        <v>0</v>
      </c>
      <c r="E69" s="636" t="str">
        <f>IFERROR(IF(ISBLANK(B69),"",B69/Home!$B$24),"")</f>
        <v/>
      </c>
      <c r="F69" s="618" t="str">
        <f>IFERROR(IF(ISBLANK(C69),"",C69/Home!$C$24),"")</f>
        <v/>
      </c>
      <c r="G69" s="425" t="str">
        <f>IFERROR(IF(ISBLANK(D69),"",D69/Home!$D$24),"")</f>
        <v/>
      </c>
      <c r="H69" s="668"/>
      <c r="I69" s="619"/>
      <c r="J69" s="531">
        <f t="shared" si="3"/>
        <v>0</v>
      </c>
    </row>
    <row r="70" spans="1:10" ht="15" customHeight="1" x14ac:dyDescent="0.25">
      <c r="A70" s="731" t="s">
        <v>661</v>
      </c>
      <c r="B70" s="726"/>
      <c r="C70" s="613"/>
      <c r="D70" s="526">
        <f t="shared" si="2"/>
        <v>0</v>
      </c>
      <c r="E70" s="636" t="str">
        <f>IFERROR(IF(ISBLANK(B70),"",B70/Home!$B$24),"")</f>
        <v/>
      </c>
      <c r="F70" s="618" t="str">
        <f>IFERROR(IF(ISBLANK(C70),"",C70/Home!$C$24),"")</f>
        <v/>
      </c>
      <c r="G70" s="425" t="str">
        <f>IFERROR(IF(ISBLANK(D70),"",D70/Home!$D$24),"")</f>
        <v/>
      </c>
      <c r="H70" s="668"/>
      <c r="I70" s="619"/>
      <c r="J70" s="531">
        <f t="shared" si="3"/>
        <v>0</v>
      </c>
    </row>
    <row r="71" spans="1:10" ht="15" customHeight="1" x14ac:dyDescent="0.25">
      <c r="A71" s="731" t="s">
        <v>662</v>
      </c>
      <c r="B71" s="726"/>
      <c r="C71" s="613"/>
      <c r="D71" s="526">
        <f t="shared" si="2"/>
        <v>0</v>
      </c>
      <c r="E71" s="636" t="str">
        <f>IFERROR(IF(ISBLANK(B71),"",B71/Home!$B$24),"")</f>
        <v/>
      </c>
      <c r="F71" s="618" t="str">
        <f>IFERROR(IF(ISBLANK(C71),"",C71/Home!$C$24),"")</f>
        <v/>
      </c>
      <c r="G71" s="425" t="str">
        <f>IFERROR(IF(ISBLANK(D71),"",D71/Home!$D$24),"")</f>
        <v/>
      </c>
      <c r="H71" s="668"/>
      <c r="I71" s="619"/>
      <c r="J71" s="531">
        <f t="shared" si="3"/>
        <v>0</v>
      </c>
    </row>
    <row r="72" spans="1:10" ht="15" customHeight="1" x14ac:dyDescent="0.25">
      <c r="A72" s="731" t="s">
        <v>663</v>
      </c>
      <c r="B72" s="726"/>
      <c r="C72" s="613"/>
      <c r="D72" s="526">
        <f t="shared" si="2"/>
        <v>0</v>
      </c>
      <c r="E72" s="636" t="str">
        <f>IFERROR(IF(ISBLANK(B72),"",B72/Home!$B$24),"")</f>
        <v/>
      </c>
      <c r="F72" s="618" t="str">
        <f>IFERROR(IF(ISBLANK(C72),"",C72/Home!$C$24),"")</f>
        <v/>
      </c>
      <c r="G72" s="425" t="str">
        <f>IFERROR(IF(ISBLANK(D72),"",D72/Home!$D$24),"")</f>
        <v/>
      </c>
      <c r="H72" s="668"/>
      <c r="I72" s="619"/>
      <c r="J72" s="531">
        <f t="shared" si="3"/>
        <v>0</v>
      </c>
    </row>
    <row r="73" spans="1:10" ht="15" customHeight="1" x14ac:dyDescent="0.25">
      <c r="A73" s="731" t="s">
        <v>664</v>
      </c>
      <c r="B73" s="726"/>
      <c r="C73" s="613"/>
      <c r="D73" s="526">
        <f t="shared" si="2"/>
        <v>0</v>
      </c>
      <c r="E73" s="636" t="str">
        <f>IFERROR(IF(ISBLANK(B73),"",B73/Home!$B$24),"")</f>
        <v/>
      </c>
      <c r="F73" s="618" t="str">
        <f>IFERROR(IF(ISBLANK(C73),"",C73/Home!$C$24),"")</f>
        <v/>
      </c>
      <c r="G73" s="425" t="str">
        <f>IFERROR(IF(ISBLANK(D73),"",D73/Home!$D$24),"")</f>
        <v/>
      </c>
      <c r="H73" s="668"/>
      <c r="I73" s="619"/>
      <c r="J73" s="531">
        <f t="shared" si="3"/>
        <v>0</v>
      </c>
    </row>
    <row r="74" spans="1:10" ht="15" customHeight="1" x14ac:dyDescent="0.25">
      <c r="A74" s="731" t="s">
        <v>717</v>
      </c>
      <c r="B74" s="726"/>
      <c r="C74" s="613"/>
      <c r="D74" s="526">
        <f t="shared" si="2"/>
        <v>0</v>
      </c>
      <c r="E74" s="636" t="str">
        <f>IFERROR(IF(ISBLANK(B74),"",B74/Home!$B$24),"")</f>
        <v/>
      </c>
      <c r="F74" s="618" t="str">
        <f>IFERROR(IF(ISBLANK(C74),"",C74/Home!$C$24),"")</f>
        <v/>
      </c>
      <c r="G74" s="425" t="str">
        <f>IFERROR(IF(ISBLANK(D74),"",D74/Home!$D$24),"")</f>
        <v/>
      </c>
      <c r="H74" s="668"/>
      <c r="I74" s="619"/>
      <c r="J74" s="531">
        <f t="shared" si="3"/>
        <v>0</v>
      </c>
    </row>
    <row r="75" spans="1:10" ht="15" customHeight="1" x14ac:dyDescent="0.25">
      <c r="A75" s="731" t="s">
        <v>665</v>
      </c>
      <c r="B75" s="726"/>
      <c r="C75" s="613"/>
      <c r="D75" s="526">
        <f t="shared" si="2"/>
        <v>0</v>
      </c>
      <c r="E75" s="636" t="str">
        <f>IFERROR(IF(ISBLANK(B75),"",B75/Home!$B$24),"")</f>
        <v/>
      </c>
      <c r="F75" s="618" t="str">
        <f>IFERROR(IF(ISBLANK(C75),"",C75/Home!$C$24),"")</f>
        <v/>
      </c>
      <c r="G75" s="425" t="str">
        <f>IFERROR(IF(ISBLANK(D75),"",D75/Home!$D$24),"")</f>
        <v/>
      </c>
      <c r="H75" s="668"/>
      <c r="I75" s="619"/>
      <c r="J75" s="531">
        <f t="shared" si="3"/>
        <v>0</v>
      </c>
    </row>
    <row r="76" spans="1:10" ht="15" customHeight="1" x14ac:dyDescent="0.25">
      <c r="A76" s="731" t="s">
        <v>666</v>
      </c>
      <c r="B76" s="726"/>
      <c r="C76" s="613"/>
      <c r="D76" s="526">
        <f t="shared" si="2"/>
        <v>0</v>
      </c>
      <c r="E76" s="636" t="str">
        <f>IFERROR(IF(ISBLANK(B76),"",B76/Home!$B$24),"")</f>
        <v/>
      </c>
      <c r="F76" s="618" t="str">
        <f>IFERROR(IF(ISBLANK(C76),"",C76/Home!$C$24),"")</f>
        <v/>
      </c>
      <c r="G76" s="425" t="str">
        <f>IFERROR(IF(ISBLANK(D76),"",D76/Home!$D$24),"")</f>
        <v/>
      </c>
      <c r="H76" s="668"/>
      <c r="I76" s="619"/>
      <c r="J76" s="531">
        <f t="shared" si="3"/>
        <v>0</v>
      </c>
    </row>
    <row r="77" spans="1:10" ht="15" customHeight="1" x14ac:dyDescent="0.25">
      <c r="A77" s="731" t="s">
        <v>718</v>
      </c>
      <c r="B77" s="726"/>
      <c r="C77" s="613"/>
      <c r="D77" s="526">
        <f t="shared" si="2"/>
        <v>0</v>
      </c>
      <c r="E77" s="636" t="str">
        <f>IFERROR(IF(ISBLANK(B77),"",B77/Home!$B$24),"")</f>
        <v/>
      </c>
      <c r="F77" s="618" t="str">
        <f>IFERROR(IF(ISBLANK(C77),"",C77/Home!$C$24),"")</f>
        <v/>
      </c>
      <c r="G77" s="425" t="str">
        <f>IFERROR(IF(ISBLANK(D77),"",D77/Home!$D$24),"")</f>
        <v/>
      </c>
      <c r="H77" s="668"/>
      <c r="I77" s="619"/>
      <c r="J77" s="531">
        <f t="shared" si="3"/>
        <v>0</v>
      </c>
    </row>
    <row r="78" spans="1:10" ht="15" customHeight="1" x14ac:dyDescent="0.25">
      <c r="A78" s="731" t="s">
        <v>667</v>
      </c>
      <c r="B78" s="726"/>
      <c r="C78" s="613"/>
      <c r="D78" s="526">
        <f t="shared" si="2"/>
        <v>0</v>
      </c>
      <c r="E78" s="636" t="str">
        <f>IFERROR(IF(ISBLANK(B78),"",B78/Home!$B$24),"")</f>
        <v/>
      </c>
      <c r="F78" s="618" t="str">
        <f>IFERROR(IF(ISBLANK(C78),"",C78/Home!$C$24),"")</f>
        <v/>
      </c>
      <c r="G78" s="425" t="str">
        <f>IFERROR(IF(ISBLANK(D78),"",D78/Home!$D$24),"")</f>
        <v/>
      </c>
      <c r="H78" s="668"/>
      <c r="I78" s="619"/>
      <c r="J78" s="531">
        <f t="shared" si="3"/>
        <v>0</v>
      </c>
    </row>
    <row r="79" spans="1:10" ht="15" customHeight="1" x14ac:dyDescent="0.25">
      <c r="A79" s="731" t="s">
        <v>668</v>
      </c>
      <c r="B79" s="726"/>
      <c r="C79" s="613"/>
      <c r="D79" s="526">
        <f t="shared" si="2"/>
        <v>0</v>
      </c>
      <c r="E79" s="636" t="str">
        <f>IFERROR(IF(ISBLANK(B79),"",B79/Home!$B$24),"")</f>
        <v/>
      </c>
      <c r="F79" s="618" t="str">
        <f>IFERROR(IF(ISBLANK(C79),"",C79/Home!$C$24),"")</f>
        <v/>
      </c>
      <c r="G79" s="425" t="str">
        <f>IFERROR(IF(ISBLANK(D79),"",D79/Home!$D$24),"")</f>
        <v/>
      </c>
      <c r="H79" s="668"/>
      <c r="I79" s="619"/>
      <c r="J79" s="531">
        <f t="shared" si="3"/>
        <v>0</v>
      </c>
    </row>
    <row r="80" spans="1:10" ht="15" customHeight="1" x14ac:dyDescent="0.25">
      <c r="A80" s="731" t="s">
        <v>669</v>
      </c>
      <c r="B80" s="726"/>
      <c r="C80" s="613"/>
      <c r="D80" s="526">
        <f t="shared" si="2"/>
        <v>0</v>
      </c>
      <c r="E80" s="636" t="str">
        <f>IFERROR(IF(ISBLANK(B80),"",B80/Home!$B$24),"")</f>
        <v/>
      </c>
      <c r="F80" s="618" t="str">
        <f>IFERROR(IF(ISBLANK(C80),"",C80/Home!$C$24),"")</f>
        <v/>
      </c>
      <c r="G80" s="425" t="str">
        <f>IFERROR(IF(ISBLANK(D80),"",D80/Home!$D$24),"")</f>
        <v/>
      </c>
      <c r="H80" s="668"/>
      <c r="I80" s="619"/>
      <c r="J80" s="531">
        <f t="shared" si="3"/>
        <v>0</v>
      </c>
    </row>
    <row r="81" spans="1:10" ht="15" customHeight="1" x14ac:dyDescent="0.25">
      <c r="A81" s="731" t="s">
        <v>670</v>
      </c>
      <c r="B81" s="726"/>
      <c r="C81" s="613"/>
      <c r="D81" s="526">
        <f t="shared" si="2"/>
        <v>0</v>
      </c>
      <c r="E81" s="636" t="str">
        <f>IFERROR(IF(ISBLANK(B81),"",B81/Home!$B$24),"")</f>
        <v/>
      </c>
      <c r="F81" s="618" t="str">
        <f>IFERROR(IF(ISBLANK(C81),"",C81/Home!$C$24),"")</f>
        <v/>
      </c>
      <c r="G81" s="425" t="str">
        <f>IFERROR(IF(ISBLANK(D81),"",D81/Home!$D$24),"")</f>
        <v/>
      </c>
      <c r="H81" s="668"/>
      <c r="I81" s="619"/>
      <c r="J81" s="531">
        <f t="shared" si="3"/>
        <v>0</v>
      </c>
    </row>
    <row r="82" spans="1:10" ht="15" customHeight="1" x14ac:dyDescent="0.25">
      <c r="A82" s="731" t="s">
        <v>671</v>
      </c>
      <c r="B82" s="726"/>
      <c r="C82" s="613"/>
      <c r="D82" s="526">
        <f t="shared" si="2"/>
        <v>0</v>
      </c>
      <c r="E82" s="636" t="str">
        <f>IFERROR(IF(ISBLANK(B82),"",B82/Home!$B$24),"")</f>
        <v/>
      </c>
      <c r="F82" s="618" t="str">
        <f>IFERROR(IF(ISBLANK(C82),"",C82/Home!$C$24),"")</f>
        <v/>
      </c>
      <c r="G82" s="425" t="str">
        <f>IFERROR(IF(ISBLANK(D82),"",D82/Home!$D$24),"")</f>
        <v/>
      </c>
      <c r="H82" s="668"/>
      <c r="I82" s="619"/>
      <c r="J82" s="531">
        <f t="shared" si="3"/>
        <v>0</v>
      </c>
    </row>
    <row r="83" spans="1:10" ht="15" customHeight="1" x14ac:dyDescent="0.25">
      <c r="A83" s="731" t="s">
        <v>672</v>
      </c>
      <c r="B83" s="726"/>
      <c r="C83" s="613"/>
      <c r="D83" s="526">
        <f t="shared" si="2"/>
        <v>0</v>
      </c>
      <c r="E83" s="636" t="str">
        <f>IFERROR(IF(ISBLANK(B83),"",B83/Home!$B$24),"")</f>
        <v/>
      </c>
      <c r="F83" s="618" t="str">
        <f>IFERROR(IF(ISBLANK(C83),"",C83/Home!$C$24),"")</f>
        <v/>
      </c>
      <c r="G83" s="425" t="str">
        <f>IFERROR(IF(ISBLANK(D83),"",D83/Home!$D$24),"")</f>
        <v/>
      </c>
      <c r="H83" s="668"/>
      <c r="I83" s="619"/>
      <c r="J83" s="531">
        <f t="shared" si="3"/>
        <v>0</v>
      </c>
    </row>
    <row r="84" spans="1:10" ht="15" customHeight="1" x14ac:dyDescent="0.25">
      <c r="A84" s="731" t="s">
        <v>673</v>
      </c>
      <c r="B84" s="726"/>
      <c r="C84" s="613"/>
      <c r="D84" s="526">
        <f t="shared" si="2"/>
        <v>0</v>
      </c>
      <c r="E84" s="636" t="str">
        <f>IFERROR(IF(ISBLANK(B84),"",B84/Home!$B$24),"")</f>
        <v/>
      </c>
      <c r="F84" s="618" t="str">
        <f>IFERROR(IF(ISBLANK(C84),"",C84/Home!$C$24),"")</f>
        <v/>
      </c>
      <c r="G84" s="425" t="str">
        <f>IFERROR(IF(ISBLANK(D84),"",D84/Home!$D$24),"")</f>
        <v/>
      </c>
      <c r="H84" s="668"/>
      <c r="I84" s="619"/>
      <c r="J84" s="531">
        <f t="shared" si="3"/>
        <v>0</v>
      </c>
    </row>
    <row r="85" spans="1:10" ht="15" customHeight="1" x14ac:dyDescent="0.25">
      <c r="A85" s="731" t="s">
        <v>674</v>
      </c>
      <c r="B85" s="726"/>
      <c r="C85" s="613"/>
      <c r="D85" s="526">
        <f t="shared" si="2"/>
        <v>0</v>
      </c>
      <c r="E85" s="636" t="str">
        <f>IFERROR(IF(ISBLANK(B85),"",B85/Home!$B$24),"")</f>
        <v/>
      </c>
      <c r="F85" s="618" t="str">
        <f>IFERROR(IF(ISBLANK(C85),"",C85/Home!$C$24),"")</f>
        <v/>
      </c>
      <c r="G85" s="425" t="str">
        <f>IFERROR(IF(ISBLANK(D85),"",D85/Home!$D$24),"")</f>
        <v/>
      </c>
      <c r="H85" s="668"/>
      <c r="I85" s="619"/>
      <c r="J85" s="531">
        <f t="shared" si="3"/>
        <v>0</v>
      </c>
    </row>
    <row r="86" spans="1:10" ht="15" customHeight="1" x14ac:dyDescent="0.25">
      <c r="A86" s="731" t="s">
        <v>675</v>
      </c>
      <c r="B86" s="726"/>
      <c r="C86" s="613"/>
      <c r="D86" s="526">
        <f t="shared" si="2"/>
        <v>0</v>
      </c>
      <c r="E86" s="636" t="str">
        <f>IFERROR(IF(ISBLANK(B86),"",B86/Home!$B$24),"")</f>
        <v/>
      </c>
      <c r="F86" s="618" t="str">
        <f>IFERROR(IF(ISBLANK(C86),"",C86/Home!$C$24),"")</f>
        <v/>
      </c>
      <c r="G86" s="425" t="str">
        <f>IFERROR(IF(ISBLANK(D86),"",D86/Home!$D$24),"")</f>
        <v/>
      </c>
      <c r="H86" s="668"/>
      <c r="I86" s="619"/>
      <c r="J86" s="531">
        <f t="shared" si="3"/>
        <v>0</v>
      </c>
    </row>
    <row r="87" spans="1:10" ht="15" customHeight="1" x14ac:dyDescent="0.25">
      <c r="A87" s="731" t="s">
        <v>676</v>
      </c>
      <c r="B87" s="726"/>
      <c r="C87" s="613"/>
      <c r="D87" s="526">
        <f t="shared" si="2"/>
        <v>0</v>
      </c>
      <c r="E87" s="636" t="str">
        <f>IFERROR(IF(ISBLANK(B87),"",B87/Home!$B$24),"")</f>
        <v/>
      </c>
      <c r="F87" s="618" t="str">
        <f>IFERROR(IF(ISBLANK(C87),"",C87/Home!$C$24),"")</f>
        <v/>
      </c>
      <c r="G87" s="425" t="str">
        <f>IFERROR(IF(ISBLANK(D87),"",D87/Home!$D$24),"")</f>
        <v/>
      </c>
      <c r="H87" s="668"/>
      <c r="I87" s="619"/>
      <c r="J87" s="531">
        <f t="shared" si="3"/>
        <v>0</v>
      </c>
    </row>
    <row r="88" spans="1:10" ht="15" customHeight="1" x14ac:dyDescent="0.25">
      <c r="A88" s="731" t="s">
        <v>677</v>
      </c>
      <c r="B88" s="726"/>
      <c r="C88" s="613"/>
      <c r="D88" s="526">
        <f t="shared" si="2"/>
        <v>0</v>
      </c>
      <c r="E88" s="636" t="str">
        <f>IFERROR(IF(ISBLANK(B88),"",B88/Home!$B$24),"")</f>
        <v/>
      </c>
      <c r="F88" s="618" t="str">
        <f>IFERROR(IF(ISBLANK(C88),"",C88/Home!$C$24),"")</f>
        <v/>
      </c>
      <c r="G88" s="425" t="str">
        <f>IFERROR(IF(ISBLANK(D88),"",D88/Home!$D$24),"")</f>
        <v/>
      </c>
      <c r="H88" s="668"/>
      <c r="I88" s="619"/>
      <c r="J88" s="531">
        <f t="shared" si="3"/>
        <v>0</v>
      </c>
    </row>
    <row r="89" spans="1:10" ht="15" customHeight="1" x14ac:dyDescent="0.25">
      <c r="A89" s="731" t="s">
        <v>678</v>
      </c>
      <c r="B89" s="796"/>
      <c r="C89" s="797"/>
      <c r="D89" s="518">
        <f t="shared" si="2"/>
        <v>0</v>
      </c>
      <c r="E89" s="798" t="str">
        <f>IFERROR(IF(ISBLANK(B89),"",B89/Home!$B$24),"")</f>
        <v/>
      </c>
      <c r="F89" s="799" t="str">
        <f>IFERROR(IF(ISBLANK(C89),"",C89/Home!$C$24),"")</f>
        <v/>
      </c>
      <c r="G89" s="424" t="str">
        <f>IFERROR(IF(ISBLANK(D89),"",D89/Home!$D$24),"")</f>
        <v/>
      </c>
      <c r="H89" s="800"/>
      <c r="I89" s="801"/>
      <c r="J89" s="523">
        <f t="shared" si="3"/>
        <v>0</v>
      </c>
    </row>
    <row r="90" spans="1:10" ht="15" customHeight="1" thickBot="1" x14ac:dyDescent="0.3">
      <c r="A90" s="734" t="s">
        <v>715</v>
      </c>
      <c r="B90" s="772"/>
      <c r="C90" s="729"/>
      <c r="D90" s="534">
        <f t="shared" si="2"/>
        <v>0</v>
      </c>
      <c r="E90" s="798" t="str">
        <f>IFERROR(IF(ISBLANK(B90),"",B90/Home!$B$24),"")</f>
        <v/>
      </c>
      <c r="F90" s="799" t="str">
        <f>IFERROR(IF(ISBLANK(C90),"",C90/Home!$C$24),"")</f>
        <v/>
      </c>
      <c r="G90" s="424" t="str">
        <f>IFERROR(IF(ISBLANK(D90),"",D90/Home!$D$24),"")</f>
        <v/>
      </c>
      <c r="H90" s="669"/>
      <c r="I90" s="622"/>
      <c r="J90" s="536">
        <f t="shared" si="3"/>
        <v>0</v>
      </c>
    </row>
  </sheetData>
  <sheetProtection algorithmName="SHA-512" hashValue="vpdD7ttbHh2uaHQarAfoi1KIX434xyUGGgcMOMZck4J5cjLw7zuBB7iUCB+Rm47+PPRn8mAXYH8jqERjuXiOzA==" saltValue="5VoUjB0m2EpUuXHouYZM/Q==" spinCount="100000" sheet="1" objects="1" scenarios="1"/>
  <mergeCells count="2">
    <mergeCell ref="A13:D13"/>
    <mergeCell ref="A15:B15"/>
  </mergeCells>
  <conditionalFormatting sqref="H28:I28 H31:I89">
    <cfRule type="expression" dxfId="352" priority="18">
      <formula>IF(AND(B28&gt;0,ISBLANK(H28)),TRUE,FALSE)</formula>
    </cfRule>
  </conditionalFormatting>
  <conditionalFormatting sqref="B28:C28 B31:C89">
    <cfRule type="expression" dxfId="351" priority="17">
      <formula>IF(AND(H28&gt;0,ISBLANK(B28)),TRUE,FALSE)</formula>
    </cfRule>
  </conditionalFormatting>
  <conditionalFormatting sqref="H90:I90">
    <cfRule type="expression" dxfId="350" priority="6">
      <formula>IF(AND(B90&gt;0,ISBLANK(H90)),TRUE,FALSE)</formula>
    </cfRule>
  </conditionalFormatting>
  <conditionalFormatting sqref="B90:C90">
    <cfRule type="expression" dxfId="349" priority="5">
      <formula>IF(AND(H90&gt;0,ISBLANK(B90)),TRUE,FALSE)</formula>
    </cfRule>
  </conditionalFormatting>
  <conditionalFormatting sqref="H18:I27">
    <cfRule type="expression" dxfId="348" priority="4">
      <formula>IF(AND(B18&gt;0,ISBLANK(H18)),TRUE,FALSE)</formula>
    </cfRule>
  </conditionalFormatting>
  <conditionalFormatting sqref="B18:C27">
    <cfRule type="expression" dxfId="347" priority="3">
      <formula>IF(AND(H18&gt;0,ISBLANK(B18)),TRUE,FALSE)</formula>
    </cfRule>
  </conditionalFormatting>
  <conditionalFormatting sqref="H17:I17">
    <cfRule type="expression" dxfId="346" priority="2">
      <formula>IF(AND(B17&gt;0,ISBLANK(H17)),TRUE,FALSE)</formula>
    </cfRule>
  </conditionalFormatting>
  <conditionalFormatting sqref="B17:C17">
    <cfRule type="expression" dxfId="345" priority="1">
      <formula>IF(AND(H17&gt;0,ISBLANK(B17)),TRUE,FALSE)</formula>
    </cfRule>
  </conditionalFormatting>
  <dataValidations count="2">
    <dataValidation type="decimal" operator="greaterThanOrEqual" allowBlank="1" showInputMessage="1" showErrorMessage="1" error="Please enter a dollar amount greater than or equal to $0.00." sqref="B17:C27 D30:F30 B31:C52 B28:C28" xr:uid="{00000000-0002-0000-0100-000000000000}">
      <formula1>0</formula1>
    </dataValidation>
    <dataValidation type="whole" operator="greaterThanOrEqual" allowBlank="1" showInputMessage="1" showErrorMessage="1" error="Please enter a whole number greater than or equal to 0." sqref="H17:J27 J30:J90 H31:I52 H28:J28" xr:uid="{00000000-0002-0000-0100-000001000000}">
      <formula1>0</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pageSetUpPr fitToPage="1"/>
  </sheetPr>
  <dimension ref="A1:AG196"/>
  <sheetViews>
    <sheetView workbookViewId="0">
      <selection activeCell="S22" sqref="S22"/>
    </sheetView>
  </sheetViews>
  <sheetFormatPr defaultColWidth="9.140625" defaultRowHeight="15" x14ac:dyDescent="0.25"/>
  <cols>
    <col min="1" max="1" width="44.28515625" style="32" customWidth="1"/>
    <col min="2" max="2" width="40.7109375" style="32" customWidth="1"/>
    <col min="3" max="4" width="13.7109375" style="32" customWidth="1"/>
    <col min="5" max="23" width="9.7109375" style="32" customWidth="1"/>
    <col min="24" max="24" width="9.140625" style="32"/>
    <col min="25" max="28" width="10.7109375" style="32" hidden="1" customWidth="1"/>
    <col min="29" max="29" width="2.85546875" style="32" hidden="1" customWidth="1"/>
    <col min="30" max="33" width="10.7109375" style="32" hidden="1" customWidth="1"/>
    <col min="34" max="16384" width="9.140625" style="32"/>
  </cols>
  <sheetData>
    <row r="1" spans="1:33" s="30" customFormat="1" x14ac:dyDescent="0.25"/>
    <row r="2" spans="1:33" s="30" customFormat="1" x14ac:dyDescent="0.25"/>
    <row r="3" spans="1:33" s="30" customFormat="1" x14ac:dyDescent="0.25"/>
    <row r="4" spans="1:33" s="30" customFormat="1" x14ac:dyDescent="0.25"/>
    <row r="5" spans="1:33" s="30" customFormat="1" x14ac:dyDescent="0.25"/>
    <row r="6" spans="1:33" s="30" customFormat="1" x14ac:dyDescent="0.25"/>
    <row r="7" spans="1:33" s="30" customFormat="1" x14ac:dyDescent="0.25"/>
    <row r="8" spans="1:33" s="30" customFormat="1" x14ac:dyDescent="0.25"/>
    <row r="9" spans="1:33" ht="18.75" x14ac:dyDescent="0.25">
      <c r="A9" s="1193" t="s">
        <v>402</v>
      </c>
      <c r="B9" s="1193"/>
      <c r="C9" s="1193"/>
      <c r="D9" s="1193"/>
      <c r="E9" s="31"/>
      <c r="F9" s="31"/>
      <c r="G9" s="31"/>
      <c r="H9" s="31"/>
      <c r="I9" s="31"/>
      <c r="J9" s="31"/>
      <c r="K9" s="31"/>
      <c r="L9" s="31"/>
      <c r="M9" s="31"/>
      <c r="N9" s="31"/>
      <c r="O9" s="31"/>
      <c r="P9" s="31"/>
      <c r="Q9" s="31"/>
      <c r="R9" s="31"/>
      <c r="S9" s="31"/>
      <c r="T9" s="31"/>
      <c r="U9" s="31"/>
      <c r="V9" s="31"/>
      <c r="W9" s="31"/>
    </row>
    <row r="10" spans="1:33" ht="18.75" x14ac:dyDescent="0.25">
      <c r="A10" s="1193" t="s">
        <v>279</v>
      </c>
      <c r="B10" s="1193"/>
      <c r="C10" s="1193"/>
      <c r="D10" s="1193"/>
      <c r="E10" s="31"/>
      <c r="F10" s="31"/>
      <c r="G10" s="31"/>
      <c r="H10" s="31"/>
      <c r="I10" s="31"/>
      <c r="J10" s="31"/>
      <c r="K10" s="31"/>
      <c r="L10" s="31"/>
      <c r="M10" s="31"/>
      <c r="N10" s="31"/>
      <c r="O10" s="31"/>
      <c r="P10" s="31"/>
      <c r="Q10" s="31"/>
      <c r="R10" s="31"/>
      <c r="S10" s="31"/>
      <c r="T10" s="31"/>
      <c r="U10" s="31"/>
      <c r="V10" s="31"/>
      <c r="W10" s="31"/>
    </row>
    <row r="11" spans="1:33" ht="15.75" thickBot="1" x14ac:dyDescent="0.3">
      <c r="A11" s="31"/>
      <c r="B11" s="31"/>
      <c r="C11" s="31"/>
      <c r="D11" s="31"/>
      <c r="E11" s="31"/>
      <c r="F11" s="31"/>
      <c r="G11" s="31"/>
      <c r="H11" s="31"/>
      <c r="I11" s="31"/>
      <c r="J11" s="31"/>
      <c r="K11" s="31"/>
      <c r="L11" s="31"/>
      <c r="M11" s="31"/>
      <c r="N11" s="31"/>
      <c r="O11" s="31"/>
      <c r="P11" s="31"/>
      <c r="Q11" s="31"/>
      <c r="R11" s="31"/>
      <c r="S11" s="31"/>
      <c r="T11" s="31"/>
      <c r="U11" s="31"/>
      <c r="V11" s="31"/>
      <c r="W11" s="31"/>
    </row>
    <row r="12" spans="1:33" ht="45.75" customHeight="1" thickBot="1" x14ac:dyDescent="0.3">
      <c r="A12" s="1370" t="s">
        <v>955</v>
      </c>
      <c r="B12" s="1177" t="s">
        <v>953</v>
      </c>
      <c r="C12" s="1166" t="s">
        <v>25</v>
      </c>
      <c r="D12" s="1373" t="s">
        <v>289</v>
      </c>
      <c r="E12" s="1364" t="s">
        <v>941</v>
      </c>
      <c r="F12" s="1365"/>
      <c r="G12" s="1365"/>
      <c r="H12" s="1365"/>
      <c r="I12" s="1365"/>
      <c r="J12" s="1365"/>
      <c r="K12" s="1365"/>
      <c r="L12" s="1365"/>
      <c r="M12" s="1365"/>
      <c r="N12" s="1365"/>
      <c r="O12" s="1365"/>
      <c r="P12" s="1365"/>
      <c r="Q12" s="1365"/>
      <c r="R12" s="1365"/>
      <c r="S12" s="1365"/>
      <c r="T12" s="1365"/>
      <c r="U12" s="1365"/>
      <c r="V12" s="1365"/>
      <c r="W12" s="1366"/>
    </row>
    <row r="13" spans="1:33" x14ac:dyDescent="0.25">
      <c r="A13" s="1371"/>
      <c r="B13" s="1213"/>
      <c r="C13" s="1167"/>
      <c r="D13" s="1374"/>
      <c r="E13" s="1220" t="s">
        <v>275</v>
      </c>
      <c r="F13" s="1221"/>
      <c r="G13" s="1221"/>
      <c r="H13" s="1221"/>
      <c r="I13" s="1221"/>
      <c r="J13" s="1351"/>
      <c r="K13" s="1220" t="s">
        <v>169</v>
      </c>
      <c r="L13" s="1221"/>
      <c r="M13" s="1351"/>
      <c r="N13" s="1220" t="s">
        <v>274</v>
      </c>
      <c r="O13" s="1221"/>
      <c r="P13" s="1221"/>
      <c r="Q13" s="1351"/>
      <c r="R13" s="1367" t="s">
        <v>276</v>
      </c>
      <c r="S13" s="1368"/>
      <c r="T13" s="1368"/>
      <c r="U13" s="1368"/>
      <c r="V13" s="1368"/>
      <c r="W13" s="1369"/>
    </row>
    <row r="14" spans="1:33" ht="51.75" customHeight="1" thickBot="1" x14ac:dyDescent="0.3">
      <c r="A14" s="1371"/>
      <c r="B14" s="1213"/>
      <c r="C14" s="1167"/>
      <c r="D14" s="1374"/>
      <c r="E14" s="65" t="s">
        <v>264</v>
      </c>
      <c r="F14" s="66" t="s">
        <v>265</v>
      </c>
      <c r="G14" s="63" t="s">
        <v>266</v>
      </c>
      <c r="H14" s="63" t="s">
        <v>267</v>
      </c>
      <c r="I14" s="67" t="s">
        <v>268</v>
      </c>
      <c r="J14" s="78" t="s">
        <v>269</v>
      </c>
      <c r="K14" s="133" t="s">
        <v>171</v>
      </c>
      <c r="L14" s="457" t="s">
        <v>170</v>
      </c>
      <c r="M14" s="62" t="s">
        <v>473</v>
      </c>
      <c r="N14" s="134" t="s">
        <v>270</v>
      </c>
      <c r="O14" s="135" t="s">
        <v>271</v>
      </c>
      <c r="P14" s="135" t="s">
        <v>272</v>
      </c>
      <c r="Q14" s="136" t="s">
        <v>273</v>
      </c>
      <c r="R14" s="77" t="s">
        <v>215</v>
      </c>
      <c r="S14" s="137" t="s">
        <v>216</v>
      </c>
      <c r="T14" s="137" t="s">
        <v>218</v>
      </c>
      <c r="U14" s="138" t="s">
        <v>277</v>
      </c>
      <c r="V14" s="1032" t="s">
        <v>278</v>
      </c>
      <c r="W14" s="846" t="s">
        <v>754</v>
      </c>
    </row>
    <row r="15" spans="1:33" ht="15.75" thickBot="1" x14ac:dyDescent="0.3">
      <c r="A15" s="1372"/>
      <c r="B15" s="1214"/>
      <c r="C15" s="1168"/>
      <c r="D15" s="1375"/>
      <c r="E15" s="68" t="s">
        <v>178</v>
      </c>
      <c r="F15" s="71" t="s">
        <v>178</v>
      </c>
      <c r="G15" s="69" t="s">
        <v>178</v>
      </c>
      <c r="H15" s="69" t="s">
        <v>178</v>
      </c>
      <c r="I15" s="69" t="s">
        <v>178</v>
      </c>
      <c r="J15" s="70" t="s">
        <v>178</v>
      </c>
      <c r="K15" s="71" t="s">
        <v>178</v>
      </c>
      <c r="L15" s="69" t="s">
        <v>178</v>
      </c>
      <c r="M15" s="139" t="s">
        <v>178</v>
      </c>
      <c r="N15" s="68" t="s">
        <v>178</v>
      </c>
      <c r="O15" s="69" t="s">
        <v>178</v>
      </c>
      <c r="P15" s="69" t="s">
        <v>178</v>
      </c>
      <c r="Q15" s="70" t="s">
        <v>178</v>
      </c>
      <c r="R15" s="68" t="s">
        <v>178</v>
      </c>
      <c r="S15" s="69" t="s">
        <v>178</v>
      </c>
      <c r="T15" s="69" t="s">
        <v>178</v>
      </c>
      <c r="U15" s="69" t="s">
        <v>178</v>
      </c>
      <c r="V15" s="1033" t="s">
        <v>178</v>
      </c>
      <c r="W15" s="70" t="s">
        <v>178</v>
      </c>
      <c r="Y15" s="146" t="s">
        <v>280</v>
      </c>
      <c r="Z15" s="147" t="s">
        <v>281</v>
      </c>
      <c r="AA15" s="147" t="s">
        <v>282</v>
      </c>
      <c r="AB15" s="148" t="s">
        <v>283</v>
      </c>
      <c r="AD15" s="146" t="s">
        <v>284</v>
      </c>
      <c r="AE15" s="147" t="s">
        <v>285</v>
      </c>
      <c r="AF15" s="147" t="s">
        <v>286</v>
      </c>
      <c r="AG15" s="148" t="s">
        <v>287</v>
      </c>
    </row>
    <row r="16" spans="1:33" ht="15.75" thickBot="1" x14ac:dyDescent="0.3">
      <c r="A16" s="250"/>
      <c r="B16" s="250"/>
      <c r="C16" s="251"/>
      <c r="D16" s="252" t="s">
        <v>174</v>
      </c>
      <c r="E16" s="219">
        <f>SUM(E17:E196)</f>
        <v>0</v>
      </c>
      <c r="F16" s="219">
        <f t="shared" ref="F16:W16" si="0">SUM(F17:F196)</f>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c r="V16" s="219">
        <f t="shared" si="0"/>
        <v>0</v>
      </c>
      <c r="W16" s="219">
        <f t="shared" si="0"/>
        <v>0</v>
      </c>
    </row>
    <row r="17" spans="1:33" x14ac:dyDescent="0.25">
      <c r="A17" s="253" t="str">
        <f>IF(ISBLANK('A4'!A17),"",'A4'!A17)</f>
        <v/>
      </c>
      <c r="B17" s="930" t="str">
        <f>IF(ISBLANK('A4'!B17),"",'A4'!B17)</f>
        <v/>
      </c>
      <c r="C17" s="254" t="str">
        <f>IF(ISBLANK('A4'!D17),"",'A4'!D17)</f>
        <v/>
      </c>
      <c r="D17" s="255" t="str">
        <f>IF(ISBLANK('A4'!X17),"",'A4'!X17)</f>
        <v/>
      </c>
      <c r="E17" s="256"/>
      <c r="F17" s="257"/>
      <c r="G17" s="257"/>
      <c r="H17" s="257"/>
      <c r="I17" s="257"/>
      <c r="J17" s="257"/>
      <c r="K17" s="258"/>
      <c r="L17" s="461"/>
      <c r="M17" s="259"/>
      <c r="N17" s="260"/>
      <c r="O17" s="260"/>
      <c r="P17" s="260"/>
      <c r="Q17" s="260"/>
      <c r="R17" s="258"/>
      <c r="S17" s="257"/>
      <c r="T17" s="257"/>
      <c r="U17" s="257"/>
      <c r="V17" s="260"/>
      <c r="W17" s="259"/>
      <c r="Y17" s="150">
        <f>SUM(E17:J17)</f>
        <v>0</v>
      </c>
      <c r="Z17" s="151">
        <f>SUM(K17:M17)</f>
        <v>0</v>
      </c>
      <c r="AA17" s="151">
        <f>SUM(N17:Q17)</f>
        <v>0</v>
      </c>
      <c r="AB17" s="152">
        <f>SUM(R17:W17)</f>
        <v>0</v>
      </c>
      <c r="AD17" s="150">
        <f>IF(D17="",Y17,D17-Y17)</f>
        <v>0</v>
      </c>
      <c r="AE17" s="151">
        <f>IF(D17="",Z17,D17-Z17)</f>
        <v>0</v>
      </c>
      <c r="AF17" s="151">
        <f>IF(D17="",AA17,D17-AA17)</f>
        <v>0</v>
      </c>
      <c r="AG17" s="152">
        <f>IF(D17="",AB17,D17-AB17)</f>
        <v>0</v>
      </c>
    </row>
    <row r="18" spans="1:33" x14ac:dyDescent="0.25">
      <c r="A18" s="261" t="str">
        <f>IF(ISBLANK('A4'!A18),"",'A4'!A18)</f>
        <v/>
      </c>
      <c r="B18" s="931" t="str">
        <f>IF(ISBLANK('A4'!B18),"",'A4'!B18)</f>
        <v/>
      </c>
      <c r="C18" s="262" t="str">
        <f>IF(ISBLANK('A4'!D18),"",'A4'!D18)</f>
        <v/>
      </c>
      <c r="D18" s="263" t="str">
        <f>IF(ISBLANK('A4'!X18),"",'A4'!X18)</f>
        <v/>
      </c>
      <c r="E18" s="264"/>
      <c r="F18" s="265"/>
      <c r="G18" s="265"/>
      <c r="H18" s="265"/>
      <c r="I18" s="265"/>
      <c r="J18" s="265"/>
      <c r="K18" s="266"/>
      <c r="L18" s="462"/>
      <c r="M18" s="267"/>
      <c r="N18" s="268"/>
      <c r="O18" s="268"/>
      <c r="P18" s="268"/>
      <c r="Q18" s="268"/>
      <c r="R18" s="266"/>
      <c r="S18" s="265"/>
      <c r="T18" s="265"/>
      <c r="U18" s="265"/>
      <c r="V18" s="268"/>
      <c r="W18" s="267"/>
      <c r="Y18" s="153">
        <f t="shared" ref="Y18:Y81" si="1">SUM(E18:J18)</f>
        <v>0</v>
      </c>
      <c r="Z18" s="149">
        <f t="shared" ref="Z18:Z81" si="2">SUM(K18:M18)</f>
        <v>0</v>
      </c>
      <c r="AA18" s="149">
        <f t="shared" ref="AA18:AA81" si="3">SUM(N18:Q18)</f>
        <v>0</v>
      </c>
      <c r="AB18" s="154">
        <f t="shared" ref="AB18:AB81" si="4">SUM(R18:W18)</f>
        <v>0</v>
      </c>
      <c r="AD18" s="153">
        <f t="shared" ref="AD18:AD81" si="5">IF(D18="",Y18,D18-Y18)</f>
        <v>0</v>
      </c>
      <c r="AE18" s="149">
        <f t="shared" ref="AE18:AE81" si="6">IF(D18="",Z18,D18-Z18)</f>
        <v>0</v>
      </c>
      <c r="AF18" s="149">
        <f t="shared" ref="AF18:AF81" si="7">IF(D18="",AA18,D18-AA18)</f>
        <v>0</v>
      </c>
      <c r="AG18" s="154">
        <f t="shared" ref="AG18:AG81" si="8">IF(D18="",AB18,D18-AB18)</f>
        <v>0</v>
      </c>
    </row>
    <row r="19" spans="1:33" x14ac:dyDescent="0.25">
      <c r="A19" s="261" t="str">
        <f>IF(ISBLANK('A4'!A19),"",'A4'!A19)</f>
        <v/>
      </c>
      <c r="B19" s="931" t="str">
        <f>IF(ISBLANK('A4'!B19),"",'A4'!B19)</f>
        <v/>
      </c>
      <c r="C19" s="262" t="str">
        <f>IF(ISBLANK('A4'!D19),"",'A4'!D19)</f>
        <v/>
      </c>
      <c r="D19" s="263" t="str">
        <f>IF(ISBLANK('A4'!X19),"",'A4'!X19)</f>
        <v/>
      </c>
      <c r="E19" s="264"/>
      <c r="F19" s="265"/>
      <c r="G19" s="265"/>
      <c r="H19" s="265"/>
      <c r="I19" s="265"/>
      <c r="J19" s="265"/>
      <c r="K19" s="266"/>
      <c r="L19" s="462"/>
      <c r="M19" s="267"/>
      <c r="N19" s="268"/>
      <c r="O19" s="268"/>
      <c r="P19" s="268"/>
      <c r="Q19" s="268"/>
      <c r="R19" s="266"/>
      <c r="S19" s="265"/>
      <c r="T19" s="265"/>
      <c r="U19" s="265"/>
      <c r="V19" s="268"/>
      <c r="W19" s="267"/>
      <c r="Y19" s="153">
        <f t="shared" si="1"/>
        <v>0</v>
      </c>
      <c r="Z19" s="149">
        <f t="shared" si="2"/>
        <v>0</v>
      </c>
      <c r="AA19" s="149">
        <f t="shared" si="3"/>
        <v>0</v>
      </c>
      <c r="AB19" s="154">
        <f t="shared" si="4"/>
        <v>0</v>
      </c>
      <c r="AD19" s="153">
        <f t="shared" si="5"/>
        <v>0</v>
      </c>
      <c r="AE19" s="149">
        <f t="shared" si="6"/>
        <v>0</v>
      </c>
      <c r="AF19" s="149">
        <f t="shared" si="7"/>
        <v>0</v>
      </c>
      <c r="AG19" s="154">
        <f t="shared" si="8"/>
        <v>0</v>
      </c>
    </row>
    <row r="20" spans="1:33" x14ac:dyDescent="0.25">
      <c r="A20" s="261" t="str">
        <f>IF(ISBLANK('A4'!A20),"",'A4'!A20)</f>
        <v/>
      </c>
      <c r="B20" s="931" t="str">
        <f>IF(ISBLANK('A4'!B20),"",'A4'!B20)</f>
        <v/>
      </c>
      <c r="C20" s="262" t="str">
        <f>IF(ISBLANK('A4'!D20),"",'A4'!D20)</f>
        <v/>
      </c>
      <c r="D20" s="263" t="str">
        <f>IF(ISBLANK('A4'!X20),"",'A4'!X20)</f>
        <v/>
      </c>
      <c r="E20" s="264"/>
      <c r="F20" s="265"/>
      <c r="G20" s="265"/>
      <c r="H20" s="265"/>
      <c r="I20" s="265"/>
      <c r="J20" s="265"/>
      <c r="K20" s="266"/>
      <c r="L20" s="462"/>
      <c r="M20" s="267"/>
      <c r="N20" s="268"/>
      <c r="O20" s="268"/>
      <c r="P20" s="268"/>
      <c r="Q20" s="268"/>
      <c r="R20" s="266"/>
      <c r="S20" s="265"/>
      <c r="T20" s="265"/>
      <c r="U20" s="265"/>
      <c r="V20" s="268"/>
      <c r="W20" s="267"/>
      <c r="Y20" s="153">
        <f t="shared" si="1"/>
        <v>0</v>
      </c>
      <c r="Z20" s="149">
        <f t="shared" si="2"/>
        <v>0</v>
      </c>
      <c r="AA20" s="149">
        <f t="shared" si="3"/>
        <v>0</v>
      </c>
      <c r="AB20" s="154">
        <f t="shared" si="4"/>
        <v>0</v>
      </c>
      <c r="AD20" s="153">
        <f t="shared" si="5"/>
        <v>0</v>
      </c>
      <c r="AE20" s="149">
        <f t="shared" si="6"/>
        <v>0</v>
      </c>
      <c r="AF20" s="149">
        <f t="shared" si="7"/>
        <v>0</v>
      </c>
      <c r="AG20" s="154">
        <f t="shared" si="8"/>
        <v>0</v>
      </c>
    </row>
    <row r="21" spans="1:33" x14ac:dyDescent="0.25">
      <c r="A21" s="261" t="str">
        <f>IF(ISBLANK('A4'!A21),"",'A4'!A21)</f>
        <v/>
      </c>
      <c r="B21" s="931" t="str">
        <f>IF(ISBLANK('A4'!B21),"",'A4'!B21)</f>
        <v/>
      </c>
      <c r="C21" s="262" t="str">
        <f>IF(ISBLANK('A4'!D21),"",'A4'!D21)</f>
        <v/>
      </c>
      <c r="D21" s="263" t="str">
        <f>IF(ISBLANK('A4'!X21),"",'A4'!X21)</f>
        <v/>
      </c>
      <c r="E21" s="264"/>
      <c r="F21" s="265"/>
      <c r="G21" s="265"/>
      <c r="H21" s="265"/>
      <c r="I21" s="265"/>
      <c r="J21" s="265"/>
      <c r="K21" s="266"/>
      <c r="L21" s="462"/>
      <c r="M21" s="267"/>
      <c r="N21" s="268"/>
      <c r="O21" s="268"/>
      <c r="P21" s="268"/>
      <c r="Q21" s="268"/>
      <c r="R21" s="266"/>
      <c r="S21" s="265"/>
      <c r="T21" s="265"/>
      <c r="U21" s="265"/>
      <c r="V21" s="268"/>
      <c r="W21" s="267"/>
      <c r="Y21" s="153">
        <f t="shared" si="1"/>
        <v>0</v>
      </c>
      <c r="Z21" s="149">
        <f t="shared" si="2"/>
        <v>0</v>
      </c>
      <c r="AA21" s="149">
        <f t="shared" si="3"/>
        <v>0</v>
      </c>
      <c r="AB21" s="154">
        <f t="shared" si="4"/>
        <v>0</v>
      </c>
      <c r="AD21" s="153">
        <f t="shared" si="5"/>
        <v>0</v>
      </c>
      <c r="AE21" s="149">
        <f t="shared" si="6"/>
        <v>0</v>
      </c>
      <c r="AF21" s="149">
        <f t="shared" si="7"/>
        <v>0</v>
      </c>
      <c r="AG21" s="154">
        <f t="shared" si="8"/>
        <v>0</v>
      </c>
    </row>
    <row r="22" spans="1:33" x14ac:dyDescent="0.25">
      <c r="A22" s="261" t="str">
        <f>IF(ISBLANK('A4'!A22),"",'A4'!A22)</f>
        <v/>
      </c>
      <c r="B22" s="931" t="str">
        <f>IF(ISBLANK('A4'!B22),"",'A4'!B22)</f>
        <v/>
      </c>
      <c r="C22" s="262" t="str">
        <f>IF(ISBLANK('A4'!D22),"",'A4'!D22)</f>
        <v/>
      </c>
      <c r="D22" s="263" t="str">
        <f>IF(ISBLANK('A4'!X22),"",'A4'!X22)</f>
        <v/>
      </c>
      <c r="E22" s="264"/>
      <c r="F22" s="265"/>
      <c r="G22" s="265"/>
      <c r="H22" s="265"/>
      <c r="I22" s="265"/>
      <c r="J22" s="265"/>
      <c r="K22" s="266"/>
      <c r="L22" s="462"/>
      <c r="M22" s="267"/>
      <c r="N22" s="268"/>
      <c r="O22" s="268"/>
      <c r="P22" s="268"/>
      <c r="Q22" s="268"/>
      <c r="R22" s="266"/>
      <c r="S22" s="265"/>
      <c r="T22" s="265"/>
      <c r="U22" s="265"/>
      <c r="V22" s="268"/>
      <c r="W22" s="267"/>
      <c r="Y22" s="153">
        <f t="shared" si="1"/>
        <v>0</v>
      </c>
      <c r="Z22" s="149">
        <f t="shared" si="2"/>
        <v>0</v>
      </c>
      <c r="AA22" s="149">
        <f t="shared" si="3"/>
        <v>0</v>
      </c>
      <c r="AB22" s="154">
        <f t="shared" si="4"/>
        <v>0</v>
      </c>
      <c r="AD22" s="153">
        <f t="shared" si="5"/>
        <v>0</v>
      </c>
      <c r="AE22" s="149">
        <f t="shared" si="6"/>
        <v>0</v>
      </c>
      <c r="AF22" s="149">
        <f t="shared" si="7"/>
        <v>0</v>
      </c>
      <c r="AG22" s="154">
        <f t="shared" si="8"/>
        <v>0</v>
      </c>
    </row>
    <row r="23" spans="1:33" x14ac:dyDescent="0.25">
      <c r="A23" s="261" t="str">
        <f>IF(ISBLANK('A4'!A23),"",'A4'!A23)</f>
        <v/>
      </c>
      <c r="B23" s="931" t="str">
        <f>IF(ISBLANK('A4'!B23),"",'A4'!B23)</f>
        <v/>
      </c>
      <c r="C23" s="262" t="str">
        <f>IF(ISBLANK('A4'!D23),"",'A4'!D23)</f>
        <v/>
      </c>
      <c r="D23" s="263" t="str">
        <f>IF(ISBLANK('A4'!X23),"",'A4'!X23)</f>
        <v/>
      </c>
      <c r="E23" s="264"/>
      <c r="F23" s="265"/>
      <c r="G23" s="265"/>
      <c r="H23" s="265"/>
      <c r="I23" s="265"/>
      <c r="J23" s="265"/>
      <c r="K23" s="266"/>
      <c r="L23" s="462"/>
      <c r="M23" s="267"/>
      <c r="N23" s="268"/>
      <c r="O23" s="268"/>
      <c r="P23" s="268"/>
      <c r="Q23" s="268"/>
      <c r="R23" s="266"/>
      <c r="S23" s="265"/>
      <c r="T23" s="265"/>
      <c r="U23" s="265"/>
      <c r="V23" s="268"/>
      <c r="W23" s="267"/>
      <c r="Y23" s="153">
        <f t="shared" si="1"/>
        <v>0</v>
      </c>
      <c r="Z23" s="149">
        <f t="shared" si="2"/>
        <v>0</v>
      </c>
      <c r="AA23" s="149">
        <f t="shared" si="3"/>
        <v>0</v>
      </c>
      <c r="AB23" s="154">
        <f t="shared" si="4"/>
        <v>0</v>
      </c>
      <c r="AD23" s="153">
        <f t="shared" si="5"/>
        <v>0</v>
      </c>
      <c r="AE23" s="149">
        <f t="shared" si="6"/>
        <v>0</v>
      </c>
      <c r="AF23" s="149">
        <f t="shared" si="7"/>
        <v>0</v>
      </c>
      <c r="AG23" s="154">
        <f t="shared" si="8"/>
        <v>0</v>
      </c>
    </row>
    <row r="24" spans="1:33" x14ac:dyDescent="0.25">
      <c r="A24" s="261" t="str">
        <f>IF(ISBLANK('A4'!A24),"",'A4'!A24)</f>
        <v/>
      </c>
      <c r="B24" s="931" t="str">
        <f>IF(ISBLANK('A4'!B24),"",'A4'!B24)</f>
        <v/>
      </c>
      <c r="C24" s="262" t="str">
        <f>IF(ISBLANK('A4'!D24),"",'A4'!D24)</f>
        <v/>
      </c>
      <c r="D24" s="263" t="str">
        <f>IF(ISBLANK('A4'!X24),"",'A4'!X24)</f>
        <v/>
      </c>
      <c r="E24" s="264"/>
      <c r="F24" s="265"/>
      <c r="G24" s="265"/>
      <c r="H24" s="265"/>
      <c r="I24" s="265"/>
      <c r="J24" s="265"/>
      <c r="K24" s="266"/>
      <c r="L24" s="462"/>
      <c r="M24" s="267"/>
      <c r="N24" s="268"/>
      <c r="O24" s="268"/>
      <c r="P24" s="268"/>
      <c r="Q24" s="268"/>
      <c r="R24" s="266"/>
      <c r="S24" s="265"/>
      <c r="T24" s="265"/>
      <c r="U24" s="265"/>
      <c r="V24" s="268"/>
      <c r="W24" s="267"/>
      <c r="Y24" s="153">
        <f t="shared" si="1"/>
        <v>0</v>
      </c>
      <c r="Z24" s="149">
        <f t="shared" si="2"/>
        <v>0</v>
      </c>
      <c r="AA24" s="149">
        <f t="shared" si="3"/>
        <v>0</v>
      </c>
      <c r="AB24" s="154">
        <f t="shared" si="4"/>
        <v>0</v>
      </c>
      <c r="AD24" s="153">
        <f t="shared" si="5"/>
        <v>0</v>
      </c>
      <c r="AE24" s="149">
        <f t="shared" si="6"/>
        <v>0</v>
      </c>
      <c r="AF24" s="149">
        <f t="shared" si="7"/>
        <v>0</v>
      </c>
      <c r="AG24" s="154">
        <f t="shared" si="8"/>
        <v>0</v>
      </c>
    </row>
    <row r="25" spans="1:33" x14ac:dyDescent="0.25">
      <c r="A25" s="261" t="str">
        <f>IF(ISBLANK('A4'!A25),"",'A4'!A25)</f>
        <v/>
      </c>
      <c r="B25" s="931" t="str">
        <f>IF(ISBLANK('A4'!B25),"",'A4'!B25)</f>
        <v/>
      </c>
      <c r="C25" s="262" t="str">
        <f>IF(ISBLANK('A4'!D25),"",'A4'!D25)</f>
        <v/>
      </c>
      <c r="D25" s="263" t="str">
        <f>IF(ISBLANK('A4'!X25),"",'A4'!X25)</f>
        <v/>
      </c>
      <c r="E25" s="264"/>
      <c r="F25" s="265"/>
      <c r="G25" s="265"/>
      <c r="H25" s="265"/>
      <c r="I25" s="265"/>
      <c r="J25" s="265"/>
      <c r="K25" s="266"/>
      <c r="L25" s="462"/>
      <c r="M25" s="267"/>
      <c r="N25" s="268"/>
      <c r="O25" s="268"/>
      <c r="P25" s="268"/>
      <c r="Q25" s="268"/>
      <c r="R25" s="266"/>
      <c r="S25" s="265"/>
      <c r="T25" s="265"/>
      <c r="U25" s="265"/>
      <c r="V25" s="268"/>
      <c r="W25" s="267"/>
      <c r="Y25" s="153">
        <f t="shared" si="1"/>
        <v>0</v>
      </c>
      <c r="Z25" s="149">
        <f t="shared" si="2"/>
        <v>0</v>
      </c>
      <c r="AA25" s="149">
        <f t="shared" si="3"/>
        <v>0</v>
      </c>
      <c r="AB25" s="154">
        <f t="shared" si="4"/>
        <v>0</v>
      </c>
      <c r="AD25" s="153">
        <f t="shared" si="5"/>
        <v>0</v>
      </c>
      <c r="AE25" s="149">
        <f t="shared" si="6"/>
        <v>0</v>
      </c>
      <c r="AF25" s="149">
        <f t="shared" si="7"/>
        <v>0</v>
      </c>
      <c r="AG25" s="154">
        <f t="shared" si="8"/>
        <v>0</v>
      </c>
    </row>
    <row r="26" spans="1:33" x14ac:dyDescent="0.25">
      <c r="A26" s="261" t="str">
        <f>IF(ISBLANK('A4'!A26),"",'A4'!A26)</f>
        <v/>
      </c>
      <c r="B26" s="931" t="str">
        <f>IF(ISBLANK('A4'!B26),"",'A4'!B26)</f>
        <v/>
      </c>
      <c r="C26" s="262" t="str">
        <f>IF(ISBLANK('A4'!D26),"",'A4'!D26)</f>
        <v/>
      </c>
      <c r="D26" s="263" t="str">
        <f>IF(ISBLANK('A4'!X26),"",'A4'!X26)</f>
        <v/>
      </c>
      <c r="E26" s="264"/>
      <c r="F26" s="265"/>
      <c r="G26" s="265"/>
      <c r="H26" s="265"/>
      <c r="I26" s="265"/>
      <c r="J26" s="265"/>
      <c r="K26" s="266"/>
      <c r="L26" s="462"/>
      <c r="M26" s="267"/>
      <c r="N26" s="268"/>
      <c r="O26" s="268"/>
      <c r="P26" s="268"/>
      <c r="Q26" s="268"/>
      <c r="R26" s="266"/>
      <c r="S26" s="265"/>
      <c r="T26" s="265"/>
      <c r="U26" s="265"/>
      <c r="V26" s="268"/>
      <c r="W26" s="267"/>
      <c r="Y26" s="153">
        <f t="shared" si="1"/>
        <v>0</v>
      </c>
      <c r="Z26" s="149">
        <f t="shared" si="2"/>
        <v>0</v>
      </c>
      <c r="AA26" s="149">
        <f t="shared" si="3"/>
        <v>0</v>
      </c>
      <c r="AB26" s="154">
        <f t="shared" si="4"/>
        <v>0</v>
      </c>
      <c r="AD26" s="153">
        <f t="shared" si="5"/>
        <v>0</v>
      </c>
      <c r="AE26" s="149">
        <f t="shared" si="6"/>
        <v>0</v>
      </c>
      <c r="AF26" s="149">
        <f t="shared" si="7"/>
        <v>0</v>
      </c>
      <c r="AG26" s="154">
        <f t="shared" si="8"/>
        <v>0</v>
      </c>
    </row>
    <row r="27" spans="1:33" x14ac:dyDescent="0.25">
      <c r="A27" s="261" t="str">
        <f>IF(ISBLANK('A4'!A27),"",'A4'!A27)</f>
        <v/>
      </c>
      <c r="B27" s="931" t="str">
        <f>IF(ISBLANK('A4'!B27),"",'A4'!B27)</f>
        <v/>
      </c>
      <c r="C27" s="262" t="str">
        <f>IF(ISBLANK('A4'!D27),"",'A4'!D27)</f>
        <v/>
      </c>
      <c r="D27" s="263" t="str">
        <f>IF(ISBLANK('A4'!X27),"",'A4'!X27)</f>
        <v/>
      </c>
      <c r="E27" s="264"/>
      <c r="F27" s="265"/>
      <c r="G27" s="265"/>
      <c r="H27" s="265"/>
      <c r="I27" s="265"/>
      <c r="J27" s="265"/>
      <c r="K27" s="266"/>
      <c r="L27" s="462"/>
      <c r="M27" s="267"/>
      <c r="N27" s="268"/>
      <c r="O27" s="268"/>
      <c r="P27" s="268"/>
      <c r="Q27" s="268"/>
      <c r="R27" s="266"/>
      <c r="S27" s="265"/>
      <c r="T27" s="265"/>
      <c r="U27" s="265"/>
      <c r="V27" s="268"/>
      <c r="W27" s="267"/>
      <c r="Y27" s="153">
        <f t="shared" si="1"/>
        <v>0</v>
      </c>
      <c r="Z27" s="149">
        <f t="shared" si="2"/>
        <v>0</v>
      </c>
      <c r="AA27" s="149">
        <f t="shared" si="3"/>
        <v>0</v>
      </c>
      <c r="AB27" s="154">
        <f t="shared" si="4"/>
        <v>0</v>
      </c>
      <c r="AD27" s="153">
        <f t="shared" si="5"/>
        <v>0</v>
      </c>
      <c r="AE27" s="149">
        <f t="shared" si="6"/>
        <v>0</v>
      </c>
      <c r="AF27" s="149">
        <f t="shared" si="7"/>
        <v>0</v>
      </c>
      <c r="AG27" s="154">
        <f t="shared" si="8"/>
        <v>0</v>
      </c>
    </row>
    <row r="28" spans="1:33" x14ac:dyDescent="0.25">
      <c r="A28" s="261" t="str">
        <f>IF(ISBLANK('A4'!A28),"",'A4'!A28)</f>
        <v/>
      </c>
      <c r="B28" s="931" t="str">
        <f>IF(ISBLANK('A4'!B28),"",'A4'!B28)</f>
        <v/>
      </c>
      <c r="C28" s="262" t="str">
        <f>IF(ISBLANK('A4'!D28),"",'A4'!D28)</f>
        <v/>
      </c>
      <c r="D28" s="263" t="str">
        <f>IF(ISBLANK('A4'!X28),"",'A4'!X28)</f>
        <v/>
      </c>
      <c r="E28" s="264"/>
      <c r="F28" s="265"/>
      <c r="G28" s="265"/>
      <c r="H28" s="265"/>
      <c r="I28" s="265"/>
      <c r="J28" s="265"/>
      <c r="K28" s="266"/>
      <c r="L28" s="462"/>
      <c r="M28" s="267"/>
      <c r="N28" s="268"/>
      <c r="O28" s="268"/>
      <c r="P28" s="268"/>
      <c r="Q28" s="268"/>
      <c r="R28" s="266"/>
      <c r="S28" s="265"/>
      <c r="T28" s="265"/>
      <c r="U28" s="265"/>
      <c r="V28" s="268"/>
      <c r="W28" s="267"/>
      <c r="Y28" s="153">
        <f t="shared" si="1"/>
        <v>0</v>
      </c>
      <c r="Z28" s="149">
        <f t="shared" si="2"/>
        <v>0</v>
      </c>
      <c r="AA28" s="149">
        <f t="shared" si="3"/>
        <v>0</v>
      </c>
      <c r="AB28" s="154">
        <f t="shared" si="4"/>
        <v>0</v>
      </c>
      <c r="AD28" s="153">
        <f t="shared" si="5"/>
        <v>0</v>
      </c>
      <c r="AE28" s="149">
        <f t="shared" si="6"/>
        <v>0</v>
      </c>
      <c r="AF28" s="149">
        <f t="shared" si="7"/>
        <v>0</v>
      </c>
      <c r="AG28" s="154">
        <f t="shared" si="8"/>
        <v>0</v>
      </c>
    </row>
    <row r="29" spans="1:33" x14ac:dyDescent="0.25">
      <c r="A29" s="261" t="str">
        <f>IF(ISBLANK('A4'!A29),"",'A4'!A29)</f>
        <v/>
      </c>
      <c r="B29" s="931" t="str">
        <f>IF(ISBLANK('A4'!B29),"",'A4'!B29)</f>
        <v/>
      </c>
      <c r="C29" s="262" t="str">
        <f>IF(ISBLANK('A4'!D29),"",'A4'!D29)</f>
        <v/>
      </c>
      <c r="D29" s="263" t="str">
        <f>IF(ISBLANK('A4'!X29),"",'A4'!X29)</f>
        <v/>
      </c>
      <c r="E29" s="264"/>
      <c r="F29" s="265"/>
      <c r="G29" s="265"/>
      <c r="H29" s="265"/>
      <c r="I29" s="265"/>
      <c r="J29" s="265"/>
      <c r="K29" s="266"/>
      <c r="L29" s="462"/>
      <c r="M29" s="267"/>
      <c r="N29" s="268"/>
      <c r="O29" s="268"/>
      <c r="P29" s="268"/>
      <c r="Q29" s="268"/>
      <c r="R29" s="266"/>
      <c r="S29" s="265"/>
      <c r="T29" s="265"/>
      <c r="U29" s="265"/>
      <c r="V29" s="268"/>
      <c r="W29" s="267"/>
      <c r="Y29" s="153">
        <f t="shared" si="1"/>
        <v>0</v>
      </c>
      <c r="Z29" s="149">
        <f t="shared" si="2"/>
        <v>0</v>
      </c>
      <c r="AA29" s="149">
        <f t="shared" si="3"/>
        <v>0</v>
      </c>
      <c r="AB29" s="154">
        <f t="shared" si="4"/>
        <v>0</v>
      </c>
      <c r="AD29" s="153">
        <f t="shared" si="5"/>
        <v>0</v>
      </c>
      <c r="AE29" s="149">
        <f t="shared" si="6"/>
        <v>0</v>
      </c>
      <c r="AF29" s="149">
        <f t="shared" si="7"/>
        <v>0</v>
      </c>
      <c r="AG29" s="154">
        <f t="shared" si="8"/>
        <v>0</v>
      </c>
    </row>
    <row r="30" spans="1:33" x14ac:dyDescent="0.25">
      <c r="A30" s="261" t="str">
        <f>IF(ISBLANK('A4'!A30),"",'A4'!A30)</f>
        <v/>
      </c>
      <c r="B30" s="931" t="str">
        <f>IF(ISBLANK('A4'!B30),"",'A4'!B30)</f>
        <v/>
      </c>
      <c r="C30" s="262" t="str">
        <f>IF(ISBLANK('A4'!D30),"",'A4'!D30)</f>
        <v/>
      </c>
      <c r="D30" s="263" t="str">
        <f>IF(ISBLANK('A4'!X30),"",'A4'!X30)</f>
        <v/>
      </c>
      <c r="E30" s="264"/>
      <c r="F30" s="265"/>
      <c r="G30" s="265"/>
      <c r="H30" s="265"/>
      <c r="I30" s="265"/>
      <c r="J30" s="265"/>
      <c r="K30" s="266"/>
      <c r="L30" s="462"/>
      <c r="M30" s="267"/>
      <c r="N30" s="268"/>
      <c r="O30" s="268"/>
      <c r="P30" s="268"/>
      <c r="Q30" s="268"/>
      <c r="R30" s="266"/>
      <c r="S30" s="265"/>
      <c r="T30" s="265"/>
      <c r="U30" s="265"/>
      <c r="V30" s="268"/>
      <c r="W30" s="267"/>
      <c r="Y30" s="153">
        <f t="shared" si="1"/>
        <v>0</v>
      </c>
      <c r="Z30" s="149">
        <f t="shared" si="2"/>
        <v>0</v>
      </c>
      <c r="AA30" s="149">
        <f t="shared" si="3"/>
        <v>0</v>
      </c>
      <c r="AB30" s="154">
        <f t="shared" si="4"/>
        <v>0</v>
      </c>
      <c r="AD30" s="153">
        <f t="shared" si="5"/>
        <v>0</v>
      </c>
      <c r="AE30" s="149">
        <f t="shared" si="6"/>
        <v>0</v>
      </c>
      <c r="AF30" s="149">
        <f t="shared" si="7"/>
        <v>0</v>
      </c>
      <c r="AG30" s="154">
        <f t="shared" si="8"/>
        <v>0</v>
      </c>
    </row>
    <row r="31" spans="1:33" x14ac:dyDescent="0.25">
      <c r="A31" s="261" t="str">
        <f>IF(ISBLANK('A4'!A31),"",'A4'!A31)</f>
        <v/>
      </c>
      <c r="B31" s="931" t="str">
        <f>IF(ISBLANK('A4'!B31),"",'A4'!B31)</f>
        <v/>
      </c>
      <c r="C31" s="262" t="str">
        <f>IF(ISBLANK('A4'!D31),"",'A4'!D31)</f>
        <v/>
      </c>
      <c r="D31" s="263" t="str">
        <f>IF(ISBLANK('A4'!X31),"",'A4'!X31)</f>
        <v/>
      </c>
      <c r="E31" s="264"/>
      <c r="F31" s="265"/>
      <c r="G31" s="265"/>
      <c r="H31" s="265"/>
      <c r="I31" s="265"/>
      <c r="J31" s="265"/>
      <c r="K31" s="266"/>
      <c r="L31" s="462"/>
      <c r="M31" s="267"/>
      <c r="N31" s="268"/>
      <c r="O31" s="268"/>
      <c r="P31" s="268"/>
      <c r="Q31" s="268"/>
      <c r="R31" s="266"/>
      <c r="S31" s="265"/>
      <c r="T31" s="265"/>
      <c r="U31" s="265"/>
      <c r="V31" s="268"/>
      <c r="W31" s="267"/>
      <c r="Y31" s="153">
        <f t="shared" si="1"/>
        <v>0</v>
      </c>
      <c r="Z31" s="149">
        <f t="shared" si="2"/>
        <v>0</v>
      </c>
      <c r="AA31" s="149">
        <f t="shared" si="3"/>
        <v>0</v>
      </c>
      <c r="AB31" s="154">
        <f t="shared" si="4"/>
        <v>0</v>
      </c>
      <c r="AD31" s="153">
        <f t="shared" si="5"/>
        <v>0</v>
      </c>
      <c r="AE31" s="149">
        <f t="shared" si="6"/>
        <v>0</v>
      </c>
      <c r="AF31" s="149">
        <f t="shared" si="7"/>
        <v>0</v>
      </c>
      <c r="AG31" s="154">
        <f t="shared" si="8"/>
        <v>0</v>
      </c>
    </row>
    <row r="32" spans="1:33" x14ac:dyDescent="0.25">
      <c r="A32" s="261" t="str">
        <f>IF(ISBLANK('A4'!A32),"",'A4'!A32)</f>
        <v/>
      </c>
      <c r="B32" s="931" t="str">
        <f>IF(ISBLANK('A4'!B32),"",'A4'!B32)</f>
        <v/>
      </c>
      <c r="C32" s="262" t="str">
        <f>IF(ISBLANK('A4'!D32),"",'A4'!D32)</f>
        <v/>
      </c>
      <c r="D32" s="263" t="str">
        <f>IF(ISBLANK('A4'!X32),"",'A4'!X32)</f>
        <v/>
      </c>
      <c r="E32" s="264"/>
      <c r="F32" s="265"/>
      <c r="G32" s="265"/>
      <c r="H32" s="265"/>
      <c r="I32" s="265"/>
      <c r="J32" s="265"/>
      <c r="K32" s="266"/>
      <c r="L32" s="462"/>
      <c r="M32" s="267"/>
      <c r="N32" s="268"/>
      <c r="O32" s="268"/>
      <c r="P32" s="268"/>
      <c r="Q32" s="268"/>
      <c r="R32" s="266"/>
      <c r="S32" s="265"/>
      <c r="T32" s="265"/>
      <c r="U32" s="265"/>
      <c r="V32" s="268"/>
      <c r="W32" s="267"/>
      <c r="Y32" s="153">
        <f t="shared" si="1"/>
        <v>0</v>
      </c>
      <c r="Z32" s="149">
        <f t="shared" si="2"/>
        <v>0</v>
      </c>
      <c r="AA32" s="149">
        <f t="shared" si="3"/>
        <v>0</v>
      </c>
      <c r="AB32" s="154">
        <f t="shared" si="4"/>
        <v>0</v>
      </c>
      <c r="AD32" s="153">
        <f t="shared" si="5"/>
        <v>0</v>
      </c>
      <c r="AE32" s="149">
        <f t="shared" si="6"/>
        <v>0</v>
      </c>
      <c r="AF32" s="149">
        <f t="shared" si="7"/>
        <v>0</v>
      </c>
      <c r="AG32" s="154">
        <f t="shared" si="8"/>
        <v>0</v>
      </c>
    </row>
    <row r="33" spans="1:33" x14ac:dyDescent="0.25">
      <c r="A33" s="261" t="str">
        <f>IF(ISBLANK('A4'!A33),"",'A4'!A33)</f>
        <v/>
      </c>
      <c r="B33" s="931" t="str">
        <f>IF(ISBLANK('A4'!B33),"",'A4'!B33)</f>
        <v/>
      </c>
      <c r="C33" s="262" t="str">
        <f>IF(ISBLANK('A4'!D33),"",'A4'!D33)</f>
        <v/>
      </c>
      <c r="D33" s="263" t="str">
        <f>IF(ISBLANK('A4'!X33),"",'A4'!X33)</f>
        <v/>
      </c>
      <c r="E33" s="264"/>
      <c r="F33" s="265"/>
      <c r="G33" s="265"/>
      <c r="H33" s="265"/>
      <c r="I33" s="265"/>
      <c r="J33" s="265"/>
      <c r="K33" s="266"/>
      <c r="L33" s="462"/>
      <c r="M33" s="267"/>
      <c r="N33" s="268"/>
      <c r="O33" s="268"/>
      <c r="P33" s="268"/>
      <c r="Q33" s="268"/>
      <c r="R33" s="266"/>
      <c r="S33" s="265"/>
      <c r="T33" s="265"/>
      <c r="U33" s="265"/>
      <c r="V33" s="268"/>
      <c r="W33" s="267"/>
      <c r="Y33" s="153">
        <f t="shared" si="1"/>
        <v>0</v>
      </c>
      <c r="Z33" s="149">
        <f t="shared" si="2"/>
        <v>0</v>
      </c>
      <c r="AA33" s="149">
        <f t="shared" si="3"/>
        <v>0</v>
      </c>
      <c r="AB33" s="154">
        <f t="shared" si="4"/>
        <v>0</v>
      </c>
      <c r="AD33" s="153">
        <f t="shared" si="5"/>
        <v>0</v>
      </c>
      <c r="AE33" s="149">
        <f t="shared" si="6"/>
        <v>0</v>
      </c>
      <c r="AF33" s="149">
        <f t="shared" si="7"/>
        <v>0</v>
      </c>
      <c r="AG33" s="154">
        <f t="shared" si="8"/>
        <v>0</v>
      </c>
    </row>
    <row r="34" spans="1:33" x14ac:dyDescent="0.25">
      <c r="A34" s="261" t="str">
        <f>IF(ISBLANK('A4'!A34),"",'A4'!A34)</f>
        <v/>
      </c>
      <c r="B34" s="931" t="str">
        <f>IF(ISBLANK('A4'!B34),"",'A4'!B34)</f>
        <v/>
      </c>
      <c r="C34" s="262" t="str">
        <f>IF(ISBLANK('A4'!D34),"",'A4'!D34)</f>
        <v/>
      </c>
      <c r="D34" s="263" t="str">
        <f>IF(ISBLANK('A4'!X34),"",'A4'!X34)</f>
        <v/>
      </c>
      <c r="E34" s="264"/>
      <c r="F34" s="265"/>
      <c r="G34" s="265"/>
      <c r="H34" s="265"/>
      <c r="I34" s="265"/>
      <c r="J34" s="265"/>
      <c r="K34" s="266"/>
      <c r="L34" s="462"/>
      <c r="M34" s="267"/>
      <c r="N34" s="268"/>
      <c r="O34" s="268"/>
      <c r="P34" s="268"/>
      <c r="Q34" s="268"/>
      <c r="R34" s="266"/>
      <c r="S34" s="265"/>
      <c r="T34" s="265"/>
      <c r="U34" s="265"/>
      <c r="V34" s="268"/>
      <c r="W34" s="267"/>
      <c r="Y34" s="153">
        <f t="shared" si="1"/>
        <v>0</v>
      </c>
      <c r="Z34" s="149">
        <f t="shared" si="2"/>
        <v>0</v>
      </c>
      <c r="AA34" s="149">
        <f t="shared" si="3"/>
        <v>0</v>
      </c>
      <c r="AB34" s="154">
        <f t="shared" si="4"/>
        <v>0</v>
      </c>
      <c r="AD34" s="153">
        <f t="shared" si="5"/>
        <v>0</v>
      </c>
      <c r="AE34" s="149">
        <f t="shared" si="6"/>
        <v>0</v>
      </c>
      <c r="AF34" s="149">
        <f t="shared" si="7"/>
        <v>0</v>
      </c>
      <c r="AG34" s="154">
        <f t="shared" si="8"/>
        <v>0</v>
      </c>
    </row>
    <row r="35" spans="1:33" x14ac:dyDescent="0.25">
      <c r="A35" s="261" t="str">
        <f>IF(ISBLANK('A4'!A35),"",'A4'!A35)</f>
        <v/>
      </c>
      <c r="B35" s="931" t="str">
        <f>IF(ISBLANK('A4'!B35),"",'A4'!B35)</f>
        <v/>
      </c>
      <c r="C35" s="262" t="str">
        <f>IF(ISBLANK('A4'!D35),"",'A4'!D35)</f>
        <v/>
      </c>
      <c r="D35" s="263" t="str">
        <f>IF(ISBLANK('A4'!X35),"",'A4'!X35)</f>
        <v/>
      </c>
      <c r="E35" s="264"/>
      <c r="F35" s="265"/>
      <c r="G35" s="265"/>
      <c r="H35" s="265"/>
      <c r="I35" s="265"/>
      <c r="J35" s="265"/>
      <c r="K35" s="266"/>
      <c r="L35" s="462"/>
      <c r="M35" s="267"/>
      <c r="N35" s="268"/>
      <c r="O35" s="268"/>
      <c r="P35" s="268"/>
      <c r="Q35" s="268"/>
      <c r="R35" s="266"/>
      <c r="S35" s="265"/>
      <c r="T35" s="265"/>
      <c r="U35" s="265"/>
      <c r="V35" s="268"/>
      <c r="W35" s="267"/>
      <c r="Y35" s="153">
        <f t="shared" si="1"/>
        <v>0</v>
      </c>
      <c r="Z35" s="149">
        <f t="shared" si="2"/>
        <v>0</v>
      </c>
      <c r="AA35" s="149">
        <f t="shared" si="3"/>
        <v>0</v>
      </c>
      <c r="AB35" s="154">
        <f t="shared" si="4"/>
        <v>0</v>
      </c>
      <c r="AD35" s="153">
        <f t="shared" si="5"/>
        <v>0</v>
      </c>
      <c r="AE35" s="149">
        <f t="shared" si="6"/>
        <v>0</v>
      </c>
      <c r="AF35" s="149">
        <f t="shared" si="7"/>
        <v>0</v>
      </c>
      <c r="AG35" s="154">
        <f t="shared" si="8"/>
        <v>0</v>
      </c>
    </row>
    <row r="36" spans="1:33" x14ac:dyDescent="0.25">
      <c r="A36" s="261" t="str">
        <f>IF(ISBLANK('A4'!A36),"",'A4'!A36)</f>
        <v/>
      </c>
      <c r="B36" s="931" t="str">
        <f>IF(ISBLANK('A4'!B36),"",'A4'!B36)</f>
        <v/>
      </c>
      <c r="C36" s="262" t="str">
        <f>IF(ISBLANK('A4'!D36),"",'A4'!D36)</f>
        <v/>
      </c>
      <c r="D36" s="263" t="str">
        <f>IF(ISBLANK('A4'!X36),"",'A4'!X36)</f>
        <v/>
      </c>
      <c r="E36" s="264"/>
      <c r="F36" s="265"/>
      <c r="G36" s="265"/>
      <c r="H36" s="265"/>
      <c r="I36" s="265"/>
      <c r="J36" s="265"/>
      <c r="K36" s="266"/>
      <c r="L36" s="462"/>
      <c r="M36" s="267"/>
      <c r="N36" s="268"/>
      <c r="O36" s="268"/>
      <c r="P36" s="268"/>
      <c r="Q36" s="268"/>
      <c r="R36" s="266"/>
      <c r="S36" s="265"/>
      <c r="T36" s="265"/>
      <c r="U36" s="265"/>
      <c r="V36" s="268"/>
      <c r="W36" s="267"/>
      <c r="Y36" s="153">
        <f t="shared" si="1"/>
        <v>0</v>
      </c>
      <c r="Z36" s="149">
        <f t="shared" si="2"/>
        <v>0</v>
      </c>
      <c r="AA36" s="149">
        <f t="shared" si="3"/>
        <v>0</v>
      </c>
      <c r="AB36" s="154">
        <f t="shared" si="4"/>
        <v>0</v>
      </c>
      <c r="AD36" s="153">
        <f t="shared" si="5"/>
        <v>0</v>
      </c>
      <c r="AE36" s="149">
        <f t="shared" si="6"/>
        <v>0</v>
      </c>
      <c r="AF36" s="149">
        <f t="shared" si="7"/>
        <v>0</v>
      </c>
      <c r="AG36" s="154">
        <f t="shared" si="8"/>
        <v>0</v>
      </c>
    </row>
    <row r="37" spans="1:33" x14ac:dyDescent="0.25">
      <c r="A37" s="261" t="str">
        <f>IF(ISBLANK('A4'!A37),"",'A4'!A37)</f>
        <v/>
      </c>
      <c r="B37" s="931" t="str">
        <f>IF(ISBLANK('A4'!B37),"",'A4'!B37)</f>
        <v/>
      </c>
      <c r="C37" s="262" t="str">
        <f>IF(ISBLANK('A4'!D37),"",'A4'!D37)</f>
        <v/>
      </c>
      <c r="D37" s="263" t="str">
        <f>IF(ISBLANK('A4'!X37),"",'A4'!X37)</f>
        <v/>
      </c>
      <c r="E37" s="264"/>
      <c r="F37" s="265"/>
      <c r="G37" s="265"/>
      <c r="H37" s="265"/>
      <c r="I37" s="265"/>
      <c r="J37" s="265"/>
      <c r="K37" s="266"/>
      <c r="L37" s="462"/>
      <c r="M37" s="267"/>
      <c r="N37" s="268"/>
      <c r="O37" s="268"/>
      <c r="P37" s="268"/>
      <c r="Q37" s="268"/>
      <c r="R37" s="266"/>
      <c r="S37" s="265"/>
      <c r="T37" s="265"/>
      <c r="U37" s="265"/>
      <c r="V37" s="268"/>
      <c r="W37" s="267"/>
      <c r="Y37" s="153">
        <f t="shared" si="1"/>
        <v>0</v>
      </c>
      <c r="Z37" s="149">
        <f t="shared" si="2"/>
        <v>0</v>
      </c>
      <c r="AA37" s="149">
        <f t="shared" si="3"/>
        <v>0</v>
      </c>
      <c r="AB37" s="154">
        <f t="shared" si="4"/>
        <v>0</v>
      </c>
      <c r="AD37" s="153">
        <f t="shared" si="5"/>
        <v>0</v>
      </c>
      <c r="AE37" s="149">
        <f t="shared" si="6"/>
        <v>0</v>
      </c>
      <c r="AF37" s="149">
        <f t="shared" si="7"/>
        <v>0</v>
      </c>
      <c r="AG37" s="154">
        <f t="shared" si="8"/>
        <v>0</v>
      </c>
    </row>
    <row r="38" spans="1:33" x14ac:dyDescent="0.25">
      <c r="A38" s="261" t="str">
        <f>IF(ISBLANK('A4'!A38),"",'A4'!A38)</f>
        <v/>
      </c>
      <c r="B38" s="931" t="str">
        <f>IF(ISBLANK('A4'!B38),"",'A4'!B38)</f>
        <v/>
      </c>
      <c r="C38" s="262" t="str">
        <f>IF(ISBLANK('A4'!D38),"",'A4'!D38)</f>
        <v/>
      </c>
      <c r="D38" s="263" t="str">
        <f>IF(ISBLANK('A4'!X38),"",'A4'!X38)</f>
        <v/>
      </c>
      <c r="E38" s="264"/>
      <c r="F38" s="265"/>
      <c r="G38" s="265"/>
      <c r="H38" s="265"/>
      <c r="I38" s="265"/>
      <c r="J38" s="265"/>
      <c r="K38" s="266"/>
      <c r="L38" s="462"/>
      <c r="M38" s="267"/>
      <c r="N38" s="268"/>
      <c r="O38" s="268"/>
      <c r="P38" s="268"/>
      <c r="Q38" s="268"/>
      <c r="R38" s="266"/>
      <c r="S38" s="265"/>
      <c r="T38" s="265"/>
      <c r="U38" s="265"/>
      <c r="V38" s="268"/>
      <c r="W38" s="267"/>
      <c r="Y38" s="153">
        <f t="shared" si="1"/>
        <v>0</v>
      </c>
      <c r="Z38" s="149">
        <f t="shared" si="2"/>
        <v>0</v>
      </c>
      <c r="AA38" s="149">
        <f t="shared" si="3"/>
        <v>0</v>
      </c>
      <c r="AB38" s="154">
        <f t="shared" si="4"/>
        <v>0</v>
      </c>
      <c r="AD38" s="153">
        <f t="shared" si="5"/>
        <v>0</v>
      </c>
      <c r="AE38" s="149">
        <f t="shared" si="6"/>
        <v>0</v>
      </c>
      <c r="AF38" s="149">
        <f t="shared" si="7"/>
        <v>0</v>
      </c>
      <c r="AG38" s="154">
        <f t="shared" si="8"/>
        <v>0</v>
      </c>
    </row>
    <row r="39" spans="1:33" x14ac:dyDescent="0.25">
      <c r="A39" s="261" t="str">
        <f>IF(ISBLANK('A4'!A39),"",'A4'!A39)</f>
        <v/>
      </c>
      <c r="B39" s="931" t="str">
        <f>IF(ISBLANK('A4'!B39),"",'A4'!B39)</f>
        <v/>
      </c>
      <c r="C39" s="262" t="str">
        <f>IF(ISBLANK('A4'!D39),"",'A4'!D39)</f>
        <v/>
      </c>
      <c r="D39" s="263" t="str">
        <f>IF(ISBLANK('A4'!X39),"",'A4'!X39)</f>
        <v/>
      </c>
      <c r="E39" s="264"/>
      <c r="F39" s="265"/>
      <c r="G39" s="265"/>
      <c r="H39" s="265"/>
      <c r="I39" s="265"/>
      <c r="J39" s="265"/>
      <c r="K39" s="266"/>
      <c r="L39" s="462"/>
      <c r="M39" s="267"/>
      <c r="N39" s="268"/>
      <c r="O39" s="268"/>
      <c r="P39" s="268"/>
      <c r="Q39" s="268"/>
      <c r="R39" s="266"/>
      <c r="S39" s="265"/>
      <c r="T39" s="265"/>
      <c r="U39" s="265"/>
      <c r="V39" s="268"/>
      <c r="W39" s="267"/>
      <c r="Y39" s="153">
        <f t="shared" si="1"/>
        <v>0</v>
      </c>
      <c r="Z39" s="149">
        <f t="shared" si="2"/>
        <v>0</v>
      </c>
      <c r="AA39" s="149">
        <f t="shared" si="3"/>
        <v>0</v>
      </c>
      <c r="AB39" s="154">
        <f t="shared" si="4"/>
        <v>0</v>
      </c>
      <c r="AD39" s="153">
        <f t="shared" si="5"/>
        <v>0</v>
      </c>
      <c r="AE39" s="149">
        <f t="shared" si="6"/>
        <v>0</v>
      </c>
      <c r="AF39" s="149">
        <f t="shared" si="7"/>
        <v>0</v>
      </c>
      <c r="AG39" s="154">
        <f t="shared" si="8"/>
        <v>0</v>
      </c>
    </row>
    <row r="40" spans="1:33" x14ac:dyDescent="0.25">
      <c r="A40" s="261" t="str">
        <f>IF(ISBLANK('A4'!A40),"",'A4'!A40)</f>
        <v/>
      </c>
      <c r="B40" s="931" t="str">
        <f>IF(ISBLANK('A4'!B40),"",'A4'!B40)</f>
        <v/>
      </c>
      <c r="C40" s="262" t="str">
        <f>IF(ISBLANK('A4'!D40),"",'A4'!D40)</f>
        <v/>
      </c>
      <c r="D40" s="263" t="str">
        <f>IF(ISBLANK('A4'!X40),"",'A4'!X40)</f>
        <v/>
      </c>
      <c r="E40" s="264"/>
      <c r="F40" s="265"/>
      <c r="G40" s="265"/>
      <c r="H40" s="265"/>
      <c r="I40" s="265"/>
      <c r="J40" s="265"/>
      <c r="K40" s="266"/>
      <c r="L40" s="462"/>
      <c r="M40" s="267"/>
      <c r="N40" s="268"/>
      <c r="O40" s="268"/>
      <c r="P40" s="268"/>
      <c r="Q40" s="268"/>
      <c r="R40" s="266"/>
      <c r="S40" s="265"/>
      <c r="T40" s="265"/>
      <c r="U40" s="265"/>
      <c r="V40" s="268"/>
      <c r="W40" s="267"/>
      <c r="Y40" s="153">
        <f t="shared" si="1"/>
        <v>0</v>
      </c>
      <c r="Z40" s="149">
        <f t="shared" si="2"/>
        <v>0</v>
      </c>
      <c r="AA40" s="149">
        <f t="shared" si="3"/>
        <v>0</v>
      </c>
      <c r="AB40" s="154">
        <f t="shared" si="4"/>
        <v>0</v>
      </c>
      <c r="AD40" s="153">
        <f t="shared" si="5"/>
        <v>0</v>
      </c>
      <c r="AE40" s="149">
        <f t="shared" si="6"/>
        <v>0</v>
      </c>
      <c r="AF40" s="149">
        <f t="shared" si="7"/>
        <v>0</v>
      </c>
      <c r="AG40" s="154">
        <f t="shared" si="8"/>
        <v>0</v>
      </c>
    </row>
    <row r="41" spans="1:33" x14ac:dyDescent="0.25">
      <c r="A41" s="261" t="str">
        <f>IF(ISBLANK('A4'!A41),"",'A4'!A41)</f>
        <v/>
      </c>
      <c r="B41" s="931" t="str">
        <f>IF(ISBLANK('A4'!B41),"",'A4'!B41)</f>
        <v/>
      </c>
      <c r="C41" s="262" t="str">
        <f>IF(ISBLANK('A4'!D41),"",'A4'!D41)</f>
        <v/>
      </c>
      <c r="D41" s="263" t="str">
        <f>IF(ISBLANK('A4'!X41),"",'A4'!X41)</f>
        <v/>
      </c>
      <c r="E41" s="264"/>
      <c r="F41" s="265"/>
      <c r="G41" s="265"/>
      <c r="H41" s="265"/>
      <c r="I41" s="265"/>
      <c r="J41" s="265"/>
      <c r="K41" s="266"/>
      <c r="L41" s="462"/>
      <c r="M41" s="267"/>
      <c r="N41" s="268"/>
      <c r="O41" s="268"/>
      <c r="P41" s="268"/>
      <c r="Q41" s="268"/>
      <c r="R41" s="266"/>
      <c r="S41" s="265"/>
      <c r="T41" s="265"/>
      <c r="U41" s="265"/>
      <c r="V41" s="268"/>
      <c r="W41" s="267"/>
      <c r="Y41" s="153">
        <f t="shared" si="1"/>
        <v>0</v>
      </c>
      <c r="Z41" s="149">
        <f t="shared" si="2"/>
        <v>0</v>
      </c>
      <c r="AA41" s="149">
        <f t="shared" si="3"/>
        <v>0</v>
      </c>
      <c r="AB41" s="154">
        <f t="shared" si="4"/>
        <v>0</v>
      </c>
      <c r="AD41" s="153">
        <f t="shared" si="5"/>
        <v>0</v>
      </c>
      <c r="AE41" s="149">
        <f t="shared" si="6"/>
        <v>0</v>
      </c>
      <c r="AF41" s="149">
        <f t="shared" si="7"/>
        <v>0</v>
      </c>
      <c r="AG41" s="154">
        <f t="shared" si="8"/>
        <v>0</v>
      </c>
    </row>
    <row r="42" spans="1:33" x14ac:dyDescent="0.25">
      <c r="A42" s="261" t="str">
        <f>IF(ISBLANK('A4'!A42),"",'A4'!A42)</f>
        <v/>
      </c>
      <c r="B42" s="931" t="str">
        <f>IF(ISBLANK('A4'!B42),"",'A4'!B42)</f>
        <v/>
      </c>
      <c r="C42" s="262" t="str">
        <f>IF(ISBLANK('A4'!D42),"",'A4'!D42)</f>
        <v/>
      </c>
      <c r="D42" s="263" t="str">
        <f>IF(ISBLANK('A4'!X42),"",'A4'!X42)</f>
        <v/>
      </c>
      <c r="E42" s="264"/>
      <c r="F42" s="265"/>
      <c r="G42" s="265"/>
      <c r="H42" s="265"/>
      <c r="I42" s="265"/>
      <c r="J42" s="265"/>
      <c r="K42" s="266"/>
      <c r="L42" s="462"/>
      <c r="M42" s="267"/>
      <c r="N42" s="268"/>
      <c r="O42" s="268"/>
      <c r="P42" s="268"/>
      <c r="Q42" s="268"/>
      <c r="R42" s="266"/>
      <c r="S42" s="265"/>
      <c r="T42" s="265"/>
      <c r="U42" s="265"/>
      <c r="V42" s="268"/>
      <c r="W42" s="267"/>
      <c r="Y42" s="153">
        <f t="shared" si="1"/>
        <v>0</v>
      </c>
      <c r="Z42" s="149">
        <f t="shared" si="2"/>
        <v>0</v>
      </c>
      <c r="AA42" s="149">
        <f t="shared" si="3"/>
        <v>0</v>
      </c>
      <c r="AB42" s="154">
        <f t="shared" si="4"/>
        <v>0</v>
      </c>
      <c r="AD42" s="153">
        <f t="shared" si="5"/>
        <v>0</v>
      </c>
      <c r="AE42" s="149">
        <f t="shared" si="6"/>
        <v>0</v>
      </c>
      <c r="AF42" s="149">
        <f t="shared" si="7"/>
        <v>0</v>
      </c>
      <c r="AG42" s="154">
        <f t="shared" si="8"/>
        <v>0</v>
      </c>
    </row>
    <row r="43" spans="1:33" x14ac:dyDescent="0.25">
      <c r="A43" s="261" t="str">
        <f>IF(ISBLANK('A4'!A43),"",'A4'!A43)</f>
        <v/>
      </c>
      <c r="B43" s="931" t="str">
        <f>IF(ISBLANK('A4'!B43),"",'A4'!B43)</f>
        <v/>
      </c>
      <c r="C43" s="262" t="str">
        <f>IF(ISBLANK('A4'!D43),"",'A4'!D43)</f>
        <v/>
      </c>
      <c r="D43" s="263" t="str">
        <f>IF(ISBLANK('A4'!X43),"",'A4'!X43)</f>
        <v/>
      </c>
      <c r="E43" s="264"/>
      <c r="F43" s="265"/>
      <c r="G43" s="265"/>
      <c r="H43" s="265"/>
      <c r="I43" s="265"/>
      <c r="J43" s="265"/>
      <c r="K43" s="266"/>
      <c r="L43" s="462"/>
      <c r="M43" s="267"/>
      <c r="N43" s="268"/>
      <c r="O43" s="268"/>
      <c r="P43" s="268"/>
      <c r="Q43" s="268"/>
      <c r="R43" s="266"/>
      <c r="S43" s="265"/>
      <c r="T43" s="265"/>
      <c r="U43" s="265"/>
      <c r="V43" s="268"/>
      <c r="W43" s="267"/>
      <c r="Y43" s="153">
        <f t="shared" si="1"/>
        <v>0</v>
      </c>
      <c r="Z43" s="149">
        <f t="shared" si="2"/>
        <v>0</v>
      </c>
      <c r="AA43" s="149">
        <f t="shared" si="3"/>
        <v>0</v>
      </c>
      <c r="AB43" s="154">
        <f t="shared" si="4"/>
        <v>0</v>
      </c>
      <c r="AD43" s="153">
        <f t="shared" si="5"/>
        <v>0</v>
      </c>
      <c r="AE43" s="149">
        <f t="shared" si="6"/>
        <v>0</v>
      </c>
      <c r="AF43" s="149">
        <f t="shared" si="7"/>
        <v>0</v>
      </c>
      <c r="AG43" s="154">
        <f t="shared" si="8"/>
        <v>0</v>
      </c>
    </row>
    <row r="44" spans="1:33" x14ac:dyDescent="0.25">
      <c r="A44" s="261" t="str">
        <f>IF(ISBLANK('A4'!A44),"",'A4'!A44)</f>
        <v/>
      </c>
      <c r="B44" s="931" t="str">
        <f>IF(ISBLANK('A4'!B44),"",'A4'!B44)</f>
        <v/>
      </c>
      <c r="C44" s="262" t="str">
        <f>IF(ISBLANK('A4'!D44),"",'A4'!D44)</f>
        <v/>
      </c>
      <c r="D44" s="263" t="str">
        <f>IF(ISBLANK('A4'!X44),"",'A4'!X44)</f>
        <v/>
      </c>
      <c r="E44" s="264"/>
      <c r="F44" s="265"/>
      <c r="G44" s="265"/>
      <c r="H44" s="265"/>
      <c r="I44" s="265"/>
      <c r="J44" s="265"/>
      <c r="K44" s="266"/>
      <c r="L44" s="462"/>
      <c r="M44" s="267"/>
      <c r="N44" s="268"/>
      <c r="O44" s="268"/>
      <c r="P44" s="268"/>
      <c r="Q44" s="268"/>
      <c r="R44" s="266"/>
      <c r="S44" s="265"/>
      <c r="T44" s="265"/>
      <c r="U44" s="265"/>
      <c r="V44" s="268"/>
      <c r="W44" s="267"/>
      <c r="Y44" s="153">
        <f t="shared" si="1"/>
        <v>0</v>
      </c>
      <c r="Z44" s="149">
        <f t="shared" si="2"/>
        <v>0</v>
      </c>
      <c r="AA44" s="149">
        <f t="shared" si="3"/>
        <v>0</v>
      </c>
      <c r="AB44" s="154">
        <f t="shared" si="4"/>
        <v>0</v>
      </c>
      <c r="AD44" s="153">
        <f t="shared" si="5"/>
        <v>0</v>
      </c>
      <c r="AE44" s="149">
        <f t="shared" si="6"/>
        <v>0</v>
      </c>
      <c r="AF44" s="149">
        <f t="shared" si="7"/>
        <v>0</v>
      </c>
      <c r="AG44" s="154">
        <f t="shared" si="8"/>
        <v>0</v>
      </c>
    </row>
    <row r="45" spans="1:33" x14ac:dyDescent="0.25">
      <c r="A45" s="261" t="str">
        <f>IF(ISBLANK('A4'!A45),"",'A4'!A45)</f>
        <v/>
      </c>
      <c r="B45" s="931" t="str">
        <f>IF(ISBLANK('A4'!B45),"",'A4'!B45)</f>
        <v/>
      </c>
      <c r="C45" s="262" t="str">
        <f>IF(ISBLANK('A4'!D45),"",'A4'!D45)</f>
        <v/>
      </c>
      <c r="D45" s="263" t="str">
        <f>IF(ISBLANK('A4'!X45),"",'A4'!X45)</f>
        <v/>
      </c>
      <c r="E45" s="264"/>
      <c r="F45" s="265"/>
      <c r="G45" s="265"/>
      <c r="H45" s="265"/>
      <c r="I45" s="265"/>
      <c r="J45" s="265"/>
      <c r="K45" s="266"/>
      <c r="L45" s="462"/>
      <c r="M45" s="267"/>
      <c r="N45" s="268"/>
      <c r="O45" s="268"/>
      <c r="P45" s="268"/>
      <c r="Q45" s="268"/>
      <c r="R45" s="266"/>
      <c r="S45" s="265"/>
      <c r="T45" s="265"/>
      <c r="U45" s="265"/>
      <c r="V45" s="268"/>
      <c r="W45" s="267"/>
      <c r="Y45" s="153">
        <f t="shared" si="1"/>
        <v>0</v>
      </c>
      <c r="Z45" s="149">
        <f t="shared" si="2"/>
        <v>0</v>
      </c>
      <c r="AA45" s="149">
        <f t="shared" si="3"/>
        <v>0</v>
      </c>
      <c r="AB45" s="154">
        <f t="shared" si="4"/>
        <v>0</v>
      </c>
      <c r="AD45" s="153">
        <f t="shared" si="5"/>
        <v>0</v>
      </c>
      <c r="AE45" s="149">
        <f t="shared" si="6"/>
        <v>0</v>
      </c>
      <c r="AF45" s="149">
        <f t="shared" si="7"/>
        <v>0</v>
      </c>
      <c r="AG45" s="154">
        <f t="shared" si="8"/>
        <v>0</v>
      </c>
    </row>
    <row r="46" spans="1:33" x14ac:dyDescent="0.25">
      <c r="A46" s="261" t="str">
        <f>IF(ISBLANK('A4'!A46),"",'A4'!A46)</f>
        <v/>
      </c>
      <c r="B46" s="931" t="str">
        <f>IF(ISBLANK('A4'!B46),"",'A4'!B46)</f>
        <v/>
      </c>
      <c r="C46" s="262" t="str">
        <f>IF(ISBLANK('A4'!D46),"",'A4'!D46)</f>
        <v/>
      </c>
      <c r="D46" s="263" t="str">
        <f>IF(ISBLANK('A4'!X46),"",'A4'!X46)</f>
        <v/>
      </c>
      <c r="E46" s="264"/>
      <c r="F46" s="265"/>
      <c r="G46" s="265"/>
      <c r="H46" s="265"/>
      <c r="I46" s="265"/>
      <c r="J46" s="265"/>
      <c r="K46" s="266"/>
      <c r="L46" s="462"/>
      <c r="M46" s="267"/>
      <c r="N46" s="268"/>
      <c r="O46" s="268"/>
      <c r="P46" s="268"/>
      <c r="Q46" s="268"/>
      <c r="R46" s="266"/>
      <c r="S46" s="265"/>
      <c r="T46" s="265"/>
      <c r="U46" s="265"/>
      <c r="V46" s="268"/>
      <c r="W46" s="267"/>
      <c r="Y46" s="153">
        <f t="shared" si="1"/>
        <v>0</v>
      </c>
      <c r="Z46" s="149">
        <f t="shared" si="2"/>
        <v>0</v>
      </c>
      <c r="AA46" s="149">
        <f t="shared" si="3"/>
        <v>0</v>
      </c>
      <c r="AB46" s="154">
        <f t="shared" si="4"/>
        <v>0</v>
      </c>
      <c r="AD46" s="153">
        <f t="shared" si="5"/>
        <v>0</v>
      </c>
      <c r="AE46" s="149">
        <f t="shared" si="6"/>
        <v>0</v>
      </c>
      <c r="AF46" s="149">
        <f t="shared" si="7"/>
        <v>0</v>
      </c>
      <c r="AG46" s="154">
        <f t="shared" si="8"/>
        <v>0</v>
      </c>
    </row>
    <row r="47" spans="1:33" x14ac:dyDescent="0.25">
      <c r="A47" s="261" t="str">
        <f>IF(ISBLANK('A4'!A47),"",'A4'!A47)</f>
        <v/>
      </c>
      <c r="B47" s="931" t="str">
        <f>IF(ISBLANK('A4'!B47),"",'A4'!B47)</f>
        <v/>
      </c>
      <c r="C47" s="262" t="str">
        <f>IF(ISBLANK('A4'!D47),"",'A4'!D47)</f>
        <v/>
      </c>
      <c r="D47" s="263" t="str">
        <f>IF(ISBLANK('A4'!X47),"",'A4'!X47)</f>
        <v/>
      </c>
      <c r="E47" s="264"/>
      <c r="F47" s="265"/>
      <c r="G47" s="265"/>
      <c r="H47" s="265"/>
      <c r="I47" s="265"/>
      <c r="J47" s="265"/>
      <c r="K47" s="266"/>
      <c r="L47" s="462"/>
      <c r="M47" s="267"/>
      <c r="N47" s="268"/>
      <c r="O47" s="268"/>
      <c r="P47" s="268"/>
      <c r="Q47" s="268"/>
      <c r="R47" s="266"/>
      <c r="S47" s="265"/>
      <c r="T47" s="265"/>
      <c r="U47" s="265"/>
      <c r="V47" s="268"/>
      <c r="W47" s="267"/>
      <c r="Y47" s="153">
        <f t="shared" si="1"/>
        <v>0</v>
      </c>
      <c r="Z47" s="149">
        <f t="shared" si="2"/>
        <v>0</v>
      </c>
      <c r="AA47" s="149">
        <f t="shared" si="3"/>
        <v>0</v>
      </c>
      <c r="AB47" s="154">
        <f t="shared" si="4"/>
        <v>0</v>
      </c>
      <c r="AD47" s="153">
        <f t="shared" si="5"/>
        <v>0</v>
      </c>
      <c r="AE47" s="149">
        <f t="shared" si="6"/>
        <v>0</v>
      </c>
      <c r="AF47" s="149">
        <f t="shared" si="7"/>
        <v>0</v>
      </c>
      <c r="AG47" s="154">
        <f t="shared" si="8"/>
        <v>0</v>
      </c>
    </row>
    <row r="48" spans="1:33" x14ac:dyDescent="0.25">
      <c r="A48" s="261" t="str">
        <f>IF(ISBLANK('A4'!A48),"",'A4'!A48)</f>
        <v/>
      </c>
      <c r="B48" s="931" t="str">
        <f>IF(ISBLANK('A4'!B48),"",'A4'!B48)</f>
        <v/>
      </c>
      <c r="C48" s="262" t="str">
        <f>IF(ISBLANK('A4'!D48),"",'A4'!D48)</f>
        <v/>
      </c>
      <c r="D48" s="263" t="str">
        <f>IF(ISBLANK('A4'!X48),"",'A4'!X48)</f>
        <v/>
      </c>
      <c r="E48" s="264"/>
      <c r="F48" s="265"/>
      <c r="G48" s="265"/>
      <c r="H48" s="265"/>
      <c r="I48" s="265"/>
      <c r="J48" s="265"/>
      <c r="K48" s="266"/>
      <c r="L48" s="462"/>
      <c r="M48" s="267"/>
      <c r="N48" s="268"/>
      <c r="O48" s="268"/>
      <c r="P48" s="268"/>
      <c r="Q48" s="268"/>
      <c r="R48" s="266"/>
      <c r="S48" s="265"/>
      <c r="T48" s="265"/>
      <c r="U48" s="265"/>
      <c r="V48" s="268"/>
      <c r="W48" s="267"/>
      <c r="Y48" s="153">
        <f t="shared" si="1"/>
        <v>0</v>
      </c>
      <c r="Z48" s="149">
        <f t="shared" si="2"/>
        <v>0</v>
      </c>
      <c r="AA48" s="149">
        <f t="shared" si="3"/>
        <v>0</v>
      </c>
      <c r="AB48" s="154">
        <f t="shared" si="4"/>
        <v>0</v>
      </c>
      <c r="AD48" s="153">
        <f t="shared" si="5"/>
        <v>0</v>
      </c>
      <c r="AE48" s="149">
        <f t="shared" si="6"/>
        <v>0</v>
      </c>
      <c r="AF48" s="149">
        <f t="shared" si="7"/>
        <v>0</v>
      </c>
      <c r="AG48" s="154">
        <f t="shared" si="8"/>
        <v>0</v>
      </c>
    </row>
    <row r="49" spans="1:33" x14ac:dyDescent="0.25">
      <c r="A49" s="261" t="str">
        <f>IF(ISBLANK('A4'!A49),"",'A4'!A49)</f>
        <v/>
      </c>
      <c r="B49" s="931" t="str">
        <f>IF(ISBLANK('A4'!B49),"",'A4'!B49)</f>
        <v/>
      </c>
      <c r="C49" s="262" t="str">
        <f>IF(ISBLANK('A4'!D49),"",'A4'!D49)</f>
        <v/>
      </c>
      <c r="D49" s="263" t="str">
        <f>IF(ISBLANK('A4'!X49),"",'A4'!X49)</f>
        <v/>
      </c>
      <c r="E49" s="264"/>
      <c r="F49" s="265"/>
      <c r="G49" s="265"/>
      <c r="H49" s="265"/>
      <c r="I49" s="265"/>
      <c r="J49" s="265"/>
      <c r="K49" s="266"/>
      <c r="L49" s="462"/>
      <c r="M49" s="267"/>
      <c r="N49" s="268"/>
      <c r="O49" s="268"/>
      <c r="P49" s="268"/>
      <c r="Q49" s="268"/>
      <c r="R49" s="266"/>
      <c r="S49" s="265"/>
      <c r="T49" s="265"/>
      <c r="U49" s="265"/>
      <c r="V49" s="268"/>
      <c r="W49" s="267"/>
      <c r="Y49" s="153">
        <f t="shared" si="1"/>
        <v>0</v>
      </c>
      <c r="Z49" s="149">
        <f t="shared" si="2"/>
        <v>0</v>
      </c>
      <c r="AA49" s="149">
        <f t="shared" si="3"/>
        <v>0</v>
      </c>
      <c r="AB49" s="154">
        <f t="shared" si="4"/>
        <v>0</v>
      </c>
      <c r="AD49" s="153">
        <f t="shared" si="5"/>
        <v>0</v>
      </c>
      <c r="AE49" s="149">
        <f t="shared" si="6"/>
        <v>0</v>
      </c>
      <c r="AF49" s="149">
        <f t="shared" si="7"/>
        <v>0</v>
      </c>
      <c r="AG49" s="154">
        <f t="shared" si="8"/>
        <v>0</v>
      </c>
    </row>
    <row r="50" spans="1:33" x14ac:dyDescent="0.25">
      <c r="A50" s="261" t="str">
        <f>IF(ISBLANK('A4'!A50),"",'A4'!A50)</f>
        <v/>
      </c>
      <c r="B50" s="931" t="str">
        <f>IF(ISBLANK('A4'!B50),"",'A4'!B50)</f>
        <v/>
      </c>
      <c r="C50" s="262" t="str">
        <f>IF(ISBLANK('A4'!D50),"",'A4'!D50)</f>
        <v/>
      </c>
      <c r="D50" s="263" t="str">
        <f>IF(ISBLANK('A4'!X50),"",'A4'!X50)</f>
        <v/>
      </c>
      <c r="E50" s="264"/>
      <c r="F50" s="265"/>
      <c r="G50" s="265"/>
      <c r="H50" s="265"/>
      <c r="I50" s="265"/>
      <c r="J50" s="265"/>
      <c r="K50" s="266"/>
      <c r="L50" s="462"/>
      <c r="M50" s="267"/>
      <c r="N50" s="268"/>
      <c r="O50" s="268"/>
      <c r="P50" s="268"/>
      <c r="Q50" s="268"/>
      <c r="R50" s="266"/>
      <c r="S50" s="265"/>
      <c r="T50" s="265"/>
      <c r="U50" s="265"/>
      <c r="V50" s="268"/>
      <c r="W50" s="267"/>
      <c r="Y50" s="153">
        <f t="shared" si="1"/>
        <v>0</v>
      </c>
      <c r="Z50" s="149">
        <f t="shared" si="2"/>
        <v>0</v>
      </c>
      <c r="AA50" s="149">
        <f t="shared" si="3"/>
        <v>0</v>
      </c>
      <c r="AB50" s="154">
        <f t="shared" si="4"/>
        <v>0</v>
      </c>
      <c r="AD50" s="153">
        <f t="shared" si="5"/>
        <v>0</v>
      </c>
      <c r="AE50" s="149">
        <f t="shared" si="6"/>
        <v>0</v>
      </c>
      <c r="AF50" s="149">
        <f t="shared" si="7"/>
        <v>0</v>
      </c>
      <c r="AG50" s="154">
        <f t="shared" si="8"/>
        <v>0</v>
      </c>
    </row>
    <row r="51" spans="1:33" x14ac:dyDescent="0.25">
      <c r="A51" s="261" t="str">
        <f>IF(ISBLANK('A4'!A51),"",'A4'!A51)</f>
        <v/>
      </c>
      <c r="B51" s="931" t="str">
        <f>IF(ISBLANK('A4'!B51),"",'A4'!B51)</f>
        <v/>
      </c>
      <c r="C51" s="262" t="str">
        <f>IF(ISBLANK('A4'!D51),"",'A4'!D51)</f>
        <v/>
      </c>
      <c r="D51" s="263" t="str">
        <f>IF(ISBLANK('A4'!X51),"",'A4'!X51)</f>
        <v/>
      </c>
      <c r="E51" s="264"/>
      <c r="F51" s="265"/>
      <c r="G51" s="265"/>
      <c r="H51" s="265"/>
      <c r="I51" s="265"/>
      <c r="J51" s="265"/>
      <c r="K51" s="266"/>
      <c r="L51" s="462"/>
      <c r="M51" s="267"/>
      <c r="N51" s="268"/>
      <c r="O51" s="268"/>
      <c r="P51" s="268"/>
      <c r="Q51" s="268"/>
      <c r="R51" s="266"/>
      <c r="S51" s="265"/>
      <c r="T51" s="265"/>
      <c r="U51" s="265"/>
      <c r="V51" s="268"/>
      <c r="W51" s="267"/>
      <c r="Y51" s="153">
        <f t="shared" si="1"/>
        <v>0</v>
      </c>
      <c r="Z51" s="149">
        <f t="shared" si="2"/>
        <v>0</v>
      </c>
      <c r="AA51" s="149">
        <f t="shared" si="3"/>
        <v>0</v>
      </c>
      <c r="AB51" s="154">
        <f t="shared" si="4"/>
        <v>0</v>
      </c>
      <c r="AD51" s="153">
        <f t="shared" si="5"/>
        <v>0</v>
      </c>
      <c r="AE51" s="149">
        <f t="shared" si="6"/>
        <v>0</v>
      </c>
      <c r="AF51" s="149">
        <f t="shared" si="7"/>
        <v>0</v>
      </c>
      <c r="AG51" s="154">
        <f t="shared" si="8"/>
        <v>0</v>
      </c>
    </row>
    <row r="52" spans="1:33" x14ac:dyDescent="0.25">
      <c r="A52" s="261" t="str">
        <f>IF(ISBLANK('A4'!A52),"",'A4'!A52)</f>
        <v/>
      </c>
      <c r="B52" s="931" t="str">
        <f>IF(ISBLANK('A4'!B52),"",'A4'!B52)</f>
        <v/>
      </c>
      <c r="C52" s="262" t="str">
        <f>IF(ISBLANK('A4'!D52),"",'A4'!D52)</f>
        <v/>
      </c>
      <c r="D52" s="263" t="str">
        <f>IF(ISBLANK('A4'!X52),"",'A4'!X52)</f>
        <v/>
      </c>
      <c r="E52" s="264"/>
      <c r="F52" s="265"/>
      <c r="G52" s="265"/>
      <c r="H52" s="265"/>
      <c r="I52" s="265"/>
      <c r="J52" s="265"/>
      <c r="K52" s="266"/>
      <c r="L52" s="462"/>
      <c r="M52" s="267"/>
      <c r="N52" s="268"/>
      <c r="O52" s="268"/>
      <c r="P52" s="268"/>
      <c r="Q52" s="268"/>
      <c r="R52" s="266"/>
      <c r="S52" s="265"/>
      <c r="T52" s="265"/>
      <c r="U52" s="265"/>
      <c r="V52" s="268"/>
      <c r="W52" s="267"/>
      <c r="Y52" s="153">
        <f t="shared" si="1"/>
        <v>0</v>
      </c>
      <c r="Z52" s="149">
        <f t="shared" si="2"/>
        <v>0</v>
      </c>
      <c r="AA52" s="149">
        <f t="shared" si="3"/>
        <v>0</v>
      </c>
      <c r="AB52" s="154">
        <f t="shared" si="4"/>
        <v>0</v>
      </c>
      <c r="AD52" s="153">
        <f t="shared" si="5"/>
        <v>0</v>
      </c>
      <c r="AE52" s="149">
        <f t="shared" si="6"/>
        <v>0</v>
      </c>
      <c r="AF52" s="149">
        <f t="shared" si="7"/>
        <v>0</v>
      </c>
      <c r="AG52" s="154">
        <f t="shared" si="8"/>
        <v>0</v>
      </c>
    </row>
    <row r="53" spans="1:33" x14ac:dyDescent="0.25">
      <c r="A53" s="261" t="str">
        <f>IF(ISBLANK('A4'!A53),"",'A4'!A53)</f>
        <v/>
      </c>
      <c r="B53" s="931" t="str">
        <f>IF(ISBLANK('A4'!B53),"",'A4'!B53)</f>
        <v/>
      </c>
      <c r="C53" s="262" t="str">
        <f>IF(ISBLANK('A4'!D53),"",'A4'!D53)</f>
        <v/>
      </c>
      <c r="D53" s="263" t="str">
        <f>IF(ISBLANK('A4'!X53),"",'A4'!X53)</f>
        <v/>
      </c>
      <c r="E53" s="264"/>
      <c r="F53" s="265"/>
      <c r="G53" s="265"/>
      <c r="H53" s="265"/>
      <c r="I53" s="265"/>
      <c r="J53" s="265"/>
      <c r="K53" s="266"/>
      <c r="L53" s="462"/>
      <c r="M53" s="267"/>
      <c r="N53" s="268"/>
      <c r="O53" s="268"/>
      <c r="P53" s="268"/>
      <c r="Q53" s="268"/>
      <c r="R53" s="266"/>
      <c r="S53" s="265"/>
      <c r="T53" s="265"/>
      <c r="U53" s="265"/>
      <c r="V53" s="268"/>
      <c r="W53" s="267"/>
      <c r="Y53" s="153">
        <f t="shared" si="1"/>
        <v>0</v>
      </c>
      <c r="Z53" s="149">
        <f t="shared" si="2"/>
        <v>0</v>
      </c>
      <c r="AA53" s="149">
        <f t="shared" si="3"/>
        <v>0</v>
      </c>
      <c r="AB53" s="154">
        <f t="shared" si="4"/>
        <v>0</v>
      </c>
      <c r="AD53" s="153">
        <f t="shared" si="5"/>
        <v>0</v>
      </c>
      <c r="AE53" s="149">
        <f t="shared" si="6"/>
        <v>0</v>
      </c>
      <c r="AF53" s="149">
        <f t="shared" si="7"/>
        <v>0</v>
      </c>
      <c r="AG53" s="154">
        <f t="shared" si="8"/>
        <v>0</v>
      </c>
    </row>
    <row r="54" spans="1:33" x14ac:dyDescent="0.25">
      <c r="A54" s="261" t="str">
        <f>IF(ISBLANK('A4'!A54),"",'A4'!A54)</f>
        <v/>
      </c>
      <c r="B54" s="931" t="str">
        <f>IF(ISBLANK('A4'!B54),"",'A4'!B54)</f>
        <v/>
      </c>
      <c r="C54" s="262" t="str">
        <f>IF(ISBLANK('A4'!D54),"",'A4'!D54)</f>
        <v/>
      </c>
      <c r="D54" s="263" t="str">
        <f>IF(ISBLANK('A4'!X54),"",'A4'!X54)</f>
        <v/>
      </c>
      <c r="E54" s="264"/>
      <c r="F54" s="265"/>
      <c r="G54" s="265"/>
      <c r="H54" s="265"/>
      <c r="I54" s="265"/>
      <c r="J54" s="265"/>
      <c r="K54" s="266"/>
      <c r="L54" s="462"/>
      <c r="M54" s="267"/>
      <c r="N54" s="268"/>
      <c r="O54" s="268"/>
      <c r="P54" s="268"/>
      <c r="Q54" s="268"/>
      <c r="R54" s="266"/>
      <c r="S54" s="265"/>
      <c r="T54" s="265"/>
      <c r="U54" s="265"/>
      <c r="V54" s="268"/>
      <c r="W54" s="267"/>
      <c r="Y54" s="153">
        <f t="shared" si="1"/>
        <v>0</v>
      </c>
      <c r="Z54" s="149">
        <f t="shared" si="2"/>
        <v>0</v>
      </c>
      <c r="AA54" s="149">
        <f t="shared" si="3"/>
        <v>0</v>
      </c>
      <c r="AB54" s="154">
        <f t="shared" si="4"/>
        <v>0</v>
      </c>
      <c r="AD54" s="153">
        <f t="shared" si="5"/>
        <v>0</v>
      </c>
      <c r="AE54" s="149">
        <f t="shared" si="6"/>
        <v>0</v>
      </c>
      <c r="AF54" s="149">
        <f t="shared" si="7"/>
        <v>0</v>
      </c>
      <c r="AG54" s="154">
        <f t="shared" si="8"/>
        <v>0</v>
      </c>
    </row>
    <row r="55" spans="1:33" x14ac:dyDescent="0.25">
      <c r="A55" s="261" t="str">
        <f>IF(ISBLANK('A4'!A55),"",'A4'!A55)</f>
        <v/>
      </c>
      <c r="B55" s="931" t="str">
        <f>IF(ISBLANK('A4'!B55),"",'A4'!B55)</f>
        <v/>
      </c>
      <c r="C55" s="262" t="str">
        <f>IF(ISBLANK('A4'!D55),"",'A4'!D55)</f>
        <v/>
      </c>
      <c r="D55" s="263" t="str">
        <f>IF(ISBLANK('A4'!X55),"",'A4'!X55)</f>
        <v/>
      </c>
      <c r="E55" s="264"/>
      <c r="F55" s="265"/>
      <c r="G55" s="265"/>
      <c r="H55" s="265"/>
      <c r="I55" s="265"/>
      <c r="J55" s="265"/>
      <c r="K55" s="266"/>
      <c r="L55" s="462"/>
      <c r="M55" s="267"/>
      <c r="N55" s="268"/>
      <c r="O55" s="268"/>
      <c r="P55" s="268"/>
      <c r="Q55" s="268"/>
      <c r="R55" s="266"/>
      <c r="S55" s="265"/>
      <c r="T55" s="265"/>
      <c r="U55" s="265"/>
      <c r="V55" s="268"/>
      <c r="W55" s="267"/>
      <c r="Y55" s="153">
        <f t="shared" si="1"/>
        <v>0</v>
      </c>
      <c r="Z55" s="149">
        <f t="shared" si="2"/>
        <v>0</v>
      </c>
      <c r="AA55" s="149">
        <f t="shared" si="3"/>
        <v>0</v>
      </c>
      <c r="AB55" s="154">
        <f t="shared" si="4"/>
        <v>0</v>
      </c>
      <c r="AD55" s="153">
        <f t="shared" si="5"/>
        <v>0</v>
      </c>
      <c r="AE55" s="149">
        <f t="shared" si="6"/>
        <v>0</v>
      </c>
      <c r="AF55" s="149">
        <f t="shared" si="7"/>
        <v>0</v>
      </c>
      <c r="AG55" s="154">
        <f t="shared" si="8"/>
        <v>0</v>
      </c>
    </row>
    <row r="56" spans="1:33" x14ac:dyDescent="0.25">
      <c r="A56" s="261" t="str">
        <f>IF(ISBLANK('A4'!A56),"",'A4'!A56)</f>
        <v/>
      </c>
      <c r="B56" s="931" t="str">
        <f>IF(ISBLANK('A4'!B56),"",'A4'!B56)</f>
        <v/>
      </c>
      <c r="C56" s="262" t="str">
        <f>IF(ISBLANK('A4'!D56),"",'A4'!D56)</f>
        <v/>
      </c>
      <c r="D56" s="263" t="str">
        <f>IF(ISBLANK('A4'!X56),"",'A4'!X56)</f>
        <v/>
      </c>
      <c r="E56" s="264"/>
      <c r="F56" s="265"/>
      <c r="G56" s="265"/>
      <c r="H56" s="265"/>
      <c r="I56" s="265"/>
      <c r="J56" s="265"/>
      <c r="K56" s="266"/>
      <c r="L56" s="462"/>
      <c r="M56" s="267"/>
      <c r="N56" s="268"/>
      <c r="O56" s="268"/>
      <c r="P56" s="268"/>
      <c r="Q56" s="268"/>
      <c r="R56" s="266"/>
      <c r="S56" s="265"/>
      <c r="T56" s="265"/>
      <c r="U56" s="265"/>
      <c r="V56" s="268"/>
      <c r="W56" s="267"/>
      <c r="Y56" s="153">
        <f t="shared" si="1"/>
        <v>0</v>
      </c>
      <c r="Z56" s="149">
        <f t="shared" si="2"/>
        <v>0</v>
      </c>
      <c r="AA56" s="149">
        <f t="shared" si="3"/>
        <v>0</v>
      </c>
      <c r="AB56" s="154">
        <f t="shared" si="4"/>
        <v>0</v>
      </c>
      <c r="AD56" s="153">
        <f t="shared" si="5"/>
        <v>0</v>
      </c>
      <c r="AE56" s="149">
        <f t="shared" si="6"/>
        <v>0</v>
      </c>
      <c r="AF56" s="149">
        <f t="shared" si="7"/>
        <v>0</v>
      </c>
      <c r="AG56" s="154">
        <f t="shared" si="8"/>
        <v>0</v>
      </c>
    </row>
    <row r="57" spans="1:33" x14ac:dyDescent="0.25">
      <c r="A57" s="261" t="str">
        <f>IF(ISBLANK('A4'!A57),"",'A4'!A57)</f>
        <v/>
      </c>
      <c r="B57" s="931" t="str">
        <f>IF(ISBLANK('A4'!B57),"",'A4'!B57)</f>
        <v/>
      </c>
      <c r="C57" s="262" t="str">
        <f>IF(ISBLANK('A4'!D57),"",'A4'!D57)</f>
        <v/>
      </c>
      <c r="D57" s="263" t="str">
        <f>IF(ISBLANK('A4'!X57),"",'A4'!X57)</f>
        <v/>
      </c>
      <c r="E57" s="264"/>
      <c r="F57" s="265"/>
      <c r="G57" s="265"/>
      <c r="H57" s="265"/>
      <c r="I57" s="265"/>
      <c r="J57" s="265"/>
      <c r="K57" s="266"/>
      <c r="L57" s="462"/>
      <c r="M57" s="267"/>
      <c r="N57" s="268"/>
      <c r="O57" s="268"/>
      <c r="P57" s="268"/>
      <c r="Q57" s="268"/>
      <c r="R57" s="266"/>
      <c r="S57" s="265"/>
      <c r="T57" s="265"/>
      <c r="U57" s="265"/>
      <c r="V57" s="268"/>
      <c r="W57" s="267"/>
      <c r="Y57" s="153">
        <f t="shared" si="1"/>
        <v>0</v>
      </c>
      <c r="Z57" s="149">
        <f t="shared" si="2"/>
        <v>0</v>
      </c>
      <c r="AA57" s="149">
        <f t="shared" si="3"/>
        <v>0</v>
      </c>
      <c r="AB57" s="154">
        <f t="shared" si="4"/>
        <v>0</v>
      </c>
      <c r="AD57" s="153">
        <f t="shared" si="5"/>
        <v>0</v>
      </c>
      <c r="AE57" s="149">
        <f t="shared" si="6"/>
        <v>0</v>
      </c>
      <c r="AF57" s="149">
        <f t="shared" si="7"/>
        <v>0</v>
      </c>
      <c r="AG57" s="154">
        <f t="shared" si="8"/>
        <v>0</v>
      </c>
    </row>
    <row r="58" spans="1:33" x14ac:dyDescent="0.25">
      <c r="A58" s="261" t="str">
        <f>IF(ISBLANK('A4'!A58),"",'A4'!A58)</f>
        <v/>
      </c>
      <c r="B58" s="931" t="str">
        <f>IF(ISBLANK('A4'!B58),"",'A4'!B58)</f>
        <v/>
      </c>
      <c r="C58" s="262" t="str">
        <f>IF(ISBLANK('A4'!D58),"",'A4'!D58)</f>
        <v/>
      </c>
      <c r="D58" s="263" t="str">
        <f>IF(ISBLANK('A4'!X58),"",'A4'!X58)</f>
        <v/>
      </c>
      <c r="E58" s="264"/>
      <c r="F58" s="265"/>
      <c r="G58" s="265"/>
      <c r="H58" s="265"/>
      <c r="I58" s="265"/>
      <c r="J58" s="265"/>
      <c r="K58" s="266"/>
      <c r="L58" s="462"/>
      <c r="M58" s="267"/>
      <c r="N58" s="268"/>
      <c r="O58" s="268"/>
      <c r="P58" s="268"/>
      <c r="Q58" s="268"/>
      <c r="R58" s="266"/>
      <c r="S58" s="265"/>
      <c r="T58" s="265"/>
      <c r="U58" s="265"/>
      <c r="V58" s="268"/>
      <c r="W58" s="267"/>
      <c r="Y58" s="153">
        <f t="shared" si="1"/>
        <v>0</v>
      </c>
      <c r="Z58" s="149">
        <f t="shared" si="2"/>
        <v>0</v>
      </c>
      <c r="AA58" s="149">
        <f t="shared" si="3"/>
        <v>0</v>
      </c>
      <c r="AB58" s="154">
        <f t="shared" si="4"/>
        <v>0</v>
      </c>
      <c r="AD58" s="153">
        <f t="shared" si="5"/>
        <v>0</v>
      </c>
      <c r="AE58" s="149">
        <f t="shared" si="6"/>
        <v>0</v>
      </c>
      <c r="AF58" s="149">
        <f t="shared" si="7"/>
        <v>0</v>
      </c>
      <c r="AG58" s="154">
        <f t="shared" si="8"/>
        <v>0</v>
      </c>
    </row>
    <row r="59" spans="1:33" x14ac:dyDescent="0.25">
      <c r="A59" s="261" t="str">
        <f>IF(ISBLANK('A4'!A59),"",'A4'!A59)</f>
        <v/>
      </c>
      <c r="B59" s="931" t="str">
        <f>IF(ISBLANK('A4'!B59),"",'A4'!B59)</f>
        <v/>
      </c>
      <c r="C59" s="262" t="str">
        <f>IF(ISBLANK('A4'!D59),"",'A4'!D59)</f>
        <v/>
      </c>
      <c r="D59" s="263" t="str">
        <f>IF(ISBLANK('A4'!X59),"",'A4'!X59)</f>
        <v/>
      </c>
      <c r="E59" s="264"/>
      <c r="F59" s="265"/>
      <c r="G59" s="265"/>
      <c r="H59" s="265"/>
      <c r="I59" s="265"/>
      <c r="J59" s="265"/>
      <c r="K59" s="266"/>
      <c r="L59" s="462"/>
      <c r="M59" s="267"/>
      <c r="N59" s="268"/>
      <c r="O59" s="268"/>
      <c r="P59" s="268"/>
      <c r="Q59" s="268"/>
      <c r="R59" s="266"/>
      <c r="S59" s="265"/>
      <c r="T59" s="265"/>
      <c r="U59" s="265"/>
      <c r="V59" s="268"/>
      <c r="W59" s="267"/>
      <c r="Y59" s="153">
        <f t="shared" si="1"/>
        <v>0</v>
      </c>
      <c r="Z59" s="149">
        <f t="shared" si="2"/>
        <v>0</v>
      </c>
      <c r="AA59" s="149">
        <f t="shared" si="3"/>
        <v>0</v>
      </c>
      <c r="AB59" s="154">
        <f t="shared" si="4"/>
        <v>0</v>
      </c>
      <c r="AD59" s="153">
        <f t="shared" si="5"/>
        <v>0</v>
      </c>
      <c r="AE59" s="149">
        <f t="shared" si="6"/>
        <v>0</v>
      </c>
      <c r="AF59" s="149">
        <f t="shared" si="7"/>
        <v>0</v>
      </c>
      <c r="AG59" s="154">
        <f t="shared" si="8"/>
        <v>0</v>
      </c>
    </row>
    <row r="60" spans="1:33" x14ac:dyDescent="0.25">
      <c r="A60" s="261" t="str">
        <f>IF(ISBLANK('A4'!A60),"",'A4'!A60)</f>
        <v/>
      </c>
      <c r="B60" s="931" t="str">
        <f>IF(ISBLANK('A4'!B60),"",'A4'!B60)</f>
        <v/>
      </c>
      <c r="C60" s="262" t="str">
        <f>IF(ISBLANK('A4'!D60),"",'A4'!D60)</f>
        <v/>
      </c>
      <c r="D60" s="263" t="str">
        <f>IF(ISBLANK('A4'!X60),"",'A4'!X60)</f>
        <v/>
      </c>
      <c r="E60" s="264"/>
      <c r="F60" s="265"/>
      <c r="G60" s="265"/>
      <c r="H60" s="265"/>
      <c r="I60" s="265"/>
      <c r="J60" s="265"/>
      <c r="K60" s="266"/>
      <c r="L60" s="462"/>
      <c r="M60" s="267"/>
      <c r="N60" s="268"/>
      <c r="O60" s="268"/>
      <c r="P60" s="268"/>
      <c r="Q60" s="268"/>
      <c r="R60" s="266"/>
      <c r="S60" s="265"/>
      <c r="T60" s="265"/>
      <c r="U60" s="265"/>
      <c r="V60" s="268"/>
      <c r="W60" s="267"/>
      <c r="Y60" s="153">
        <f t="shared" si="1"/>
        <v>0</v>
      </c>
      <c r="Z60" s="149">
        <f t="shared" si="2"/>
        <v>0</v>
      </c>
      <c r="AA60" s="149">
        <f t="shared" si="3"/>
        <v>0</v>
      </c>
      <c r="AB60" s="154">
        <f t="shared" si="4"/>
        <v>0</v>
      </c>
      <c r="AD60" s="153">
        <f t="shared" si="5"/>
        <v>0</v>
      </c>
      <c r="AE60" s="149">
        <f t="shared" si="6"/>
        <v>0</v>
      </c>
      <c r="AF60" s="149">
        <f t="shared" si="7"/>
        <v>0</v>
      </c>
      <c r="AG60" s="154">
        <f t="shared" si="8"/>
        <v>0</v>
      </c>
    </row>
    <row r="61" spans="1:33" x14ac:dyDescent="0.25">
      <c r="A61" s="261" t="str">
        <f>IF(ISBLANK('A4'!A61),"",'A4'!A61)</f>
        <v/>
      </c>
      <c r="B61" s="931" t="str">
        <f>IF(ISBLANK('A4'!B61),"",'A4'!B61)</f>
        <v/>
      </c>
      <c r="C61" s="262" t="str">
        <f>IF(ISBLANK('A4'!D61),"",'A4'!D61)</f>
        <v/>
      </c>
      <c r="D61" s="263" t="str">
        <f>IF(ISBLANK('A4'!X61),"",'A4'!X61)</f>
        <v/>
      </c>
      <c r="E61" s="264"/>
      <c r="F61" s="265"/>
      <c r="G61" s="265"/>
      <c r="H61" s="265"/>
      <c r="I61" s="265"/>
      <c r="J61" s="265"/>
      <c r="K61" s="266"/>
      <c r="L61" s="462"/>
      <c r="M61" s="267"/>
      <c r="N61" s="268"/>
      <c r="O61" s="268"/>
      <c r="P61" s="268"/>
      <c r="Q61" s="268"/>
      <c r="R61" s="266"/>
      <c r="S61" s="265"/>
      <c r="T61" s="265"/>
      <c r="U61" s="265"/>
      <c r="V61" s="268"/>
      <c r="W61" s="267"/>
      <c r="Y61" s="153">
        <f t="shared" si="1"/>
        <v>0</v>
      </c>
      <c r="Z61" s="149">
        <f t="shared" si="2"/>
        <v>0</v>
      </c>
      <c r="AA61" s="149">
        <f t="shared" si="3"/>
        <v>0</v>
      </c>
      <c r="AB61" s="154">
        <f t="shared" si="4"/>
        <v>0</v>
      </c>
      <c r="AD61" s="153">
        <f t="shared" si="5"/>
        <v>0</v>
      </c>
      <c r="AE61" s="149">
        <f t="shared" si="6"/>
        <v>0</v>
      </c>
      <c r="AF61" s="149">
        <f t="shared" si="7"/>
        <v>0</v>
      </c>
      <c r="AG61" s="154">
        <f t="shared" si="8"/>
        <v>0</v>
      </c>
    </row>
    <row r="62" spans="1:33" x14ac:dyDescent="0.25">
      <c r="A62" s="261" t="str">
        <f>IF(ISBLANK('A4'!A62),"",'A4'!A62)</f>
        <v/>
      </c>
      <c r="B62" s="931" t="str">
        <f>IF(ISBLANK('A4'!B62),"",'A4'!B62)</f>
        <v/>
      </c>
      <c r="C62" s="262" t="str">
        <f>IF(ISBLANK('A4'!D62),"",'A4'!D62)</f>
        <v/>
      </c>
      <c r="D62" s="263" t="str">
        <f>IF(ISBLANK('A4'!X62),"",'A4'!X62)</f>
        <v/>
      </c>
      <c r="E62" s="264"/>
      <c r="F62" s="265"/>
      <c r="G62" s="265"/>
      <c r="H62" s="265"/>
      <c r="I62" s="265"/>
      <c r="J62" s="265"/>
      <c r="K62" s="266"/>
      <c r="L62" s="462"/>
      <c r="M62" s="267"/>
      <c r="N62" s="268"/>
      <c r="O62" s="268"/>
      <c r="P62" s="268"/>
      <c r="Q62" s="268"/>
      <c r="R62" s="266"/>
      <c r="S62" s="265"/>
      <c r="T62" s="265"/>
      <c r="U62" s="265"/>
      <c r="V62" s="268"/>
      <c r="W62" s="267"/>
      <c r="Y62" s="153">
        <f t="shared" si="1"/>
        <v>0</v>
      </c>
      <c r="Z62" s="149">
        <f t="shared" si="2"/>
        <v>0</v>
      </c>
      <c r="AA62" s="149">
        <f t="shared" si="3"/>
        <v>0</v>
      </c>
      <c r="AB62" s="154">
        <f t="shared" si="4"/>
        <v>0</v>
      </c>
      <c r="AD62" s="153">
        <f t="shared" si="5"/>
        <v>0</v>
      </c>
      <c r="AE62" s="149">
        <f t="shared" si="6"/>
        <v>0</v>
      </c>
      <c r="AF62" s="149">
        <f t="shared" si="7"/>
        <v>0</v>
      </c>
      <c r="AG62" s="154">
        <f t="shared" si="8"/>
        <v>0</v>
      </c>
    </row>
    <row r="63" spans="1:33" x14ac:dyDescent="0.25">
      <c r="A63" s="261" t="str">
        <f>IF(ISBLANK('A4'!A63),"",'A4'!A63)</f>
        <v/>
      </c>
      <c r="B63" s="931" t="str">
        <f>IF(ISBLANK('A4'!B63),"",'A4'!B63)</f>
        <v/>
      </c>
      <c r="C63" s="262" t="str">
        <f>IF(ISBLANK('A4'!D63),"",'A4'!D63)</f>
        <v/>
      </c>
      <c r="D63" s="263" t="str">
        <f>IF(ISBLANK('A4'!X63),"",'A4'!X63)</f>
        <v/>
      </c>
      <c r="E63" s="264"/>
      <c r="F63" s="265"/>
      <c r="G63" s="265"/>
      <c r="H63" s="265"/>
      <c r="I63" s="265"/>
      <c r="J63" s="265"/>
      <c r="K63" s="266"/>
      <c r="L63" s="462"/>
      <c r="M63" s="267"/>
      <c r="N63" s="268"/>
      <c r="O63" s="268"/>
      <c r="P63" s="268"/>
      <c r="Q63" s="268"/>
      <c r="R63" s="266"/>
      <c r="S63" s="265"/>
      <c r="T63" s="265"/>
      <c r="U63" s="265"/>
      <c r="V63" s="268"/>
      <c r="W63" s="267"/>
      <c r="Y63" s="153">
        <f t="shared" si="1"/>
        <v>0</v>
      </c>
      <c r="Z63" s="149">
        <f t="shared" si="2"/>
        <v>0</v>
      </c>
      <c r="AA63" s="149">
        <f t="shared" si="3"/>
        <v>0</v>
      </c>
      <c r="AB63" s="154">
        <f t="shared" si="4"/>
        <v>0</v>
      </c>
      <c r="AD63" s="153">
        <f t="shared" si="5"/>
        <v>0</v>
      </c>
      <c r="AE63" s="149">
        <f t="shared" si="6"/>
        <v>0</v>
      </c>
      <c r="AF63" s="149">
        <f t="shared" si="7"/>
        <v>0</v>
      </c>
      <c r="AG63" s="154">
        <f t="shared" si="8"/>
        <v>0</v>
      </c>
    </row>
    <row r="64" spans="1:33" x14ac:dyDescent="0.25">
      <c r="A64" s="261" t="str">
        <f>IF(ISBLANK('A4'!A64),"",'A4'!A64)</f>
        <v/>
      </c>
      <c r="B64" s="931" t="str">
        <f>IF(ISBLANK('A4'!B64),"",'A4'!B64)</f>
        <v/>
      </c>
      <c r="C64" s="262" t="str">
        <f>IF(ISBLANK('A4'!D64),"",'A4'!D64)</f>
        <v/>
      </c>
      <c r="D64" s="263" t="str">
        <f>IF(ISBLANK('A4'!X64),"",'A4'!X64)</f>
        <v/>
      </c>
      <c r="E64" s="264"/>
      <c r="F64" s="265"/>
      <c r="G64" s="265"/>
      <c r="H64" s="265"/>
      <c r="I64" s="265"/>
      <c r="J64" s="265"/>
      <c r="K64" s="266"/>
      <c r="L64" s="462"/>
      <c r="M64" s="267"/>
      <c r="N64" s="268"/>
      <c r="O64" s="268"/>
      <c r="P64" s="268"/>
      <c r="Q64" s="268"/>
      <c r="R64" s="266"/>
      <c r="S64" s="265"/>
      <c r="T64" s="265"/>
      <c r="U64" s="265"/>
      <c r="V64" s="268"/>
      <c r="W64" s="267"/>
      <c r="Y64" s="153">
        <f t="shared" si="1"/>
        <v>0</v>
      </c>
      <c r="Z64" s="149">
        <f t="shared" si="2"/>
        <v>0</v>
      </c>
      <c r="AA64" s="149">
        <f t="shared" si="3"/>
        <v>0</v>
      </c>
      <c r="AB64" s="154">
        <f t="shared" si="4"/>
        <v>0</v>
      </c>
      <c r="AD64" s="153">
        <f t="shared" si="5"/>
        <v>0</v>
      </c>
      <c r="AE64" s="149">
        <f t="shared" si="6"/>
        <v>0</v>
      </c>
      <c r="AF64" s="149">
        <f t="shared" si="7"/>
        <v>0</v>
      </c>
      <c r="AG64" s="154">
        <f t="shared" si="8"/>
        <v>0</v>
      </c>
    </row>
    <row r="65" spans="1:33" x14ac:dyDescent="0.25">
      <c r="A65" s="261" t="str">
        <f>IF(ISBLANK('A4'!A65),"",'A4'!A65)</f>
        <v/>
      </c>
      <c r="B65" s="931" t="str">
        <f>IF(ISBLANK('A4'!B65),"",'A4'!B65)</f>
        <v/>
      </c>
      <c r="C65" s="262" t="str">
        <f>IF(ISBLANK('A4'!D65),"",'A4'!D65)</f>
        <v/>
      </c>
      <c r="D65" s="263" t="str">
        <f>IF(ISBLANK('A4'!X65),"",'A4'!X65)</f>
        <v/>
      </c>
      <c r="E65" s="264"/>
      <c r="F65" s="265"/>
      <c r="G65" s="265"/>
      <c r="H65" s="265"/>
      <c r="I65" s="265"/>
      <c r="J65" s="265"/>
      <c r="K65" s="266"/>
      <c r="L65" s="462"/>
      <c r="M65" s="267"/>
      <c r="N65" s="268"/>
      <c r="O65" s="268"/>
      <c r="P65" s="268"/>
      <c r="Q65" s="268"/>
      <c r="R65" s="266"/>
      <c r="S65" s="265"/>
      <c r="T65" s="265"/>
      <c r="U65" s="265"/>
      <c r="V65" s="268"/>
      <c r="W65" s="267"/>
      <c r="Y65" s="153">
        <f t="shared" si="1"/>
        <v>0</v>
      </c>
      <c r="Z65" s="149">
        <f t="shared" si="2"/>
        <v>0</v>
      </c>
      <c r="AA65" s="149">
        <f t="shared" si="3"/>
        <v>0</v>
      </c>
      <c r="AB65" s="154">
        <f t="shared" si="4"/>
        <v>0</v>
      </c>
      <c r="AD65" s="153">
        <f t="shared" si="5"/>
        <v>0</v>
      </c>
      <c r="AE65" s="149">
        <f t="shared" si="6"/>
        <v>0</v>
      </c>
      <c r="AF65" s="149">
        <f t="shared" si="7"/>
        <v>0</v>
      </c>
      <c r="AG65" s="154">
        <f t="shared" si="8"/>
        <v>0</v>
      </c>
    </row>
    <row r="66" spans="1:33" x14ac:dyDescent="0.25">
      <c r="A66" s="261" t="str">
        <f>IF(ISBLANK('A4'!A66),"",'A4'!A66)</f>
        <v/>
      </c>
      <c r="B66" s="931" t="str">
        <f>IF(ISBLANK('A4'!B66),"",'A4'!B66)</f>
        <v/>
      </c>
      <c r="C66" s="262" t="str">
        <f>IF(ISBLANK('A4'!D66),"",'A4'!D66)</f>
        <v/>
      </c>
      <c r="D66" s="263" t="str">
        <f>IF(ISBLANK('A4'!X66),"",'A4'!X66)</f>
        <v/>
      </c>
      <c r="E66" s="264"/>
      <c r="F66" s="265"/>
      <c r="G66" s="265"/>
      <c r="H66" s="265"/>
      <c r="I66" s="265"/>
      <c r="J66" s="265"/>
      <c r="K66" s="266"/>
      <c r="L66" s="462"/>
      <c r="M66" s="267"/>
      <c r="N66" s="268"/>
      <c r="O66" s="268"/>
      <c r="P66" s="268"/>
      <c r="Q66" s="268"/>
      <c r="R66" s="266"/>
      <c r="S66" s="265"/>
      <c r="T66" s="265"/>
      <c r="U66" s="265"/>
      <c r="V66" s="268"/>
      <c r="W66" s="267"/>
      <c r="Y66" s="153">
        <f t="shared" si="1"/>
        <v>0</v>
      </c>
      <c r="Z66" s="149">
        <f t="shared" si="2"/>
        <v>0</v>
      </c>
      <c r="AA66" s="149">
        <f t="shared" si="3"/>
        <v>0</v>
      </c>
      <c r="AB66" s="154">
        <f t="shared" si="4"/>
        <v>0</v>
      </c>
      <c r="AD66" s="153">
        <f t="shared" si="5"/>
        <v>0</v>
      </c>
      <c r="AE66" s="149">
        <f t="shared" si="6"/>
        <v>0</v>
      </c>
      <c r="AF66" s="149">
        <f t="shared" si="7"/>
        <v>0</v>
      </c>
      <c r="AG66" s="154">
        <f t="shared" si="8"/>
        <v>0</v>
      </c>
    </row>
    <row r="67" spans="1:33" x14ac:dyDescent="0.25">
      <c r="A67" s="261" t="str">
        <f>IF(ISBLANK('A4'!A67),"",'A4'!A67)</f>
        <v/>
      </c>
      <c r="B67" s="931" t="str">
        <f>IF(ISBLANK('A4'!B67),"",'A4'!B67)</f>
        <v/>
      </c>
      <c r="C67" s="262" t="str">
        <f>IF(ISBLANK('A4'!D67),"",'A4'!D67)</f>
        <v/>
      </c>
      <c r="D67" s="263" t="str">
        <f>IF(ISBLANK('A4'!X67),"",'A4'!X67)</f>
        <v/>
      </c>
      <c r="E67" s="264"/>
      <c r="F67" s="265"/>
      <c r="G67" s="265"/>
      <c r="H67" s="265"/>
      <c r="I67" s="265"/>
      <c r="J67" s="265"/>
      <c r="K67" s="266"/>
      <c r="L67" s="462"/>
      <c r="M67" s="267"/>
      <c r="N67" s="268"/>
      <c r="O67" s="268"/>
      <c r="P67" s="268"/>
      <c r="Q67" s="268"/>
      <c r="R67" s="266"/>
      <c r="S67" s="265"/>
      <c r="T67" s="265"/>
      <c r="U67" s="265"/>
      <c r="V67" s="268"/>
      <c r="W67" s="267"/>
      <c r="Y67" s="153">
        <f t="shared" si="1"/>
        <v>0</v>
      </c>
      <c r="Z67" s="149">
        <f t="shared" si="2"/>
        <v>0</v>
      </c>
      <c r="AA67" s="149">
        <f t="shared" si="3"/>
        <v>0</v>
      </c>
      <c r="AB67" s="154">
        <f t="shared" si="4"/>
        <v>0</v>
      </c>
      <c r="AD67" s="153">
        <f t="shared" si="5"/>
        <v>0</v>
      </c>
      <c r="AE67" s="149">
        <f t="shared" si="6"/>
        <v>0</v>
      </c>
      <c r="AF67" s="149">
        <f t="shared" si="7"/>
        <v>0</v>
      </c>
      <c r="AG67" s="154">
        <f t="shared" si="8"/>
        <v>0</v>
      </c>
    </row>
    <row r="68" spans="1:33" x14ac:dyDescent="0.25">
      <c r="A68" s="261" t="str">
        <f>IF(ISBLANK('A4'!A68),"",'A4'!A68)</f>
        <v/>
      </c>
      <c r="B68" s="931" t="str">
        <f>IF(ISBLANK('A4'!B68),"",'A4'!B68)</f>
        <v/>
      </c>
      <c r="C68" s="262" t="str">
        <f>IF(ISBLANK('A4'!D68),"",'A4'!D68)</f>
        <v/>
      </c>
      <c r="D68" s="263" t="str">
        <f>IF(ISBLANK('A4'!X68),"",'A4'!X68)</f>
        <v/>
      </c>
      <c r="E68" s="264"/>
      <c r="F68" s="265"/>
      <c r="G68" s="265"/>
      <c r="H68" s="265"/>
      <c r="I68" s="265"/>
      <c r="J68" s="265"/>
      <c r="K68" s="266"/>
      <c r="L68" s="462"/>
      <c r="M68" s="267"/>
      <c r="N68" s="268"/>
      <c r="O68" s="268"/>
      <c r="P68" s="268"/>
      <c r="Q68" s="268"/>
      <c r="R68" s="266"/>
      <c r="S68" s="265"/>
      <c r="T68" s="265"/>
      <c r="U68" s="265"/>
      <c r="V68" s="268"/>
      <c r="W68" s="267"/>
      <c r="Y68" s="153">
        <f t="shared" si="1"/>
        <v>0</v>
      </c>
      <c r="Z68" s="149">
        <f t="shared" si="2"/>
        <v>0</v>
      </c>
      <c r="AA68" s="149">
        <f t="shared" si="3"/>
        <v>0</v>
      </c>
      <c r="AB68" s="154">
        <f t="shared" si="4"/>
        <v>0</v>
      </c>
      <c r="AD68" s="153">
        <f t="shared" si="5"/>
        <v>0</v>
      </c>
      <c r="AE68" s="149">
        <f t="shared" si="6"/>
        <v>0</v>
      </c>
      <c r="AF68" s="149">
        <f t="shared" si="7"/>
        <v>0</v>
      </c>
      <c r="AG68" s="154">
        <f t="shared" si="8"/>
        <v>0</v>
      </c>
    </row>
    <row r="69" spans="1:33" x14ac:dyDescent="0.25">
      <c r="A69" s="261" t="str">
        <f>IF(ISBLANK('A4'!A69),"",'A4'!A69)</f>
        <v/>
      </c>
      <c r="B69" s="931" t="str">
        <f>IF(ISBLANK('A4'!B69),"",'A4'!B69)</f>
        <v/>
      </c>
      <c r="C69" s="262" t="str">
        <f>IF(ISBLANK('A4'!D69),"",'A4'!D69)</f>
        <v/>
      </c>
      <c r="D69" s="263" t="str">
        <f>IF(ISBLANK('A4'!X69),"",'A4'!X69)</f>
        <v/>
      </c>
      <c r="E69" s="264"/>
      <c r="F69" s="265"/>
      <c r="G69" s="265"/>
      <c r="H69" s="265"/>
      <c r="I69" s="265"/>
      <c r="J69" s="265"/>
      <c r="K69" s="266"/>
      <c r="L69" s="462"/>
      <c r="M69" s="267"/>
      <c r="N69" s="268"/>
      <c r="O69" s="268"/>
      <c r="P69" s="268"/>
      <c r="Q69" s="268"/>
      <c r="R69" s="266"/>
      <c r="S69" s="265"/>
      <c r="T69" s="265"/>
      <c r="U69" s="265"/>
      <c r="V69" s="268"/>
      <c r="W69" s="267"/>
      <c r="Y69" s="153">
        <f t="shared" si="1"/>
        <v>0</v>
      </c>
      <c r="Z69" s="149">
        <f t="shared" si="2"/>
        <v>0</v>
      </c>
      <c r="AA69" s="149">
        <f t="shared" si="3"/>
        <v>0</v>
      </c>
      <c r="AB69" s="154">
        <f t="shared" si="4"/>
        <v>0</v>
      </c>
      <c r="AD69" s="153">
        <f t="shared" si="5"/>
        <v>0</v>
      </c>
      <c r="AE69" s="149">
        <f t="shared" si="6"/>
        <v>0</v>
      </c>
      <c r="AF69" s="149">
        <f t="shared" si="7"/>
        <v>0</v>
      </c>
      <c r="AG69" s="154">
        <f t="shared" si="8"/>
        <v>0</v>
      </c>
    </row>
    <row r="70" spans="1:33" x14ac:dyDescent="0.25">
      <c r="A70" s="261" t="str">
        <f>IF(ISBLANK('A4'!A70),"",'A4'!A70)</f>
        <v/>
      </c>
      <c r="B70" s="931" t="str">
        <f>IF(ISBLANK('A4'!B70),"",'A4'!B70)</f>
        <v/>
      </c>
      <c r="C70" s="262" t="str">
        <f>IF(ISBLANK('A4'!D70),"",'A4'!D70)</f>
        <v/>
      </c>
      <c r="D70" s="263" t="str">
        <f>IF(ISBLANK('A4'!X70),"",'A4'!X70)</f>
        <v/>
      </c>
      <c r="E70" s="264"/>
      <c r="F70" s="265"/>
      <c r="G70" s="265"/>
      <c r="H70" s="265"/>
      <c r="I70" s="265"/>
      <c r="J70" s="265"/>
      <c r="K70" s="266"/>
      <c r="L70" s="462"/>
      <c r="M70" s="267"/>
      <c r="N70" s="268"/>
      <c r="O70" s="268"/>
      <c r="P70" s="268"/>
      <c r="Q70" s="268"/>
      <c r="R70" s="266"/>
      <c r="S70" s="265"/>
      <c r="T70" s="265"/>
      <c r="U70" s="265"/>
      <c r="V70" s="268"/>
      <c r="W70" s="267"/>
      <c r="Y70" s="153">
        <f t="shared" si="1"/>
        <v>0</v>
      </c>
      <c r="Z70" s="149">
        <f t="shared" si="2"/>
        <v>0</v>
      </c>
      <c r="AA70" s="149">
        <f t="shared" si="3"/>
        <v>0</v>
      </c>
      <c r="AB70" s="154">
        <f t="shared" si="4"/>
        <v>0</v>
      </c>
      <c r="AD70" s="153">
        <f t="shared" si="5"/>
        <v>0</v>
      </c>
      <c r="AE70" s="149">
        <f t="shared" si="6"/>
        <v>0</v>
      </c>
      <c r="AF70" s="149">
        <f t="shared" si="7"/>
        <v>0</v>
      </c>
      <c r="AG70" s="154">
        <f t="shared" si="8"/>
        <v>0</v>
      </c>
    </row>
    <row r="71" spans="1:33" x14ac:dyDescent="0.25">
      <c r="A71" s="261" t="str">
        <f>IF(ISBLANK('A4'!A71),"",'A4'!A71)</f>
        <v/>
      </c>
      <c r="B71" s="931" t="str">
        <f>IF(ISBLANK('A4'!B71),"",'A4'!B71)</f>
        <v/>
      </c>
      <c r="C71" s="262" t="str">
        <f>IF(ISBLANK('A4'!D71),"",'A4'!D71)</f>
        <v/>
      </c>
      <c r="D71" s="263" t="str">
        <f>IF(ISBLANK('A4'!X71),"",'A4'!X71)</f>
        <v/>
      </c>
      <c r="E71" s="264"/>
      <c r="F71" s="265"/>
      <c r="G71" s="265"/>
      <c r="H71" s="265"/>
      <c r="I71" s="265"/>
      <c r="J71" s="265"/>
      <c r="K71" s="266"/>
      <c r="L71" s="462"/>
      <c r="M71" s="267"/>
      <c r="N71" s="268"/>
      <c r="O71" s="268"/>
      <c r="P71" s="268"/>
      <c r="Q71" s="268"/>
      <c r="R71" s="266"/>
      <c r="S71" s="265"/>
      <c r="T71" s="265"/>
      <c r="U71" s="265"/>
      <c r="V71" s="268"/>
      <c r="W71" s="267"/>
      <c r="Y71" s="153">
        <f t="shared" si="1"/>
        <v>0</v>
      </c>
      <c r="Z71" s="149">
        <f t="shared" si="2"/>
        <v>0</v>
      </c>
      <c r="AA71" s="149">
        <f t="shared" si="3"/>
        <v>0</v>
      </c>
      <c r="AB71" s="154">
        <f t="shared" si="4"/>
        <v>0</v>
      </c>
      <c r="AD71" s="153">
        <f t="shared" si="5"/>
        <v>0</v>
      </c>
      <c r="AE71" s="149">
        <f t="shared" si="6"/>
        <v>0</v>
      </c>
      <c r="AF71" s="149">
        <f t="shared" si="7"/>
        <v>0</v>
      </c>
      <c r="AG71" s="154">
        <f t="shared" si="8"/>
        <v>0</v>
      </c>
    </row>
    <row r="72" spans="1:33" x14ac:dyDescent="0.25">
      <c r="A72" s="261" t="str">
        <f>IF(ISBLANK('A4'!A72),"",'A4'!A72)</f>
        <v/>
      </c>
      <c r="B72" s="931" t="str">
        <f>IF(ISBLANK('A4'!B72),"",'A4'!B72)</f>
        <v/>
      </c>
      <c r="C72" s="262" t="str">
        <f>IF(ISBLANK('A4'!D72),"",'A4'!D72)</f>
        <v/>
      </c>
      <c r="D72" s="263" t="str">
        <f>IF(ISBLANK('A4'!X72),"",'A4'!X72)</f>
        <v/>
      </c>
      <c r="E72" s="264"/>
      <c r="F72" s="265"/>
      <c r="G72" s="265"/>
      <c r="H72" s="265"/>
      <c r="I72" s="265"/>
      <c r="J72" s="265"/>
      <c r="K72" s="266"/>
      <c r="L72" s="462"/>
      <c r="M72" s="267"/>
      <c r="N72" s="268"/>
      <c r="O72" s="268"/>
      <c r="P72" s="268"/>
      <c r="Q72" s="268"/>
      <c r="R72" s="266"/>
      <c r="S72" s="265"/>
      <c r="T72" s="265"/>
      <c r="U72" s="265"/>
      <c r="V72" s="268"/>
      <c r="W72" s="267"/>
      <c r="Y72" s="153">
        <f t="shared" si="1"/>
        <v>0</v>
      </c>
      <c r="Z72" s="149">
        <f t="shared" si="2"/>
        <v>0</v>
      </c>
      <c r="AA72" s="149">
        <f t="shared" si="3"/>
        <v>0</v>
      </c>
      <c r="AB72" s="154">
        <f t="shared" si="4"/>
        <v>0</v>
      </c>
      <c r="AD72" s="153">
        <f t="shared" si="5"/>
        <v>0</v>
      </c>
      <c r="AE72" s="149">
        <f t="shared" si="6"/>
        <v>0</v>
      </c>
      <c r="AF72" s="149">
        <f t="shared" si="7"/>
        <v>0</v>
      </c>
      <c r="AG72" s="154">
        <f t="shared" si="8"/>
        <v>0</v>
      </c>
    </row>
    <row r="73" spans="1:33" x14ac:dyDescent="0.25">
      <c r="A73" s="261" t="str">
        <f>IF(ISBLANK('A4'!A73),"",'A4'!A73)</f>
        <v/>
      </c>
      <c r="B73" s="931" t="str">
        <f>IF(ISBLANK('A4'!B73),"",'A4'!B73)</f>
        <v/>
      </c>
      <c r="C73" s="262" t="str">
        <f>IF(ISBLANK('A4'!D73),"",'A4'!D73)</f>
        <v/>
      </c>
      <c r="D73" s="263" t="str">
        <f>IF(ISBLANK('A4'!X73),"",'A4'!X73)</f>
        <v/>
      </c>
      <c r="E73" s="264"/>
      <c r="F73" s="265"/>
      <c r="G73" s="265"/>
      <c r="H73" s="265"/>
      <c r="I73" s="265"/>
      <c r="J73" s="265"/>
      <c r="K73" s="266"/>
      <c r="L73" s="462"/>
      <c r="M73" s="267"/>
      <c r="N73" s="268"/>
      <c r="O73" s="268"/>
      <c r="P73" s="268"/>
      <c r="Q73" s="268"/>
      <c r="R73" s="266"/>
      <c r="S73" s="265"/>
      <c r="T73" s="265"/>
      <c r="U73" s="265"/>
      <c r="V73" s="268"/>
      <c r="W73" s="267"/>
      <c r="Y73" s="153">
        <f t="shared" si="1"/>
        <v>0</v>
      </c>
      <c r="Z73" s="149">
        <f t="shared" si="2"/>
        <v>0</v>
      </c>
      <c r="AA73" s="149">
        <f t="shared" si="3"/>
        <v>0</v>
      </c>
      <c r="AB73" s="154">
        <f t="shared" si="4"/>
        <v>0</v>
      </c>
      <c r="AD73" s="153">
        <f t="shared" si="5"/>
        <v>0</v>
      </c>
      <c r="AE73" s="149">
        <f t="shared" si="6"/>
        <v>0</v>
      </c>
      <c r="AF73" s="149">
        <f t="shared" si="7"/>
        <v>0</v>
      </c>
      <c r="AG73" s="154">
        <f t="shared" si="8"/>
        <v>0</v>
      </c>
    </row>
    <row r="74" spans="1:33" x14ac:dyDescent="0.25">
      <c r="A74" s="261" t="str">
        <f>IF(ISBLANK('A4'!A74),"",'A4'!A74)</f>
        <v/>
      </c>
      <c r="B74" s="931" t="str">
        <f>IF(ISBLANK('A4'!B74),"",'A4'!B74)</f>
        <v/>
      </c>
      <c r="C74" s="262" t="str">
        <f>IF(ISBLANK('A4'!D74),"",'A4'!D74)</f>
        <v/>
      </c>
      <c r="D74" s="263" t="str">
        <f>IF(ISBLANK('A4'!X74),"",'A4'!X74)</f>
        <v/>
      </c>
      <c r="E74" s="264"/>
      <c r="F74" s="265"/>
      <c r="G74" s="265"/>
      <c r="H74" s="265"/>
      <c r="I74" s="265"/>
      <c r="J74" s="265"/>
      <c r="K74" s="266"/>
      <c r="L74" s="462"/>
      <c r="M74" s="267"/>
      <c r="N74" s="268"/>
      <c r="O74" s="268"/>
      <c r="P74" s="268"/>
      <c r="Q74" s="268"/>
      <c r="R74" s="266"/>
      <c r="S74" s="265"/>
      <c r="T74" s="265"/>
      <c r="U74" s="265"/>
      <c r="V74" s="268"/>
      <c r="W74" s="267"/>
      <c r="Y74" s="153">
        <f t="shared" si="1"/>
        <v>0</v>
      </c>
      <c r="Z74" s="149">
        <f t="shared" si="2"/>
        <v>0</v>
      </c>
      <c r="AA74" s="149">
        <f t="shared" si="3"/>
        <v>0</v>
      </c>
      <c r="AB74" s="154">
        <f t="shared" si="4"/>
        <v>0</v>
      </c>
      <c r="AD74" s="153">
        <f t="shared" si="5"/>
        <v>0</v>
      </c>
      <c r="AE74" s="149">
        <f t="shared" si="6"/>
        <v>0</v>
      </c>
      <c r="AF74" s="149">
        <f t="shared" si="7"/>
        <v>0</v>
      </c>
      <c r="AG74" s="154">
        <f t="shared" si="8"/>
        <v>0</v>
      </c>
    </row>
    <row r="75" spans="1:33" x14ac:dyDescent="0.25">
      <c r="A75" s="261" t="str">
        <f>IF(ISBLANK('A4'!A75),"",'A4'!A75)</f>
        <v/>
      </c>
      <c r="B75" s="931" t="str">
        <f>IF(ISBLANK('A4'!B75),"",'A4'!B75)</f>
        <v/>
      </c>
      <c r="C75" s="262" t="str">
        <f>IF(ISBLANK('A4'!D75),"",'A4'!D75)</f>
        <v/>
      </c>
      <c r="D75" s="263" t="str">
        <f>IF(ISBLANK('A4'!X75),"",'A4'!X75)</f>
        <v/>
      </c>
      <c r="E75" s="264"/>
      <c r="F75" s="265"/>
      <c r="G75" s="265"/>
      <c r="H75" s="265"/>
      <c r="I75" s="265"/>
      <c r="J75" s="265"/>
      <c r="K75" s="266"/>
      <c r="L75" s="462"/>
      <c r="M75" s="267"/>
      <c r="N75" s="268"/>
      <c r="O75" s="268"/>
      <c r="P75" s="268"/>
      <c r="Q75" s="268"/>
      <c r="R75" s="266"/>
      <c r="S75" s="265"/>
      <c r="T75" s="265"/>
      <c r="U75" s="265"/>
      <c r="V75" s="268"/>
      <c r="W75" s="267"/>
      <c r="Y75" s="153">
        <f t="shared" si="1"/>
        <v>0</v>
      </c>
      <c r="Z75" s="149">
        <f t="shared" si="2"/>
        <v>0</v>
      </c>
      <c r="AA75" s="149">
        <f t="shared" si="3"/>
        <v>0</v>
      </c>
      <c r="AB75" s="154">
        <f t="shared" si="4"/>
        <v>0</v>
      </c>
      <c r="AD75" s="153">
        <f t="shared" si="5"/>
        <v>0</v>
      </c>
      <c r="AE75" s="149">
        <f t="shared" si="6"/>
        <v>0</v>
      </c>
      <c r="AF75" s="149">
        <f t="shared" si="7"/>
        <v>0</v>
      </c>
      <c r="AG75" s="154">
        <f t="shared" si="8"/>
        <v>0</v>
      </c>
    </row>
    <row r="76" spans="1:33" x14ac:dyDescent="0.25">
      <c r="A76" s="261" t="str">
        <f>IF(ISBLANK('A4'!A76),"",'A4'!A76)</f>
        <v/>
      </c>
      <c r="B76" s="931" t="str">
        <f>IF(ISBLANK('A4'!B76),"",'A4'!B76)</f>
        <v/>
      </c>
      <c r="C76" s="262" t="str">
        <f>IF(ISBLANK('A4'!D76),"",'A4'!D76)</f>
        <v/>
      </c>
      <c r="D76" s="263" t="str">
        <f>IF(ISBLANK('A4'!X76),"",'A4'!X76)</f>
        <v/>
      </c>
      <c r="E76" s="264"/>
      <c r="F76" s="265"/>
      <c r="G76" s="265"/>
      <c r="H76" s="265"/>
      <c r="I76" s="265"/>
      <c r="J76" s="265"/>
      <c r="K76" s="266"/>
      <c r="L76" s="462"/>
      <c r="M76" s="267"/>
      <c r="N76" s="268"/>
      <c r="O76" s="268"/>
      <c r="P76" s="268"/>
      <c r="Q76" s="268"/>
      <c r="R76" s="266"/>
      <c r="S76" s="265"/>
      <c r="T76" s="265"/>
      <c r="U76" s="265"/>
      <c r="V76" s="268"/>
      <c r="W76" s="267"/>
      <c r="Y76" s="153">
        <f t="shared" si="1"/>
        <v>0</v>
      </c>
      <c r="Z76" s="149">
        <f t="shared" si="2"/>
        <v>0</v>
      </c>
      <c r="AA76" s="149">
        <f t="shared" si="3"/>
        <v>0</v>
      </c>
      <c r="AB76" s="154">
        <f t="shared" si="4"/>
        <v>0</v>
      </c>
      <c r="AD76" s="153">
        <f t="shared" si="5"/>
        <v>0</v>
      </c>
      <c r="AE76" s="149">
        <f t="shared" si="6"/>
        <v>0</v>
      </c>
      <c r="AF76" s="149">
        <f t="shared" si="7"/>
        <v>0</v>
      </c>
      <c r="AG76" s="154">
        <f t="shared" si="8"/>
        <v>0</v>
      </c>
    </row>
    <row r="77" spans="1:33" x14ac:dyDescent="0.25">
      <c r="A77" s="261" t="str">
        <f>IF(ISBLANK('A4'!A77),"",'A4'!A77)</f>
        <v/>
      </c>
      <c r="B77" s="931" t="str">
        <f>IF(ISBLANK('A4'!B77),"",'A4'!B77)</f>
        <v/>
      </c>
      <c r="C77" s="262" t="str">
        <f>IF(ISBLANK('A4'!D77),"",'A4'!D77)</f>
        <v/>
      </c>
      <c r="D77" s="263" t="str">
        <f>IF(ISBLANK('A4'!X77),"",'A4'!X77)</f>
        <v/>
      </c>
      <c r="E77" s="264"/>
      <c r="F77" s="265"/>
      <c r="G77" s="265"/>
      <c r="H77" s="265"/>
      <c r="I77" s="265"/>
      <c r="J77" s="265"/>
      <c r="K77" s="266"/>
      <c r="L77" s="462"/>
      <c r="M77" s="267"/>
      <c r="N77" s="268"/>
      <c r="O77" s="268"/>
      <c r="P77" s="268"/>
      <c r="Q77" s="268"/>
      <c r="R77" s="266"/>
      <c r="S77" s="265"/>
      <c r="T77" s="265"/>
      <c r="U77" s="265"/>
      <c r="V77" s="268"/>
      <c r="W77" s="267"/>
      <c r="Y77" s="153">
        <f t="shared" si="1"/>
        <v>0</v>
      </c>
      <c r="Z77" s="149">
        <f t="shared" si="2"/>
        <v>0</v>
      </c>
      <c r="AA77" s="149">
        <f t="shared" si="3"/>
        <v>0</v>
      </c>
      <c r="AB77" s="154">
        <f t="shared" si="4"/>
        <v>0</v>
      </c>
      <c r="AD77" s="153">
        <f t="shared" si="5"/>
        <v>0</v>
      </c>
      <c r="AE77" s="149">
        <f t="shared" si="6"/>
        <v>0</v>
      </c>
      <c r="AF77" s="149">
        <f t="shared" si="7"/>
        <v>0</v>
      </c>
      <c r="AG77" s="154">
        <f t="shared" si="8"/>
        <v>0</v>
      </c>
    </row>
    <row r="78" spans="1:33" x14ac:dyDescent="0.25">
      <c r="A78" s="261" t="str">
        <f>IF(ISBLANK('A4'!A78),"",'A4'!A78)</f>
        <v/>
      </c>
      <c r="B78" s="931" t="str">
        <f>IF(ISBLANK('A4'!B78),"",'A4'!B78)</f>
        <v/>
      </c>
      <c r="C78" s="262" t="str">
        <f>IF(ISBLANK('A4'!D78),"",'A4'!D78)</f>
        <v/>
      </c>
      <c r="D78" s="263" t="str">
        <f>IF(ISBLANK('A4'!X78),"",'A4'!X78)</f>
        <v/>
      </c>
      <c r="E78" s="264"/>
      <c r="F78" s="265"/>
      <c r="G78" s="265"/>
      <c r="H78" s="265"/>
      <c r="I78" s="265"/>
      <c r="J78" s="265"/>
      <c r="K78" s="266"/>
      <c r="L78" s="462"/>
      <c r="M78" s="267"/>
      <c r="N78" s="268"/>
      <c r="O78" s="268"/>
      <c r="P78" s="268"/>
      <c r="Q78" s="268"/>
      <c r="R78" s="266"/>
      <c r="S78" s="265"/>
      <c r="T78" s="265"/>
      <c r="U78" s="265"/>
      <c r="V78" s="268"/>
      <c r="W78" s="267"/>
      <c r="Y78" s="153">
        <f t="shared" si="1"/>
        <v>0</v>
      </c>
      <c r="Z78" s="149">
        <f t="shared" si="2"/>
        <v>0</v>
      </c>
      <c r="AA78" s="149">
        <f t="shared" si="3"/>
        <v>0</v>
      </c>
      <c r="AB78" s="154">
        <f t="shared" si="4"/>
        <v>0</v>
      </c>
      <c r="AD78" s="153">
        <f t="shared" si="5"/>
        <v>0</v>
      </c>
      <c r="AE78" s="149">
        <f t="shared" si="6"/>
        <v>0</v>
      </c>
      <c r="AF78" s="149">
        <f t="shared" si="7"/>
        <v>0</v>
      </c>
      <c r="AG78" s="154">
        <f t="shared" si="8"/>
        <v>0</v>
      </c>
    </row>
    <row r="79" spans="1:33" x14ac:dyDescent="0.25">
      <c r="A79" s="261" t="str">
        <f>IF(ISBLANK('A4'!A79),"",'A4'!A79)</f>
        <v/>
      </c>
      <c r="B79" s="931" t="str">
        <f>IF(ISBLANK('A4'!B79),"",'A4'!B79)</f>
        <v/>
      </c>
      <c r="C79" s="262" t="str">
        <f>IF(ISBLANK('A4'!D79),"",'A4'!D79)</f>
        <v/>
      </c>
      <c r="D79" s="263" t="str">
        <f>IF(ISBLANK('A4'!X79),"",'A4'!X79)</f>
        <v/>
      </c>
      <c r="E79" s="264"/>
      <c r="F79" s="265"/>
      <c r="G79" s="265"/>
      <c r="H79" s="265"/>
      <c r="I79" s="265"/>
      <c r="J79" s="265"/>
      <c r="K79" s="266"/>
      <c r="L79" s="462"/>
      <c r="M79" s="267"/>
      <c r="N79" s="268"/>
      <c r="O79" s="268"/>
      <c r="P79" s="268"/>
      <c r="Q79" s="268"/>
      <c r="R79" s="266"/>
      <c r="S79" s="265"/>
      <c r="T79" s="265"/>
      <c r="U79" s="265"/>
      <c r="V79" s="268"/>
      <c r="W79" s="267"/>
      <c r="Y79" s="153">
        <f t="shared" si="1"/>
        <v>0</v>
      </c>
      <c r="Z79" s="149">
        <f t="shared" si="2"/>
        <v>0</v>
      </c>
      <c r="AA79" s="149">
        <f t="shared" si="3"/>
        <v>0</v>
      </c>
      <c r="AB79" s="154">
        <f t="shared" si="4"/>
        <v>0</v>
      </c>
      <c r="AD79" s="153">
        <f t="shared" si="5"/>
        <v>0</v>
      </c>
      <c r="AE79" s="149">
        <f t="shared" si="6"/>
        <v>0</v>
      </c>
      <c r="AF79" s="149">
        <f t="shared" si="7"/>
        <v>0</v>
      </c>
      <c r="AG79" s="154">
        <f t="shared" si="8"/>
        <v>0</v>
      </c>
    </row>
    <row r="80" spans="1:33" x14ac:dyDescent="0.25">
      <c r="A80" s="261" t="str">
        <f>IF(ISBLANK('A4'!A80),"",'A4'!A80)</f>
        <v/>
      </c>
      <c r="B80" s="931" t="str">
        <f>IF(ISBLANK('A4'!B80),"",'A4'!B80)</f>
        <v/>
      </c>
      <c r="C80" s="262" t="str">
        <f>IF(ISBLANK('A4'!D80),"",'A4'!D80)</f>
        <v/>
      </c>
      <c r="D80" s="263" t="str">
        <f>IF(ISBLANK('A4'!X80),"",'A4'!X80)</f>
        <v/>
      </c>
      <c r="E80" s="264"/>
      <c r="F80" s="265"/>
      <c r="G80" s="265"/>
      <c r="H80" s="265"/>
      <c r="I80" s="265"/>
      <c r="J80" s="265"/>
      <c r="K80" s="266"/>
      <c r="L80" s="462"/>
      <c r="M80" s="267"/>
      <c r="N80" s="268"/>
      <c r="O80" s="268"/>
      <c r="P80" s="268"/>
      <c r="Q80" s="268"/>
      <c r="R80" s="266"/>
      <c r="S80" s="265"/>
      <c r="T80" s="265"/>
      <c r="U80" s="265"/>
      <c r="V80" s="268"/>
      <c r="W80" s="267"/>
      <c r="Y80" s="153">
        <f t="shared" si="1"/>
        <v>0</v>
      </c>
      <c r="Z80" s="149">
        <f t="shared" si="2"/>
        <v>0</v>
      </c>
      <c r="AA80" s="149">
        <f t="shared" si="3"/>
        <v>0</v>
      </c>
      <c r="AB80" s="154">
        <f t="shared" si="4"/>
        <v>0</v>
      </c>
      <c r="AD80" s="153">
        <f t="shared" si="5"/>
        <v>0</v>
      </c>
      <c r="AE80" s="149">
        <f t="shared" si="6"/>
        <v>0</v>
      </c>
      <c r="AF80" s="149">
        <f t="shared" si="7"/>
        <v>0</v>
      </c>
      <c r="AG80" s="154">
        <f t="shared" si="8"/>
        <v>0</v>
      </c>
    </row>
    <row r="81" spans="1:33" x14ac:dyDescent="0.25">
      <c r="A81" s="261" t="str">
        <f>IF(ISBLANK('A4'!A81),"",'A4'!A81)</f>
        <v/>
      </c>
      <c r="B81" s="931" t="str">
        <f>IF(ISBLANK('A4'!B81),"",'A4'!B81)</f>
        <v/>
      </c>
      <c r="C81" s="262" t="str">
        <f>IF(ISBLANK('A4'!D81),"",'A4'!D81)</f>
        <v/>
      </c>
      <c r="D81" s="263" t="str">
        <f>IF(ISBLANK('A4'!X81),"",'A4'!X81)</f>
        <v/>
      </c>
      <c r="E81" s="264"/>
      <c r="F81" s="265"/>
      <c r="G81" s="265"/>
      <c r="H81" s="265"/>
      <c r="I81" s="265"/>
      <c r="J81" s="265"/>
      <c r="K81" s="266"/>
      <c r="L81" s="462"/>
      <c r="M81" s="267"/>
      <c r="N81" s="268"/>
      <c r="O81" s="268"/>
      <c r="P81" s="268"/>
      <c r="Q81" s="268"/>
      <c r="R81" s="266"/>
      <c r="S81" s="265"/>
      <c r="T81" s="265"/>
      <c r="U81" s="265"/>
      <c r="V81" s="268"/>
      <c r="W81" s="267"/>
      <c r="Y81" s="153">
        <f t="shared" si="1"/>
        <v>0</v>
      </c>
      <c r="Z81" s="149">
        <f t="shared" si="2"/>
        <v>0</v>
      </c>
      <c r="AA81" s="149">
        <f t="shared" si="3"/>
        <v>0</v>
      </c>
      <c r="AB81" s="154">
        <f t="shared" si="4"/>
        <v>0</v>
      </c>
      <c r="AD81" s="153">
        <f t="shared" si="5"/>
        <v>0</v>
      </c>
      <c r="AE81" s="149">
        <f t="shared" si="6"/>
        <v>0</v>
      </c>
      <c r="AF81" s="149">
        <f t="shared" si="7"/>
        <v>0</v>
      </c>
      <c r="AG81" s="154">
        <f t="shared" si="8"/>
        <v>0</v>
      </c>
    </row>
    <row r="82" spans="1:33" x14ac:dyDescent="0.25">
      <c r="A82" s="261" t="str">
        <f>IF(ISBLANK('A4'!A82),"",'A4'!A82)</f>
        <v/>
      </c>
      <c r="B82" s="931" t="str">
        <f>IF(ISBLANK('A4'!B82),"",'A4'!B82)</f>
        <v/>
      </c>
      <c r="C82" s="262" t="str">
        <f>IF(ISBLANK('A4'!D82),"",'A4'!D82)</f>
        <v/>
      </c>
      <c r="D82" s="263" t="str">
        <f>IF(ISBLANK('A4'!X82),"",'A4'!X82)</f>
        <v/>
      </c>
      <c r="E82" s="264"/>
      <c r="F82" s="265"/>
      <c r="G82" s="265"/>
      <c r="H82" s="265"/>
      <c r="I82" s="265"/>
      <c r="J82" s="265"/>
      <c r="K82" s="266"/>
      <c r="L82" s="462"/>
      <c r="M82" s="267"/>
      <c r="N82" s="268"/>
      <c r="O82" s="268"/>
      <c r="P82" s="268"/>
      <c r="Q82" s="268"/>
      <c r="R82" s="266"/>
      <c r="S82" s="265"/>
      <c r="T82" s="265"/>
      <c r="U82" s="265"/>
      <c r="V82" s="268"/>
      <c r="W82" s="267"/>
      <c r="Y82" s="153">
        <f t="shared" ref="Y82:Y145" si="9">SUM(E82:J82)</f>
        <v>0</v>
      </c>
      <c r="Z82" s="149">
        <f t="shared" ref="Z82:Z145" si="10">SUM(K82:M82)</f>
        <v>0</v>
      </c>
      <c r="AA82" s="149">
        <f t="shared" ref="AA82:AA145" si="11">SUM(N82:Q82)</f>
        <v>0</v>
      </c>
      <c r="AB82" s="154">
        <f t="shared" ref="AB82:AB145" si="12">SUM(R82:W82)</f>
        <v>0</v>
      </c>
      <c r="AD82" s="153">
        <f t="shared" ref="AD82:AD145" si="13">IF(D82="",Y82,D82-Y82)</f>
        <v>0</v>
      </c>
      <c r="AE82" s="149">
        <f t="shared" ref="AE82:AE145" si="14">IF(D82="",Z82,D82-Z82)</f>
        <v>0</v>
      </c>
      <c r="AF82" s="149">
        <f t="shared" ref="AF82:AF145" si="15">IF(D82="",AA82,D82-AA82)</f>
        <v>0</v>
      </c>
      <c r="AG82" s="154">
        <f t="shared" ref="AG82:AG145" si="16">IF(D82="",AB82,D82-AB82)</f>
        <v>0</v>
      </c>
    </row>
    <row r="83" spans="1:33" x14ac:dyDescent="0.25">
      <c r="A83" s="261" t="str">
        <f>IF(ISBLANK('A4'!A83),"",'A4'!A83)</f>
        <v/>
      </c>
      <c r="B83" s="931" t="str">
        <f>IF(ISBLANK('A4'!B83),"",'A4'!B83)</f>
        <v/>
      </c>
      <c r="C83" s="262" t="str">
        <f>IF(ISBLANK('A4'!D83),"",'A4'!D83)</f>
        <v/>
      </c>
      <c r="D83" s="263" t="str">
        <f>IF(ISBLANK('A4'!X83),"",'A4'!X83)</f>
        <v/>
      </c>
      <c r="E83" s="264"/>
      <c r="F83" s="265"/>
      <c r="G83" s="265"/>
      <c r="H83" s="265"/>
      <c r="I83" s="265"/>
      <c r="J83" s="265"/>
      <c r="K83" s="266"/>
      <c r="L83" s="462"/>
      <c r="M83" s="267"/>
      <c r="N83" s="268"/>
      <c r="O83" s="268"/>
      <c r="P83" s="268"/>
      <c r="Q83" s="268"/>
      <c r="R83" s="266"/>
      <c r="S83" s="265"/>
      <c r="T83" s="265"/>
      <c r="U83" s="265"/>
      <c r="V83" s="268"/>
      <c r="W83" s="267"/>
      <c r="Y83" s="153">
        <f t="shared" si="9"/>
        <v>0</v>
      </c>
      <c r="Z83" s="149">
        <f t="shared" si="10"/>
        <v>0</v>
      </c>
      <c r="AA83" s="149">
        <f t="shared" si="11"/>
        <v>0</v>
      </c>
      <c r="AB83" s="154">
        <f t="shared" si="12"/>
        <v>0</v>
      </c>
      <c r="AD83" s="153">
        <f t="shared" si="13"/>
        <v>0</v>
      </c>
      <c r="AE83" s="149">
        <f t="shared" si="14"/>
        <v>0</v>
      </c>
      <c r="AF83" s="149">
        <f t="shared" si="15"/>
        <v>0</v>
      </c>
      <c r="AG83" s="154">
        <f t="shared" si="16"/>
        <v>0</v>
      </c>
    </row>
    <row r="84" spans="1:33" x14ac:dyDescent="0.25">
      <c r="A84" s="261" t="str">
        <f>IF(ISBLANK('A4'!A84),"",'A4'!A84)</f>
        <v/>
      </c>
      <c r="B84" s="931" t="str">
        <f>IF(ISBLANK('A4'!B84),"",'A4'!B84)</f>
        <v/>
      </c>
      <c r="C84" s="262" t="str">
        <f>IF(ISBLANK('A4'!D84),"",'A4'!D84)</f>
        <v/>
      </c>
      <c r="D84" s="263" t="str">
        <f>IF(ISBLANK('A4'!X84),"",'A4'!X84)</f>
        <v/>
      </c>
      <c r="E84" s="264"/>
      <c r="F84" s="265"/>
      <c r="G84" s="265"/>
      <c r="H84" s="265"/>
      <c r="I84" s="265"/>
      <c r="J84" s="265"/>
      <c r="K84" s="266"/>
      <c r="L84" s="462"/>
      <c r="M84" s="267"/>
      <c r="N84" s="268"/>
      <c r="O84" s="268"/>
      <c r="P84" s="268"/>
      <c r="Q84" s="268"/>
      <c r="R84" s="266"/>
      <c r="S84" s="265"/>
      <c r="T84" s="265"/>
      <c r="U84" s="265"/>
      <c r="V84" s="268"/>
      <c r="W84" s="267"/>
      <c r="Y84" s="153">
        <f t="shared" si="9"/>
        <v>0</v>
      </c>
      <c r="Z84" s="149">
        <f t="shared" si="10"/>
        <v>0</v>
      </c>
      <c r="AA84" s="149">
        <f t="shared" si="11"/>
        <v>0</v>
      </c>
      <c r="AB84" s="154">
        <f t="shared" si="12"/>
        <v>0</v>
      </c>
      <c r="AD84" s="153">
        <f t="shared" si="13"/>
        <v>0</v>
      </c>
      <c r="AE84" s="149">
        <f t="shared" si="14"/>
        <v>0</v>
      </c>
      <c r="AF84" s="149">
        <f t="shared" si="15"/>
        <v>0</v>
      </c>
      <c r="AG84" s="154">
        <f t="shared" si="16"/>
        <v>0</v>
      </c>
    </row>
    <row r="85" spans="1:33" x14ac:dyDescent="0.25">
      <c r="A85" s="261" t="str">
        <f>IF(ISBLANK('A4'!A85),"",'A4'!A85)</f>
        <v/>
      </c>
      <c r="B85" s="931" t="str">
        <f>IF(ISBLANK('A4'!B85),"",'A4'!B85)</f>
        <v/>
      </c>
      <c r="C85" s="262" t="str">
        <f>IF(ISBLANK('A4'!D85),"",'A4'!D85)</f>
        <v/>
      </c>
      <c r="D85" s="263" t="str">
        <f>IF(ISBLANK('A4'!X85),"",'A4'!X85)</f>
        <v/>
      </c>
      <c r="E85" s="264"/>
      <c r="F85" s="265"/>
      <c r="G85" s="265"/>
      <c r="H85" s="265"/>
      <c r="I85" s="265"/>
      <c r="J85" s="265"/>
      <c r="K85" s="266"/>
      <c r="L85" s="462"/>
      <c r="M85" s="267"/>
      <c r="N85" s="268"/>
      <c r="O85" s="268"/>
      <c r="P85" s="268"/>
      <c r="Q85" s="268"/>
      <c r="R85" s="266"/>
      <c r="S85" s="265"/>
      <c r="T85" s="265"/>
      <c r="U85" s="265"/>
      <c r="V85" s="268"/>
      <c r="W85" s="267"/>
      <c r="Y85" s="153">
        <f t="shared" si="9"/>
        <v>0</v>
      </c>
      <c r="Z85" s="149">
        <f t="shared" si="10"/>
        <v>0</v>
      </c>
      <c r="AA85" s="149">
        <f t="shared" si="11"/>
        <v>0</v>
      </c>
      <c r="AB85" s="154">
        <f t="shared" si="12"/>
        <v>0</v>
      </c>
      <c r="AD85" s="153">
        <f t="shared" si="13"/>
        <v>0</v>
      </c>
      <c r="AE85" s="149">
        <f t="shared" si="14"/>
        <v>0</v>
      </c>
      <c r="AF85" s="149">
        <f t="shared" si="15"/>
        <v>0</v>
      </c>
      <c r="AG85" s="154">
        <f t="shared" si="16"/>
        <v>0</v>
      </c>
    </row>
    <row r="86" spans="1:33" x14ac:dyDescent="0.25">
      <c r="A86" s="261" t="str">
        <f>IF(ISBLANK('A4'!A86),"",'A4'!A86)</f>
        <v/>
      </c>
      <c r="B86" s="931" t="str">
        <f>IF(ISBLANK('A4'!B86),"",'A4'!B86)</f>
        <v/>
      </c>
      <c r="C86" s="262" t="str">
        <f>IF(ISBLANK('A4'!D86),"",'A4'!D86)</f>
        <v/>
      </c>
      <c r="D86" s="263" t="str">
        <f>IF(ISBLANK('A4'!X86),"",'A4'!X86)</f>
        <v/>
      </c>
      <c r="E86" s="264"/>
      <c r="F86" s="265"/>
      <c r="G86" s="265"/>
      <c r="H86" s="265"/>
      <c r="I86" s="265"/>
      <c r="J86" s="265"/>
      <c r="K86" s="266"/>
      <c r="L86" s="462"/>
      <c r="M86" s="267"/>
      <c r="N86" s="268"/>
      <c r="O86" s="268"/>
      <c r="P86" s="268"/>
      <c r="Q86" s="268"/>
      <c r="R86" s="266"/>
      <c r="S86" s="265"/>
      <c r="T86" s="265"/>
      <c r="U86" s="265"/>
      <c r="V86" s="268"/>
      <c r="W86" s="267"/>
      <c r="Y86" s="153">
        <f t="shared" si="9"/>
        <v>0</v>
      </c>
      <c r="Z86" s="149">
        <f t="shared" si="10"/>
        <v>0</v>
      </c>
      <c r="AA86" s="149">
        <f t="shared" si="11"/>
        <v>0</v>
      </c>
      <c r="AB86" s="154">
        <f t="shared" si="12"/>
        <v>0</v>
      </c>
      <c r="AD86" s="153">
        <f t="shared" si="13"/>
        <v>0</v>
      </c>
      <c r="AE86" s="149">
        <f t="shared" si="14"/>
        <v>0</v>
      </c>
      <c r="AF86" s="149">
        <f t="shared" si="15"/>
        <v>0</v>
      </c>
      <c r="AG86" s="154">
        <f t="shared" si="16"/>
        <v>0</v>
      </c>
    </row>
    <row r="87" spans="1:33" x14ac:dyDescent="0.25">
      <c r="A87" s="261" t="str">
        <f>IF(ISBLANK('A4'!A87),"",'A4'!A87)</f>
        <v/>
      </c>
      <c r="B87" s="931" t="str">
        <f>IF(ISBLANK('A4'!B87),"",'A4'!B87)</f>
        <v/>
      </c>
      <c r="C87" s="262" t="str">
        <f>IF(ISBLANK('A4'!D87),"",'A4'!D87)</f>
        <v/>
      </c>
      <c r="D87" s="263" t="str">
        <f>IF(ISBLANK('A4'!X87),"",'A4'!X87)</f>
        <v/>
      </c>
      <c r="E87" s="264"/>
      <c r="F87" s="265"/>
      <c r="G87" s="265"/>
      <c r="H87" s="265"/>
      <c r="I87" s="265"/>
      <c r="J87" s="265"/>
      <c r="K87" s="266"/>
      <c r="L87" s="462"/>
      <c r="M87" s="267"/>
      <c r="N87" s="268"/>
      <c r="O87" s="268"/>
      <c r="P87" s="268"/>
      <c r="Q87" s="268"/>
      <c r="R87" s="266"/>
      <c r="S87" s="265"/>
      <c r="T87" s="265"/>
      <c r="U87" s="265"/>
      <c r="V87" s="268"/>
      <c r="W87" s="267"/>
      <c r="Y87" s="153">
        <f t="shared" si="9"/>
        <v>0</v>
      </c>
      <c r="Z87" s="149">
        <f t="shared" si="10"/>
        <v>0</v>
      </c>
      <c r="AA87" s="149">
        <f t="shared" si="11"/>
        <v>0</v>
      </c>
      <c r="AB87" s="154">
        <f t="shared" si="12"/>
        <v>0</v>
      </c>
      <c r="AD87" s="153">
        <f t="shared" si="13"/>
        <v>0</v>
      </c>
      <c r="AE87" s="149">
        <f t="shared" si="14"/>
        <v>0</v>
      </c>
      <c r="AF87" s="149">
        <f t="shared" si="15"/>
        <v>0</v>
      </c>
      <c r="AG87" s="154">
        <f t="shared" si="16"/>
        <v>0</v>
      </c>
    </row>
    <row r="88" spans="1:33" x14ac:dyDescent="0.25">
      <c r="A88" s="261" t="str">
        <f>IF(ISBLANK('A4'!A88),"",'A4'!A88)</f>
        <v/>
      </c>
      <c r="B88" s="931" t="str">
        <f>IF(ISBLANK('A4'!B88),"",'A4'!B88)</f>
        <v/>
      </c>
      <c r="C88" s="262" t="str">
        <f>IF(ISBLANK('A4'!D88),"",'A4'!D88)</f>
        <v/>
      </c>
      <c r="D88" s="263" t="str">
        <f>IF(ISBLANK('A4'!X88),"",'A4'!X88)</f>
        <v/>
      </c>
      <c r="E88" s="264"/>
      <c r="F88" s="265"/>
      <c r="G88" s="265"/>
      <c r="H88" s="265"/>
      <c r="I88" s="265"/>
      <c r="J88" s="265"/>
      <c r="K88" s="266"/>
      <c r="L88" s="462"/>
      <c r="M88" s="267"/>
      <c r="N88" s="268"/>
      <c r="O88" s="268"/>
      <c r="P88" s="268"/>
      <c r="Q88" s="268"/>
      <c r="R88" s="266"/>
      <c r="S88" s="265"/>
      <c r="T88" s="265"/>
      <c r="U88" s="265"/>
      <c r="V88" s="268"/>
      <c r="W88" s="267"/>
      <c r="Y88" s="153">
        <f t="shared" si="9"/>
        <v>0</v>
      </c>
      <c r="Z88" s="149">
        <f t="shared" si="10"/>
        <v>0</v>
      </c>
      <c r="AA88" s="149">
        <f t="shared" si="11"/>
        <v>0</v>
      </c>
      <c r="AB88" s="154">
        <f t="shared" si="12"/>
        <v>0</v>
      </c>
      <c r="AD88" s="153">
        <f t="shared" si="13"/>
        <v>0</v>
      </c>
      <c r="AE88" s="149">
        <f t="shared" si="14"/>
        <v>0</v>
      </c>
      <c r="AF88" s="149">
        <f t="shared" si="15"/>
        <v>0</v>
      </c>
      <c r="AG88" s="154">
        <f t="shared" si="16"/>
        <v>0</v>
      </c>
    </row>
    <row r="89" spans="1:33" x14ac:dyDescent="0.25">
      <c r="A89" s="261" t="str">
        <f>IF(ISBLANK('A4'!A89),"",'A4'!A89)</f>
        <v/>
      </c>
      <c r="B89" s="931" t="str">
        <f>IF(ISBLANK('A4'!B89),"",'A4'!B89)</f>
        <v/>
      </c>
      <c r="C89" s="262" t="str">
        <f>IF(ISBLANK('A4'!D89),"",'A4'!D89)</f>
        <v/>
      </c>
      <c r="D89" s="263" t="str">
        <f>IF(ISBLANK('A4'!X89),"",'A4'!X89)</f>
        <v/>
      </c>
      <c r="E89" s="264"/>
      <c r="F89" s="265"/>
      <c r="G89" s="265"/>
      <c r="H89" s="265"/>
      <c r="I89" s="265"/>
      <c r="J89" s="265"/>
      <c r="K89" s="266"/>
      <c r="L89" s="462"/>
      <c r="M89" s="267"/>
      <c r="N89" s="268"/>
      <c r="O89" s="268"/>
      <c r="P89" s="268"/>
      <c r="Q89" s="268"/>
      <c r="R89" s="266"/>
      <c r="S89" s="265"/>
      <c r="T89" s="265"/>
      <c r="U89" s="265"/>
      <c r="V89" s="268"/>
      <c r="W89" s="267"/>
      <c r="Y89" s="153">
        <f t="shared" si="9"/>
        <v>0</v>
      </c>
      <c r="Z89" s="149">
        <f t="shared" si="10"/>
        <v>0</v>
      </c>
      <c r="AA89" s="149">
        <f t="shared" si="11"/>
        <v>0</v>
      </c>
      <c r="AB89" s="154">
        <f t="shared" si="12"/>
        <v>0</v>
      </c>
      <c r="AD89" s="153">
        <f t="shared" si="13"/>
        <v>0</v>
      </c>
      <c r="AE89" s="149">
        <f t="shared" si="14"/>
        <v>0</v>
      </c>
      <c r="AF89" s="149">
        <f t="shared" si="15"/>
        <v>0</v>
      </c>
      <c r="AG89" s="154">
        <f t="shared" si="16"/>
        <v>0</v>
      </c>
    </row>
    <row r="90" spans="1:33" x14ac:dyDescent="0.25">
      <c r="A90" s="261" t="str">
        <f>IF(ISBLANK('A4'!A90),"",'A4'!A90)</f>
        <v/>
      </c>
      <c r="B90" s="931" t="str">
        <f>IF(ISBLANK('A4'!B90),"",'A4'!B90)</f>
        <v/>
      </c>
      <c r="C90" s="262" t="str">
        <f>IF(ISBLANK('A4'!D90),"",'A4'!D90)</f>
        <v/>
      </c>
      <c r="D90" s="263" t="str">
        <f>IF(ISBLANK('A4'!X90),"",'A4'!X90)</f>
        <v/>
      </c>
      <c r="E90" s="264"/>
      <c r="F90" s="265"/>
      <c r="G90" s="265"/>
      <c r="H90" s="265"/>
      <c r="I90" s="265"/>
      <c r="J90" s="265"/>
      <c r="K90" s="266"/>
      <c r="L90" s="462"/>
      <c r="M90" s="267"/>
      <c r="N90" s="268"/>
      <c r="O90" s="268"/>
      <c r="P90" s="268"/>
      <c r="Q90" s="268"/>
      <c r="R90" s="266"/>
      <c r="S90" s="265"/>
      <c r="T90" s="265"/>
      <c r="U90" s="265"/>
      <c r="V90" s="268"/>
      <c r="W90" s="267"/>
      <c r="Y90" s="153">
        <f t="shared" si="9"/>
        <v>0</v>
      </c>
      <c r="Z90" s="149">
        <f t="shared" si="10"/>
        <v>0</v>
      </c>
      <c r="AA90" s="149">
        <f t="shared" si="11"/>
        <v>0</v>
      </c>
      <c r="AB90" s="154">
        <f t="shared" si="12"/>
        <v>0</v>
      </c>
      <c r="AD90" s="153">
        <f t="shared" si="13"/>
        <v>0</v>
      </c>
      <c r="AE90" s="149">
        <f t="shared" si="14"/>
        <v>0</v>
      </c>
      <c r="AF90" s="149">
        <f t="shared" si="15"/>
        <v>0</v>
      </c>
      <c r="AG90" s="154">
        <f t="shared" si="16"/>
        <v>0</v>
      </c>
    </row>
    <row r="91" spans="1:33" x14ac:dyDescent="0.25">
      <c r="A91" s="261" t="str">
        <f>IF(ISBLANK('A4'!A91),"",'A4'!A91)</f>
        <v/>
      </c>
      <c r="B91" s="931" t="str">
        <f>IF(ISBLANK('A4'!B91),"",'A4'!B91)</f>
        <v/>
      </c>
      <c r="C91" s="262" t="str">
        <f>IF(ISBLANK('A4'!D91),"",'A4'!D91)</f>
        <v/>
      </c>
      <c r="D91" s="263" t="str">
        <f>IF(ISBLANK('A4'!X91),"",'A4'!X91)</f>
        <v/>
      </c>
      <c r="E91" s="264"/>
      <c r="F91" s="265"/>
      <c r="G91" s="265"/>
      <c r="H91" s="265"/>
      <c r="I91" s="265"/>
      <c r="J91" s="265"/>
      <c r="K91" s="266"/>
      <c r="L91" s="462"/>
      <c r="M91" s="267"/>
      <c r="N91" s="268"/>
      <c r="O91" s="268"/>
      <c r="P91" s="268"/>
      <c r="Q91" s="268"/>
      <c r="R91" s="266"/>
      <c r="S91" s="265"/>
      <c r="T91" s="265"/>
      <c r="U91" s="265"/>
      <c r="V91" s="268"/>
      <c r="W91" s="267"/>
      <c r="Y91" s="153">
        <f t="shared" si="9"/>
        <v>0</v>
      </c>
      <c r="Z91" s="149">
        <f t="shared" si="10"/>
        <v>0</v>
      </c>
      <c r="AA91" s="149">
        <f t="shared" si="11"/>
        <v>0</v>
      </c>
      <c r="AB91" s="154">
        <f t="shared" si="12"/>
        <v>0</v>
      </c>
      <c r="AD91" s="153">
        <f t="shared" si="13"/>
        <v>0</v>
      </c>
      <c r="AE91" s="149">
        <f t="shared" si="14"/>
        <v>0</v>
      </c>
      <c r="AF91" s="149">
        <f t="shared" si="15"/>
        <v>0</v>
      </c>
      <c r="AG91" s="154">
        <f t="shared" si="16"/>
        <v>0</v>
      </c>
    </row>
    <row r="92" spans="1:33" x14ac:dyDescent="0.25">
      <c r="A92" s="261" t="str">
        <f>IF(ISBLANK('A4'!A92),"",'A4'!A92)</f>
        <v/>
      </c>
      <c r="B92" s="931" t="str">
        <f>IF(ISBLANK('A4'!B92),"",'A4'!B92)</f>
        <v/>
      </c>
      <c r="C92" s="262" t="str">
        <f>IF(ISBLANK('A4'!D92),"",'A4'!D92)</f>
        <v/>
      </c>
      <c r="D92" s="263" t="str">
        <f>IF(ISBLANK('A4'!X92),"",'A4'!X92)</f>
        <v/>
      </c>
      <c r="E92" s="264"/>
      <c r="F92" s="265"/>
      <c r="G92" s="265"/>
      <c r="H92" s="265"/>
      <c r="I92" s="265"/>
      <c r="J92" s="265"/>
      <c r="K92" s="266"/>
      <c r="L92" s="462"/>
      <c r="M92" s="267"/>
      <c r="N92" s="268"/>
      <c r="O92" s="268"/>
      <c r="P92" s="268"/>
      <c r="Q92" s="268"/>
      <c r="R92" s="266"/>
      <c r="S92" s="265"/>
      <c r="T92" s="265"/>
      <c r="U92" s="265"/>
      <c r="V92" s="268"/>
      <c r="W92" s="267"/>
      <c r="Y92" s="153">
        <f t="shared" si="9"/>
        <v>0</v>
      </c>
      <c r="Z92" s="149">
        <f t="shared" si="10"/>
        <v>0</v>
      </c>
      <c r="AA92" s="149">
        <f t="shared" si="11"/>
        <v>0</v>
      </c>
      <c r="AB92" s="154">
        <f t="shared" si="12"/>
        <v>0</v>
      </c>
      <c r="AD92" s="153">
        <f t="shared" si="13"/>
        <v>0</v>
      </c>
      <c r="AE92" s="149">
        <f t="shared" si="14"/>
        <v>0</v>
      </c>
      <c r="AF92" s="149">
        <f t="shared" si="15"/>
        <v>0</v>
      </c>
      <c r="AG92" s="154">
        <f t="shared" si="16"/>
        <v>0</v>
      </c>
    </row>
    <row r="93" spans="1:33" x14ac:dyDescent="0.25">
      <c r="A93" s="261" t="str">
        <f>IF(ISBLANK('A4'!A93),"",'A4'!A93)</f>
        <v/>
      </c>
      <c r="B93" s="931" t="str">
        <f>IF(ISBLANK('A4'!B93),"",'A4'!B93)</f>
        <v/>
      </c>
      <c r="C93" s="262" t="str">
        <f>IF(ISBLANK('A4'!D93),"",'A4'!D93)</f>
        <v/>
      </c>
      <c r="D93" s="263" t="str">
        <f>IF(ISBLANK('A4'!X93),"",'A4'!X93)</f>
        <v/>
      </c>
      <c r="E93" s="264"/>
      <c r="F93" s="265"/>
      <c r="G93" s="265"/>
      <c r="H93" s="265"/>
      <c r="I93" s="265"/>
      <c r="J93" s="265"/>
      <c r="K93" s="266"/>
      <c r="L93" s="462"/>
      <c r="M93" s="267"/>
      <c r="N93" s="268"/>
      <c r="O93" s="268"/>
      <c r="P93" s="268"/>
      <c r="Q93" s="268"/>
      <c r="R93" s="266"/>
      <c r="S93" s="265"/>
      <c r="T93" s="265"/>
      <c r="U93" s="265"/>
      <c r="V93" s="268"/>
      <c r="W93" s="267"/>
      <c r="Y93" s="153">
        <f t="shared" si="9"/>
        <v>0</v>
      </c>
      <c r="Z93" s="149">
        <f t="shared" si="10"/>
        <v>0</v>
      </c>
      <c r="AA93" s="149">
        <f t="shared" si="11"/>
        <v>0</v>
      </c>
      <c r="AB93" s="154">
        <f t="shared" si="12"/>
        <v>0</v>
      </c>
      <c r="AD93" s="153">
        <f t="shared" si="13"/>
        <v>0</v>
      </c>
      <c r="AE93" s="149">
        <f t="shared" si="14"/>
        <v>0</v>
      </c>
      <c r="AF93" s="149">
        <f t="shared" si="15"/>
        <v>0</v>
      </c>
      <c r="AG93" s="154">
        <f t="shared" si="16"/>
        <v>0</v>
      </c>
    </row>
    <row r="94" spans="1:33" x14ac:dyDescent="0.25">
      <c r="A94" s="261" t="str">
        <f>IF(ISBLANK('A4'!A94),"",'A4'!A94)</f>
        <v/>
      </c>
      <c r="B94" s="931" t="str">
        <f>IF(ISBLANK('A4'!B94),"",'A4'!B94)</f>
        <v/>
      </c>
      <c r="C94" s="262" t="str">
        <f>IF(ISBLANK('A4'!D94),"",'A4'!D94)</f>
        <v/>
      </c>
      <c r="D94" s="263" t="str">
        <f>IF(ISBLANK('A4'!X94),"",'A4'!X94)</f>
        <v/>
      </c>
      <c r="E94" s="264"/>
      <c r="F94" s="265"/>
      <c r="G94" s="265"/>
      <c r="H94" s="265"/>
      <c r="I94" s="265"/>
      <c r="J94" s="265"/>
      <c r="K94" s="266"/>
      <c r="L94" s="462"/>
      <c r="M94" s="267"/>
      <c r="N94" s="268"/>
      <c r="O94" s="268"/>
      <c r="P94" s="268"/>
      <c r="Q94" s="268"/>
      <c r="R94" s="266"/>
      <c r="S94" s="265"/>
      <c r="T94" s="265"/>
      <c r="U94" s="265"/>
      <c r="V94" s="268"/>
      <c r="W94" s="267"/>
      <c r="Y94" s="153">
        <f t="shared" si="9"/>
        <v>0</v>
      </c>
      <c r="Z94" s="149">
        <f t="shared" si="10"/>
        <v>0</v>
      </c>
      <c r="AA94" s="149">
        <f t="shared" si="11"/>
        <v>0</v>
      </c>
      <c r="AB94" s="154">
        <f t="shared" si="12"/>
        <v>0</v>
      </c>
      <c r="AD94" s="153">
        <f t="shared" si="13"/>
        <v>0</v>
      </c>
      <c r="AE94" s="149">
        <f t="shared" si="14"/>
        <v>0</v>
      </c>
      <c r="AF94" s="149">
        <f t="shared" si="15"/>
        <v>0</v>
      </c>
      <c r="AG94" s="154">
        <f t="shared" si="16"/>
        <v>0</v>
      </c>
    </row>
    <row r="95" spans="1:33" x14ac:dyDescent="0.25">
      <c r="A95" s="261" t="str">
        <f>IF(ISBLANK('A4'!A95),"",'A4'!A95)</f>
        <v/>
      </c>
      <c r="B95" s="931" t="str">
        <f>IF(ISBLANK('A4'!B95),"",'A4'!B95)</f>
        <v/>
      </c>
      <c r="C95" s="262" t="str">
        <f>IF(ISBLANK('A4'!D95),"",'A4'!D95)</f>
        <v/>
      </c>
      <c r="D95" s="263" t="str">
        <f>IF(ISBLANK('A4'!X95),"",'A4'!X95)</f>
        <v/>
      </c>
      <c r="E95" s="264"/>
      <c r="F95" s="265"/>
      <c r="G95" s="265"/>
      <c r="H95" s="265"/>
      <c r="I95" s="265"/>
      <c r="J95" s="265"/>
      <c r="K95" s="266"/>
      <c r="L95" s="462"/>
      <c r="M95" s="267"/>
      <c r="N95" s="268"/>
      <c r="O95" s="268"/>
      <c r="P95" s="268"/>
      <c r="Q95" s="268"/>
      <c r="R95" s="266"/>
      <c r="S95" s="265"/>
      <c r="T95" s="265"/>
      <c r="U95" s="265"/>
      <c r="V95" s="268"/>
      <c r="W95" s="267"/>
      <c r="Y95" s="153">
        <f t="shared" si="9"/>
        <v>0</v>
      </c>
      <c r="Z95" s="149">
        <f t="shared" si="10"/>
        <v>0</v>
      </c>
      <c r="AA95" s="149">
        <f t="shared" si="11"/>
        <v>0</v>
      </c>
      <c r="AB95" s="154">
        <f t="shared" si="12"/>
        <v>0</v>
      </c>
      <c r="AD95" s="153">
        <f t="shared" si="13"/>
        <v>0</v>
      </c>
      <c r="AE95" s="149">
        <f t="shared" si="14"/>
        <v>0</v>
      </c>
      <c r="AF95" s="149">
        <f t="shared" si="15"/>
        <v>0</v>
      </c>
      <c r="AG95" s="154">
        <f t="shared" si="16"/>
        <v>0</v>
      </c>
    </row>
    <row r="96" spans="1:33" x14ac:dyDescent="0.25">
      <c r="A96" s="261" t="str">
        <f>IF(ISBLANK('A4'!A96),"",'A4'!A96)</f>
        <v/>
      </c>
      <c r="B96" s="931" t="str">
        <f>IF(ISBLANK('A4'!B96),"",'A4'!B96)</f>
        <v/>
      </c>
      <c r="C96" s="262" t="str">
        <f>IF(ISBLANK('A4'!D96),"",'A4'!D96)</f>
        <v/>
      </c>
      <c r="D96" s="263" t="str">
        <f>IF(ISBLANK('A4'!X96),"",'A4'!X96)</f>
        <v/>
      </c>
      <c r="E96" s="264"/>
      <c r="F96" s="265"/>
      <c r="G96" s="265"/>
      <c r="H96" s="265"/>
      <c r="I96" s="265"/>
      <c r="J96" s="265"/>
      <c r="K96" s="266"/>
      <c r="L96" s="462"/>
      <c r="M96" s="267"/>
      <c r="N96" s="268"/>
      <c r="O96" s="268"/>
      <c r="P96" s="268"/>
      <c r="Q96" s="268"/>
      <c r="R96" s="266"/>
      <c r="S96" s="265"/>
      <c r="T96" s="265"/>
      <c r="U96" s="265"/>
      <c r="V96" s="268"/>
      <c r="W96" s="267"/>
      <c r="Y96" s="153">
        <f t="shared" si="9"/>
        <v>0</v>
      </c>
      <c r="Z96" s="149">
        <f t="shared" si="10"/>
        <v>0</v>
      </c>
      <c r="AA96" s="149">
        <f t="shared" si="11"/>
        <v>0</v>
      </c>
      <c r="AB96" s="154">
        <f t="shared" si="12"/>
        <v>0</v>
      </c>
      <c r="AD96" s="153">
        <f t="shared" si="13"/>
        <v>0</v>
      </c>
      <c r="AE96" s="149">
        <f t="shared" si="14"/>
        <v>0</v>
      </c>
      <c r="AF96" s="149">
        <f t="shared" si="15"/>
        <v>0</v>
      </c>
      <c r="AG96" s="154">
        <f t="shared" si="16"/>
        <v>0</v>
      </c>
    </row>
    <row r="97" spans="1:33" x14ac:dyDescent="0.25">
      <c r="A97" s="261" t="str">
        <f>IF(ISBLANK('A4'!A97),"",'A4'!A97)</f>
        <v/>
      </c>
      <c r="B97" s="931" t="str">
        <f>IF(ISBLANK('A4'!B97),"",'A4'!B97)</f>
        <v/>
      </c>
      <c r="C97" s="262" t="str">
        <f>IF(ISBLANK('A4'!D97),"",'A4'!D97)</f>
        <v/>
      </c>
      <c r="D97" s="263" t="str">
        <f>IF(ISBLANK('A4'!X97),"",'A4'!X97)</f>
        <v/>
      </c>
      <c r="E97" s="264"/>
      <c r="F97" s="265"/>
      <c r="G97" s="265"/>
      <c r="H97" s="265"/>
      <c r="I97" s="265"/>
      <c r="J97" s="265"/>
      <c r="K97" s="266"/>
      <c r="L97" s="462"/>
      <c r="M97" s="267"/>
      <c r="N97" s="268"/>
      <c r="O97" s="268"/>
      <c r="P97" s="268"/>
      <c r="Q97" s="268"/>
      <c r="R97" s="266"/>
      <c r="S97" s="265"/>
      <c r="T97" s="265"/>
      <c r="U97" s="265"/>
      <c r="V97" s="268"/>
      <c r="W97" s="267"/>
      <c r="Y97" s="153">
        <f t="shared" si="9"/>
        <v>0</v>
      </c>
      <c r="Z97" s="149">
        <f t="shared" si="10"/>
        <v>0</v>
      </c>
      <c r="AA97" s="149">
        <f t="shared" si="11"/>
        <v>0</v>
      </c>
      <c r="AB97" s="154">
        <f t="shared" si="12"/>
        <v>0</v>
      </c>
      <c r="AD97" s="153">
        <f t="shared" si="13"/>
        <v>0</v>
      </c>
      <c r="AE97" s="149">
        <f t="shared" si="14"/>
        <v>0</v>
      </c>
      <c r="AF97" s="149">
        <f t="shared" si="15"/>
        <v>0</v>
      </c>
      <c r="AG97" s="154">
        <f t="shared" si="16"/>
        <v>0</v>
      </c>
    </row>
    <row r="98" spans="1:33" x14ac:dyDescent="0.25">
      <c r="A98" s="261" t="str">
        <f>IF(ISBLANK('A4'!A98),"",'A4'!A98)</f>
        <v/>
      </c>
      <c r="B98" s="931" t="str">
        <f>IF(ISBLANK('A4'!B98),"",'A4'!B98)</f>
        <v/>
      </c>
      <c r="C98" s="262" t="str">
        <f>IF(ISBLANK('A4'!D98),"",'A4'!D98)</f>
        <v/>
      </c>
      <c r="D98" s="263" t="str">
        <f>IF(ISBLANK('A4'!X98),"",'A4'!X98)</f>
        <v/>
      </c>
      <c r="E98" s="264"/>
      <c r="F98" s="265"/>
      <c r="G98" s="265"/>
      <c r="H98" s="265"/>
      <c r="I98" s="265"/>
      <c r="J98" s="265"/>
      <c r="K98" s="266"/>
      <c r="L98" s="462"/>
      <c r="M98" s="267"/>
      <c r="N98" s="268"/>
      <c r="O98" s="268"/>
      <c r="P98" s="268"/>
      <c r="Q98" s="268"/>
      <c r="R98" s="266"/>
      <c r="S98" s="265"/>
      <c r="T98" s="265"/>
      <c r="U98" s="265"/>
      <c r="V98" s="268"/>
      <c r="W98" s="267"/>
      <c r="Y98" s="153">
        <f t="shared" si="9"/>
        <v>0</v>
      </c>
      <c r="Z98" s="149">
        <f t="shared" si="10"/>
        <v>0</v>
      </c>
      <c r="AA98" s="149">
        <f t="shared" si="11"/>
        <v>0</v>
      </c>
      <c r="AB98" s="154">
        <f t="shared" si="12"/>
        <v>0</v>
      </c>
      <c r="AD98" s="153">
        <f t="shared" si="13"/>
        <v>0</v>
      </c>
      <c r="AE98" s="149">
        <f t="shared" si="14"/>
        <v>0</v>
      </c>
      <c r="AF98" s="149">
        <f t="shared" si="15"/>
        <v>0</v>
      </c>
      <c r="AG98" s="154">
        <f t="shared" si="16"/>
        <v>0</v>
      </c>
    </row>
    <row r="99" spans="1:33" x14ac:dyDescent="0.25">
      <c r="A99" s="261" t="str">
        <f>IF(ISBLANK('A4'!A99),"",'A4'!A99)</f>
        <v/>
      </c>
      <c r="B99" s="931" t="str">
        <f>IF(ISBLANK('A4'!B99),"",'A4'!B99)</f>
        <v/>
      </c>
      <c r="C99" s="262" t="str">
        <f>IF(ISBLANK('A4'!D99),"",'A4'!D99)</f>
        <v/>
      </c>
      <c r="D99" s="263" t="str">
        <f>IF(ISBLANK('A4'!X99),"",'A4'!X99)</f>
        <v/>
      </c>
      <c r="E99" s="264"/>
      <c r="F99" s="265"/>
      <c r="G99" s="265"/>
      <c r="H99" s="265"/>
      <c r="I99" s="265"/>
      <c r="J99" s="265"/>
      <c r="K99" s="266"/>
      <c r="L99" s="462"/>
      <c r="M99" s="267"/>
      <c r="N99" s="268"/>
      <c r="O99" s="268"/>
      <c r="P99" s="268"/>
      <c r="Q99" s="268"/>
      <c r="R99" s="266"/>
      <c r="S99" s="265"/>
      <c r="T99" s="265"/>
      <c r="U99" s="265"/>
      <c r="V99" s="268"/>
      <c r="W99" s="267"/>
      <c r="Y99" s="153">
        <f t="shared" si="9"/>
        <v>0</v>
      </c>
      <c r="Z99" s="149">
        <f t="shared" si="10"/>
        <v>0</v>
      </c>
      <c r="AA99" s="149">
        <f t="shared" si="11"/>
        <v>0</v>
      </c>
      <c r="AB99" s="154">
        <f t="shared" si="12"/>
        <v>0</v>
      </c>
      <c r="AD99" s="153">
        <f t="shared" si="13"/>
        <v>0</v>
      </c>
      <c r="AE99" s="149">
        <f t="shared" si="14"/>
        <v>0</v>
      </c>
      <c r="AF99" s="149">
        <f t="shared" si="15"/>
        <v>0</v>
      </c>
      <c r="AG99" s="154">
        <f t="shared" si="16"/>
        <v>0</v>
      </c>
    </row>
    <row r="100" spans="1:33" x14ac:dyDescent="0.25">
      <c r="A100" s="261" t="str">
        <f>IF(ISBLANK('A4'!A100),"",'A4'!A100)</f>
        <v/>
      </c>
      <c r="B100" s="931" t="str">
        <f>IF(ISBLANK('A4'!B100),"",'A4'!B100)</f>
        <v/>
      </c>
      <c r="C100" s="262" t="str">
        <f>IF(ISBLANK('A4'!D100),"",'A4'!D100)</f>
        <v/>
      </c>
      <c r="D100" s="263" t="str">
        <f>IF(ISBLANK('A4'!X100),"",'A4'!X100)</f>
        <v/>
      </c>
      <c r="E100" s="264"/>
      <c r="F100" s="265"/>
      <c r="G100" s="265"/>
      <c r="H100" s="265"/>
      <c r="I100" s="265"/>
      <c r="J100" s="265"/>
      <c r="K100" s="266"/>
      <c r="L100" s="462"/>
      <c r="M100" s="267"/>
      <c r="N100" s="268"/>
      <c r="O100" s="268"/>
      <c r="P100" s="268"/>
      <c r="Q100" s="268"/>
      <c r="R100" s="266"/>
      <c r="S100" s="265"/>
      <c r="T100" s="265"/>
      <c r="U100" s="265"/>
      <c r="V100" s="268"/>
      <c r="W100" s="267"/>
      <c r="Y100" s="153">
        <f t="shared" si="9"/>
        <v>0</v>
      </c>
      <c r="Z100" s="149">
        <f t="shared" si="10"/>
        <v>0</v>
      </c>
      <c r="AA100" s="149">
        <f t="shared" si="11"/>
        <v>0</v>
      </c>
      <c r="AB100" s="154">
        <f t="shared" si="12"/>
        <v>0</v>
      </c>
      <c r="AD100" s="153">
        <f t="shared" si="13"/>
        <v>0</v>
      </c>
      <c r="AE100" s="149">
        <f t="shared" si="14"/>
        <v>0</v>
      </c>
      <c r="AF100" s="149">
        <f t="shared" si="15"/>
        <v>0</v>
      </c>
      <c r="AG100" s="154">
        <f t="shared" si="16"/>
        <v>0</v>
      </c>
    </row>
    <row r="101" spans="1:33" x14ac:dyDescent="0.25">
      <c r="A101" s="261" t="str">
        <f>IF(ISBLANK('A4'!A101),"",'A4'!A101)</f>
        <v/>
      </c>
      <c r="B101" s="931" t="str">
        <f>IF(ISBLANK('A4'!B101),"",'A4'!B101)</f>
        <v/>
      </c>
      <c r="C101" s="262" t="str">
        <f>IF(ISBLANK('A4'!D101),"",'A4'!D101)</f>
        <v/>
      </c>
      <c r="D101" s="263" t="str">
        <f>IF(ISBLANK('A4'!X101),"",'A4'!X101)</f>
        <v/>
      </c>
      <c r="E101" s="264"/>
      <c r="F101" s="265"/>
      <c r="G101" s="265"/>
      <c r="H101" s="265"/>
      <c r="I101" s="265"/>
      <c r="J101" s="265"/>
      <c r="K101" s="266"/>
      <c r="L101" s="462"/>
      <c r="M101" s="267"/>
      <c r="N101" s="268"/>
      <c r="O101" s="268"/>
      <c r="P101" s="268"/>
      <c r="Q101" s="268"/>
      <c r="R101" s="266"/>
      <c r="S101" s="265"/>
      <c r="T101" s="265"/>
      <c r="U101" s="265"/>
      <c r="V101" s="268"/>
      <c r="W101" s="267"/>
      <c r="Y101" s="153">
        <f t="shared" si="9"/>
        <v>0</v>
      </c>
      <c r="Z101" s="149">
        <f t="shared" si="10"/>
        <v>0</v>
      </c>
      <c r="AA101" s="149">
        <f t="shared" si="11"/>
        <v>0</v>
      </c>
      <c r="AB101" s="154">
        <f t="shared" si="12"/>
        <v>0</v>
      </c>
      <c r="AD101" s="153">
        <f t="shared" si="13"/>
        <v>0</v>
      </c>
      <c r="AE101" s="149">
        <f t="shared" si="14"/>
        <v>0</v>
      </c>
      <c r="AF101" s="149">
        <f t="shared" si="15"/>
        <v>0</v>
      </c>
      <c r="AG101" s="154">
        <f t="shared" si="16"/>
        <v>0</v>
      </c>
    </row>
    <row r="102" spans="1:33" x14ac:dyDescent="0.25">
      <c r="A102" s="261" t="str">
        <f>IF(ISBLANK('A4'!A102),"",'A4'!A102)</f>
        <v/>
      </c>
      <c r="B102" s="931" t="str">
        <f>IF(ISBLANK('A4'!B102),"",'A4'!B102)</f>
        <v/>
      </c>
      <c r="C102" s="262" t="str">
        <f>IF(ISBLANK('A4'!D102),"",'A4'!D102)</f>
        <v/>
      </c>
      <c r="D102" s="263" t="str">
        <f>IF(ISBLANK('A4'!X102),"",'A4'!X102)</f>
        <v/>
      </c>
      <c r="E102" s="264"/>
      <c r="F102" s="265"/>
      <c r="G102" s="265"/>
      <c r="H102" s="265"/>
      <c r="I102" s="265"/>
      <c r="J102" s="265"/>
      <c r="K102" s="266"/>
      <c r="L102" s="462"/>
      <c r="M102" s="267"/>
      <c r="N102" s="268"/>
      <c r="O102" s="268"/>
      <c r="P102" s="268"/>
      <c r="Q102" s="268"/>
      <c r="R102" s="266"/>
      <c r="S102" s="265"/>
      <c r="T102" s="265"/>
      <c r="U102" s="265"/>
      <c r="V102" s="268"/>
      <c r="W102" s="267"/>
      <c r="Y102" s="153">
        <f t="shared" si="9"/>
        <v>0</v>
      </c>
      <c r="Z102" s="149">
        <f t="shared" si="10"/>
        <v>0</v>
      </c>
      <c r="AA102" s="149">
        <f t="shared" si="11"/>
        <v>0</v>
      </c>
      <c r="AB102" s="154">
        <f t="shared" si="12"/>
        <v>0</v>
      </c>
      <c r="AD102" s="153">
        <f t="shared" si="13"/>
        <v>0</v>
      </c>
      <c r="AE102" s="149">
        <f t="shared" si="14"/>
        <v>0</v>
      </c>
      <c r="AF102" s="149">
        <f t="shared" si="15"/>
        <v>0</v>
      </c>
      <c r="AG102" s="154">
        <f t="shared" si="16"/>
        <v>0</v>
      </c>
    </row>
    <row r="103" spans="1:33" x14ac:dyDescent="0.25">
      <c r="A103" s="261" t="str">
        <f>IF(ISBLANK('A4'!A103),"",'A4'!A103)</f>
        <v/>
      </c>
      <c r="B103" s="931" t="str">
        <f>IF(ISBLANK('A4'!B103),"",'A4'!B103)</f>
        <v/>
      </c>
      <c r="C103" s="262" t="str">
        <f>IF(ISBLANK('A4'!D103),"",'A4'!D103)</f>
        <v/>
      </c>
      <c r="D103" s="263" t="str">
        <f>IF(ISBLANK('A4'!X103),"",'A4'!X103)</f>
        <v/>
      </c>
      <c r="E103" s="264"/>
      <c r="F103" s="265"/>
      <c r="G103" s="265"/>
      <c r="H103" s="265"/>
      <c r="I103" s="265"/>
      <c r="J103" s="265"/>
      <c r="K103" s="266"/>
      <c r="L103" s="462"/>
      <c r="M103" s="267"/>
      <c r="N103" s="268"/>
      <c r="O103" s="268"/>
      <c r="P103" s="268"/>
      <c r="Q103" s="268"/>
      <c r="R103" s="266"/>
      <c r="S103" s="265"/>
      <c r="T103" s="265"/>
      <c r="U103" s="265"/>
      <c r="V103" s="268"/>
      <c r="W103" s="267"/>
      <c r="Y103" s="153">
        <f t="shared" si="9"/>
        <v>0</v>
      </c>
      <c r="Z103" s="149">
        <f t="shared" si="10"/>
        <v>0</v>
      </c>
      <c r="AA103" s="149">
        <f t="shared" si="11"/>
        <v>0</v>
      </c>
      <c r="AB103" s="154">
        <f t="shared" si="12"/>
        <v>0</v>
      </c>
      <c r="AD103" s="153">
        <f t="shared" si="13"/>
        <v>0</v>
      </c>
      <c r="AE103" s="149">
        <f t="shared" si="14"/>
        <v>0</v>
      </c>
      <c r="AF103" s="149">
        <f t="shared" si="15"/>
        <v>0</v>
      </c>
      <c r="AG103" s="154">
        <f t="shared" si="16"/>
        <v>0</v>
      </c>
    </row>
    <row r="104" spans="1:33" x14ac:dyDescent="0.25">
      <c r="A104" s="261" t="str">
        <f>IF(ISBLANK('A4'!A104),"",'A4'!A104)</f>
        <v/>
      </c>
      <c r="B104" s="931" t="str">
        <f>IF(ISBLANK('A4'!B104),"",'A4'!B104)</f>
        <v/>
      </c>
      <c r="C104" s="262" t="str">
        <f>IF(ISBLANK('A4'!D104),"",'A4'!D104)</f>
        <v/>
      </c>
      <c r="D104" s="263" t="str">
        <f>IF(ISBLANK('A4'!X104),"",'A4'!X104)</f>
        <v/>
      </c>
      <c r="E104" s="264"/>
      <c r="F104" s="265"/>
      <c r="G104" s="265"/>
      <c r="H104" s="265"/>
      <c r="I104" s="265"/>
      <c r="J104" s="265"/>
      <c r="K104" s="266"/>
      <c r="L104" s="462"/>
      <c r="M104" s="267"/>
      <c r="N104" s="268"/>
      <c r="O104" s="268"/>
      <c r="P104" s="268"/>
      <c r="Q104" s="268"/>
      <c r="R104" s="266"/>
      <c r="S104" s="265"/>
      <c r="T104" s="265"/>
      <c r="U104" s="265"/>
      <c r="V104" s="268"/>
      <c r="W104" s="267"/>
      <c r="Y104" s="153">
        <f t="shared" si="9"/>
        <v>0</v>
      </c>
      <c r="Z104" s="149">
        <f t="shared" si="10"/>
        <v>0</v>
      </c>
      <c r="AA104" s="149">
        <f t="shared" si="11"/>
        <v>0</v>
      </c>
      <c r="AB104" s="154">
        <f t="shared" si="12"/>
        <v>0</v>
      </c>
      <c r="AD104" s="153">
        <f t="shared" si="13"/>
        <v>0</v>
      </c>
      <c r="AE104" s="149">
        <f t="shared" si="14"/>
        <v>0</v>
      </c>
      <c r="AF104" s="149">
        <f t="shared" si="15"/>
        <v>0</v>
      </c>
      <c r="AG104" s="154">
        <f t="shared" si="16"/>
        <v>0</v>
      </c>
    </row>
    <row r="105" spans="1:33" x14ac:dyDescent="0.25">
      <c r="A105" s="261" t="str">
        <f>IF(ISBLANK('A4'!A105),"",'A4'!A105)</f>
        <v/>
      </c>
      <c r="B105" s="931" t="str">
        <f>IF(ISBLANK('A4'!B105),"",'A4'!B105)</f>
        <v/>
      </c>
      <c r="C105" s="262" t="str">
        <f>IF(ISBLANK('A4'!D105),"",'A4'!D105)</f>
        <v/>
      </c>
      <c r="D105" s="263" t="str">
        <f>IF(ISBLANK('A4'!X105),"",'A4'!X105)</f>
        <v/>
      </c>
      <c r="E105" s="264"/>
      <c r="F105" s="265"/>
      <c r="G105" s="265"/>
      <c r="H105" s="265"/>
      <c r="I105" s="265"/>
      <c r="J105" s="265"/>
      <c r="K105" s="266"/>
      <c r="L105" s="462"/>
      <c r="M105" s="267"/>
      <c r="N105" s="268"/>
      <c r="O105" s="268"/>
      <c r="P105" s="268"/>
      <c r="Q105" s="268"/>
      <c r="R105" s="266"/>
      <c r="S105" s="265"/>
      <c r="T105" s="265"/>
      <c r="U105" s="265"/>
      <c r="V105" s="268"/>
      <c r="W105" s="267"/>
      <c r="Y105" s="153">
        <f t="shared" si="9"/>
        <v>0</v>
      </c>
      <c r="Z105" s="149">
        <f t="shared" si="10"/>
        <v>0</v>
      </c>
      <c r="AA105" s="149">
        <f t="shared" si="11"/>
        <v>0</v>
      </c>
      <c r="AB105" s="154">
        <f t="shared" si="12"/>
        <v>0</v>
      </c>
      <c r="AD105" s="153">
        <f t="shared" si="13"/>
        <v>0</v>
      </c>
      <c r="AE105" s="149">
        <f t="shared" si="14"/>
        <v>0</v>
      </c>
      <c r="AF105" s="149">
        <f t="shared" si="15"/>
        <v>0</v>
      </c>
      <c r="AG105" s="154">
        <f t="shared" si="16"/>
        <v>0</v>
      </c>
    </row>
    <row r="106" spans="1:33" x14ac:dyDescent="0.25">
      <c r="A106" s="261" t="str">
        <f>IF(ISBLANK('A4'!A106),"",'A4'!A106)</f>
        <v/>
      </c>
      <c r="B106" s="931" t="str">
        <f>IF(ISBLANK('A4'!B106),"",'A4'!B106)</f>
        <v/>
      </c>
      <c r="C106" s="262" t="str">
        <f>IF(ISBLANK('A4'!D106),"",'A4'!D106)</f>
        <v/>
      </c>
      <c r="D106" s="263" t="str">
        <f>IF(ISBLANK('A4'!X106),"",'A4'!X106)</f>
        <v/>
      </c>
      <c r="E106" s="264"/>
      <c r="F106" s="265"/>
      <c r="G106" s="265"/>
      <c r="H106" s="265"/>
      <c r="I106" s="265"/>
      <c r="J106" s="265"/>
      <c r="K106" s="266"/>
      <c r="L106" s="462"/>
      <c r="M106" s="267"/>
      <c r="N106" s="268"/>
      <c r="O106" s="268"/>
      <c r="P106" s="268"/>
      <c r="Q106" s="268"/>
      <c r="R106" s="266"/>
      <c r="S106" s="265"/>
      <c r="T106" s="265"/>
      <c r="U106" s="265"/>
      <c r="V106" s="268"/>
      <c r="W106" s="267"/>
      <c r="Y106" s="153">
        <f t="shared" si="9"/>
        <v>0</v>
      </c>
      <c r="Z106" s="149">
        <f t="shared" si="10"/>
        <v>0</v>
      </c>
      <c r="AA106" s="149">
        <f t="shared" si="11"/>
        <v>0</v>
      </c>
      <c r="AB106" s="154">
        <f t="shared" si="12"/>
        <v>0</v>
      </c>
      <c r="AD106" s="153">
        <f t="shared" si="13"/>
        <v>0</v>
      </c>
      <c r="AE106" s="149">
        <f t="shared" si="14"/>
        <v>0</v>
      </c>
      <c r="AF106" s="149">
        <f t="shared" si="15"/>
        <v>0</v>
      </c>
      <c r="AG106" s="154">
        <f t="shared" si="16"/>
        <v>0</v>
      </c>
    </row>
    <row r="107" spans="1:33" x14ac:dyDescent="0.25">
      <c r="A107" s="261" t="str">
        <f>IF(ISBLANK('A4'!A107),"",'A4'!A107)</f>
        <v/>
      </c>
      <c r="B107" s="931" t="str">
        <f>IF(ISBLANK('A4'!B107),"",'A4'!B107)</f>
        <v/>
      </c>
      <c r="C107" s="262" t="str">
        <f>IF(ISBLANK('A4'!D107),"",'A4'!D107)</f>
        <v/>
      </c>
      <c r="D107" s="263" t="str">
        <f>IF(ISBLANK('A4'!X107),"",'A4'!X107)</f>
        <v/>
      </c>
      <c r="E107" s="264"/>
      <c r="F107" s="265"/>
      <c r="G107" s="265"/>
      <c r="H107" s="265"/>
      <c r="I107" s="265"/>
      <c r="J107" s="265"/>
      <c r="K107" s="266"/>
      <c r="L107" s="462"/>
      <c r="M107" s="267"/>
      <c r="N107" s="268"/>
      <c r="O107" s="268"/>
      <c r="P107" s="268"/>
      <c r="Q107" s="268"/>
      <c r="R107" s="266"/>
      <c r="S107" s="265"/>
      <c r="T107" s="265"/>
      <c r="U107" s="265"/>
      <c r="V107" s="268"/>
      <c r="W107" s="267"/>
      <c r="Y107" s="153">
        <f t="shared" si="9"/>
        <v>0</v>
      </c>
      <c r="Z107" s="149">
        <f t="shared" si="10"/>
        <v>0</v>
      </c>
      <c r="AA107" s="149">
        <f t="shared" si="11"/>
        <v>0</v>
      </c>
      <c r="AB107" s="154">
        <f t="shared" si="12"/>
        <v>0</v>
      </c>
      <c r="AD107" s="153">
        <f t="shared" si="13"/>
        <v>0</v>
      </c>
      <c r="AE107" s="149">
        <f t="shared" si="14"/>
        <v>0</v>
      </c>
      <c r="AF107" s="149">
        <f t="shared" si="15"/>
        <v>0</v>
      </c>
      <c r="AG107" s="154">
        <f t="shared" si="16"/>
        <v>0</v>
      </c>
    </row>
    <row r="108" spans="1:33" x14ac:dyDescent="0.25">
      <c r="A108" s="261" t="str">
        <f>IF(ISBLANK('A4'!A108),"",'A4'!A108)</f>
        <v/>
      </c>
      <c r="B108" s="931" t="str">
        <f>IF(ISBLANK('A4'!B108),"",'A4'!B108)</f>
        <v/>
      </c>
      <c r="C108" s="262" t="str">
        <f>IF(ISBLANK('A4'!D108),"",'A4'!D108)</f>
        <v/>
      </c>
      <c r="D108" s="263" t="str">
        <f>IF(ISBLANK('A4'!X108),"",'A4'!X108)</f>
        <v/>
      </c>
      <c r="E108" s="264"/>
      <c r="F108" s="265"/>
      <c r="G108" s="265"/>
      <c r="H108" s="265"/>
      <c r="I108" s="265"/>
      <c r="J108" s="265"/>
      <c r="K108" s="266"/>
      <c r="L108" s="462"/>
      <c r="M108" s="267"/>
      <c r="N108" s="268"/>
      <c r="O108" s="268"/>
      <c r="P108" s="268"/>
      <c r="Q108" s="268"/>
      <c r="R108" s="266"/>
      <c r="S108" s="265"/>
      <c r="T108" s="265"/>
      <c r="U108" s="265"/>
      <c r="V108" s="268"/>
      <c r="W108" s="267"/>
      <c r="Y108" s="153">
        <f t="shared" si="9"/>
        <v>0</v>
      </c>
      <c r="Z108" s="149">
        <f t="shared" si="10"/>
        <v>0</v>
      </c>
      <c r="AA108" s="149">
        <f t="shared" si="11"/>
        <v>0</v>
      </c>
      <c r="AB108" s="154">
        <f t="shared" si="12"/>
        <v>0</v>
      </c>
      <c r="AD108" s="153">
        <f t="shared" si="13"/>
        <v>0</v>
      </c>
      <c r="AE108" s="149">
        <f t="shared" si="14"/>
        <v>0</v>
      </c>
      <c r="AF108" s="149">
        <f t="shared" si="15"/>
        <v>0</v>
      </c>
      <c r="AG108" s="154">
        <f t="shared" si="16"/>
        <v>0</v>
      </c>
    </row>
    <row r="109" spans="1:33" x14ac:dyDescent="0.25">
      <c r="A109" s="261" t="str">
        <f>IF(ISBLANK('A4'!A109),"",'A4'!A109)</f>
        <v/>
      </c>
      <c r="B109" s="931" t="str">
        <f>IF(ISBLANK('A4'!B109),"",'A4'!B109)</f>
        <v/>
      </c>
      <c r="C109" s="262" t="str">
        <f>IF(ISBLANK('A4'!D109),"",'A4'!D109)</f>
        <v/>
      </c>
      <c r="D109" s="263" t="str">
        <f>IF(ISBLANK('A4'!X109),"",'A4'!X109)</f>
        <v/>
      </c>
      <c r="E109" s="264"/>
      <c r="F109" s="265"/>
      <c r="G109" s="265"/>
      <c r="H109" s="265"/>
      <c r="I109" s="265"/>
      <c r="J109" s="265"/>
      <c r="K109" s="266"/>
      <c r="L109" s="462"/>
      <c r="M109" s="267"/>
      <c r="N109" s="268"/>
      <c r="O109" s="268"/>
      <c r="P109" s="268"/>
      <c r="Q109" s="268"/>
      <c r="R109" s="266"/>
      <c r="S109" s="265"/>
      <c r="T109" s="265"/>
      <c r="U109" s="265"/>
      <c r="V109" s="268"/>
      <c r="W109" s="267"/>
      <c r="Y109" s="153">
        <f t="shared" si="9"/>
        <v>0</v>
      </c>
      <c r="Z109" s="149">
        <f t="shared" si="10"/>
        <v>0</v>
      </c>
      <c r="AA109" s="149">
        <f t="shared" si="11"/>
        <v>0</v>
      </c>
      <c r="AB109" s="154">
        <f t="shared" si="12"/>
        <v>0</v>
      </c>
      <c r="AD109" s="153">
        <f t="shared" si="13"/>
        <v>0</v>
      </c>
      <c r="AE109" s="149">
        <f t="shared" si="14"/>
        <v>0</v>
      </c>
      <c r="AF109" s="149">
        <f t="shared" si="15"/>
        <v>0</v>
      </c>
      <c r="AG109" s="154">
        <f t="shared" si="16"/>
        <v>0</v>
      </c>
    </row>
    <row r="110" spans="1:33" x14ac:dyDescent="0.25">
      <c r="A110" s="261" t="str">
        <f>IF(ISBLANK('A4'!A110),"",'A4'!A110)</f>
        <v/>
      </c>
      <c r="B110" s="931" t="str">
        <f>IF(ISBLANK('A4'!B110),"",'A4'!B110)</f>
        <v/>
      </c>
      <c r="C110" s="262" t="str">
        <f>IF(ISBLANK('A4'!D110),"",'A4'!D110)</f>
        <v/>
      </c>
      <c r="D110" s="263" t="str">
        <f>IF(ISBLANK('A4'!X110),"",'A4'!X110)</f>
        <v/>
      </c>
      <c r="E110" s="264"/>
      <c r="F110" s="265"/>
      <c r="G110" s="265"/>
      <c r="H110" s="265"/>
      <c r="I110" s="265"/>
      <c r="J110" s="265"/>
      <c r="K110" s="266"/>
      <c r="L110" s="462"/>
      <c r="M110" s="267"/>
      <c r="N110" s="268"/>
      <c r="O110" s="268"/>
      <c r="P110" s="268"/>
      <c r="Q110" s="268"/>
      <c r="R110" s="266"/>
      <c r="S110" s="265"/>
      <c r="T110" s="265"/>
      <c r="U110" s="265"/>
      <c r="V110" s="268"/>
      <c r="W110" s="267"/>
      <c r="Y110" s="153">
        <f t="shared" si="9"/>
        <v>0</v>
      </c>
      <c r="Z110" s="149">
        <f t="shared" si="10"/>
        <v>0</v>
      </c>
      <c r="AA110" s="149">
        <f t="shared" si="11"/>
        <v>0</v>
      </c>
      <c r="AB110" s="154">
        <f t="shared" si="12"/>
        <v>0</v>
      </c>
      <c r="AD110" s="153">
        <f t="shared" si="13"/>
        <v>0</v>
      </c>
      <c r="AE110" s="149">
        <f t="shared" si="14"/>
        <v>0</v>
      </c>
      <c r="AF110" s="149">
        <f t="shared" si="15"/>
        <v>0</v>
      </c>
      <c r="AG110" s="154">
        <f t="shared" si="16"/>
        <v>0</v>
      </c>
    </row>
    <row r="111" spans="1:33" x14ac:dyDescent="0.25">
      <c r="A111" s="261" t="str">
        <f>IF(ISBLANK('A4'!A111),"",'A4'!A111)</f>
        <v/>
      </c>
      <c r="B111" s="931" t="str">
        <f>IF(ISBLANK('A4'!B111),"",'A4'!B111)</f>
        <v/>
      </c>
      <c r="C111" s="262" t="str">
        <f>IF(ISBLANK('A4'!D111),"",'A4'!D111)</f>
        <v/>
      </c>
      <c r="D111" s="263" t="str">
        <f>IF(ISBLANK('A4'!X111),"",'A4'!X111)</f>
        <v/>
      </c>
      <c r="E111" s="264"/>
      <c r="F111" s="265"/>
      <c r="G111" s="265"/>
      <c r="H111" s="265"/>
      <c r="I111" s="265"/>
      <c r="J111" s="265"/>
      <c r="K111" s="266"/>
      <c r="L111" s="462"/>
      <c r="M111" s="267"/>
      <c r="N111" s="268"/>
      <c r="O111" s="268"/>
      <c r="P111" s="268"/>
      <c r="Q111" s="268"/>
      <c r="R111" s="266"/>
      <c r="S111" s="265"/>
      <c r="T111" s="265"/>
      <c r="U111" s="265"/>
      <c r="V111" s="268"/>
      <c r="W111" s="267"/>
      <c r="Y111" s="153">
        <f t="shared" si="9"/>
        <v>0</v>
      </c>
      <c r="Z111" s="149">
        <f t="shared" si="10"/>
        <v>0</v>
      </c>
      <c r="AA111" s="149">
        <f t="shared" si="11"/>
        <v>0</v>
      </c>
      <c r="AB111" s="154">
        <f t="shared" si="12"/>
        <v>0</v>
      </c>
      <c r="AD111" s="153">
        <f t="shared" si="13"/>
        <v>0</v>
      </c>
      <c r="AE111" s="149">
        <f t="shared" si="14"/>
        <v>0</v>
      </c>
      <c r="AF111" s="149">
        <f t="shared" si="15"/>
        <v>0</v>
      </c>
      <c r="AG111" s="154">
        <f t="shared" si="16"/>
        <v>0</v>
      </c>
    </row>
    <row r="112" spans="1:33" x14ac:dyDescent="0.25">
      <c r="A112" s="261" t="str">
        <f>IF(ISBLANK('A4'!A112),"",'A4'!A112)</f>
        <v/>
      </c>
      <c r="B112" s="931" t="str">
        <f>IF(ISBLANK('A4'!B112),"",'A4'!B112)</f>
        <v/>
      </c>
      <c r="C112" s="262" t="str">
        <f>IF(ISBLANK('A4'!D112),"",'A4'!D112)</f>
        <v/>
      </c>
      <c r="D112" s="263" t="str">
        <f>IF(ISBLANK('A4'!X112),"",'A4'!X112)</f>
        <v/>
      </c>
      <c r="E112" s="264"/>
      <c r="F112" s="265"/>
      <c r="G112" s="265"/>
      <c r="H112" s="265"/>
      <c r="I112" s="265"/>
      <c r="J112" s="265"/>
      <c r="K112" s="266"/>
      <c r="L112" s="462"/>
      <c r="M112" s="267"/>
      <c r="N112" s="268"/>
      <c r="O112" s="268"/>
      <c r="P112" s="268"/>
      <c r="Q112" s="268"/>
      <c r="R112" s="266"/>
      <c r="S112" s="265"/>
      <c r="T112" s="265"/>
      <c r="U112" s="265"/>
      <c r="V112" s="268"/>
      <c r="W112" s="267"/>
      <c r="Y112" s="153">
        <f t="shared" si="9"/>
        <v>0</v>
      </c>
      <c r="Z112" s="149">
        <f t="shared" si="10"/>
        <v>0</v>
      </c>
      <c r="AA112" s="149">
        <f t="shared" si="11"/>
        <v>0</v>
      </c>
      <c r="AB112" s="154">
        <f t="shared" si="12"/>
        <v>0</v>
      </c>
      <c r="AD112" s="153">
        <f t="shared" si="13"/>
        <v>0</v>
      </c>
      <c r="AE112" s="149">
        <f t="shared" si="14"/>
        <v>0</v>
      </c>
      <c r="AF112" s="149">
        <f t="shared" si="15"/>
        <v>0</v>
      </c>
      <c r="AG112" s="154">
        <f t="shared" si="16"/>
        <v>0</v>
      </c>
    </row>
    <row r="113" spans="1:33" x14ac:dyDescent="0.25">
      <c r="A113" s="261" t="str">
        <f>IF(ISBLANK('A4'!A113),"",'A4'!A113)</f>
        <v/>
      </c>
      <c r="B113" s="931" t="str">
        <f>IF(ISBLANK('A4'!B113),"",'A4'!B113)</f>
        <v/>
      </c>
      <c r="C113" s="262" t="str">
        <f>IF(ISBLANK('A4'!D113),"",'A4'!D113)</f>
        <v/>
      </c>
      <c r="D113" s="263" t="str">
        <f>IF(ISBLANK('A4'!X113),"",'A4'!X113)</f>
        <v/>
      </c>
      <c r="E113" s="264"/>
      <c r="F113" s="265"/>
      <c r="G113" s="265"/>
      <c r="H113" s="265"/>
      <c r="I113" s="265"/>
      <c r="J113" s="265"/>
      <c r="K113" s="266"/>
      <c r="L113" s="462"/>
      <c r="M113" s="267"/>
      <c r="N113" s="268"/>
      <c r="O113" s="268"/>
      <c r="P113" s="268"/>
      <c r="Q113" s="268"/>
      <c r="R113" s="266"/>
      <c r="S113" s="265"/>
      <c r="T113" s="265"/>
      <c r="U113" s="265"/>
      <c r="V113" s="268"/>
      <c r="W113" s="267"/>
      <c r="Y113" s="153">
        <f t="shared" si="9"/>
        <v>0</v>
      </c>
      <c r="Z113" s="149">
        <f t="shared" si="10"/>
        <v>0</v>
      </c>
      <c r="AA113" s="149">
        <f t="shared" si="11"/>
        <v>0</v>
      </c>
      <c r="AB113" s="154">
        <f t="shared" si="12"/>
        <v>0</v>
      </c>
      <c r="AD113" s="153">
        <f t="shared" si="13"/>
        <v>0</v>
      </c>
      <c r="AE113" s="149">
        <f t="shared" si="14"/>
        <v>0</v>
      </c>
      <c r="AF113" s="149">
        <f t="shared" si="15"/>
        <v>0</v>
      </c>
      <c r="AG113" s="154">
        <f t="shared" si="16"/>
        <v>0</v>
      </c>
    </row>
    <row r="114" spans="1:33" x14ac:dyDescent="0.25">
      <c r="A114" s="261" t="str">
        <f>IF(ISBLANK('A4'!A114),"",'A4'!A114)</f>
        <v/>
      </c>
      <c r="B114" s="931" t="str">
        <f>IF(ISBLANK('A4'!B114),"",'A4'!B114)</f>
        <v/>
      </c>
      <c r="C114" s="262" t="str">
        <f>IF(ISBLANK('A4'!D114),"",'A4'!D114)</f>
        <v/>
      </c>
      <c r="D114" s="263" t="str">
        <f>IF(ISBLANK('A4'!X114),"",'A4'!X114)</f>
        <v/>
      </c>
      <c r="E114" s="264"/>
      <c r="F114" s="265"/>
      <c r="G114" s="265"/>
      <c r="H114" s="265"/>
      <c r="I114" s="265"/>
      <c r="J114" s="265"/>
      <c r="K114" s="266"/>
      <c r="L114" s="462"/>
      <c r="M114" s="267"/>
      <c r="N114" s="268"/>
      <c r="O114" s="268"/>
      <c r="P114" s="268"/>
      <c r="Q114" s="268"/>
      <c r="R114" s="266"/>
      <c r="S114" s="265"/>
      <c r="T114" s="265"/>
      <c r="U114" s="265"/>
      <c r="V114" s="268"/>
      <c r="W114" s="267"/>
      <c r="Y114" s="153">
        <f t="shared" si="9"/>
        <v>0</v>
      </c>
      <c r="Z114" s="149">
        <f t="shared" si="10"/>
        <v>0</v>
      </c>
      <c r="AA114" s="149">
        <f t="shared" si="11"/>
        <v>0</v>
      </c>
      <c r="AB114" s="154">
        <f t="shared" si="12"/>
        <v>0</v>
      </c>
      <c r="AD114" s="153">
        <f t="shared" si="13"/>
        <v>0</v>
      </c>
      <c r="AE114" s="149">
        <f t="shared" si="14"/>
        <v>0</v>
      </c>
      <c r="AF114" s="149">
        <f t="shared" si="15"/>
        <v>0</v>
      </c>
      <c r="AG114" s="154">
        <f t="shared" si="16"/>
        <v>0</v>
      </c>
    </row>
    <row r="115" spans="1:33" x14ac:dyDescent="0.25">
      <c r="A115" s="261" t="str">
        <f>IF(ISBLANK('A4'!A115),"",'A4'!A115)</f>
        <v/>
      </c>
      <c r="B115" s="931" t="str">
        <f>IF(ISBLANK('A4'!B115),"",'A4'!B115)</f>
        <v/>
      </c>
      <c r="C115" s="262" t="str">
        <f>IF(ISBLANK('A4'!D115),"",'A4'!D115)</f>
        <v/>
      </c>
      <c r="D115" s="263" t="str">
        <f>IF(ISBLANK('A4'!X115),"",'A4'!X115)</f>
        <v/>
      </c>
      <c r="E115" s="264"/>
      <c r="F115" s="265"/>
      <c r="G115" s="265"/>
      <c r="H115" s="265"/>
      <c r="I115" s="265"/>
      <c r="J115" s="265"/>
      <c r="K115" s="266"/>
      <c r="L115" s="462"/>
      <c r="M115" s="267"/>
      <c r="N115" s="268"/>
      <c r="O115" s="268"/>
      <c r="P115" s="268"/>
      <c r="Q115" s="268"/>
      <c r="R115" s="266"/>
      <c r="S115" s="265"/>
      <c r="T115" s="265"/>
      <c r="U115" s="265"/>
      <c r="V115" s="268"/>
      <c r="W115" s="267"/>
      <c r="Y115" s="153">
        <f t="shared" si="9"/>
        <v>0</v>
      </c>
      <c r="Z115" s="149">
        <f t="shared" si="10"/>
        <v>0</v>
      </c>
      <c r="AA115" s="149">
        <f t="shared" si="11"/>
        <v>0</v>
      </c>
      <c r="AB115" s="154">
        <f t="shared" si="12"/>
        <v>0</v>
      </c>
      <c r="AD115" s="153">
        <f t="shared" si="13"/>
        <v>0</v>
      </c>
      <c r="AE115" s="149">
        <f t="shared" si="14"/>
        <v>0</v>
      </c>
      <c r="AF115" s="149">
        <f t="shared" si="15"/>
        <v>0</v>
      </c>
      <c r="AG115" s="154">
        <f t="shared" si="16"/>
        <v>0</v>
      </c>
    </row>
    <row r="116" spans="1:33" x14ac:dyDescent="0.25">
      <c r="A116" s="261" t="str">
        <f>IF(ISBLANK('A4'!A116),"",'A4'!A116)</f>
        <v/>
      </c>
      <c r="B116" s="931" t="str">
        <f>IF(ISBLANK('A4'!B116),"",'A4'!B116)</f>
        <v/>
      </c>
      <c r="C116" s="262" t="str">
        <f>IF(ISBLANK('A4'!D116),"",'A4'!D116)</f>
        <v/>
      </c>
      <c r="D116" s="263" t="str">
        <f>IF(ISBLANK('A4'!X116),"",'A4'!X116)</f>
        <v/>
      </c>
      <c r="E116" s="264"/>
      <c r="F116" s="265"/>
      <c r="G116" s="265"/>
      <c r="H116" s="265"/>
      <c r="I116" s="265"/>
      <c r="J116" s="265"/>
      <c r="K116" s="266"/>
      <c r="L116" s="462"/>
      <c r="M116" s="267"/>
      <c r="N116" s="268"/>
      <c r="O116" s="268"/>
      <c r="P116" s="268"/>
      <c r="Q116" s="268"/>
      <c r="R116" s="266"/>
      <c r="S116" s="265"/>
      <c r="T116" s="265"/>
      <c r="U116" s="265"/>
      <c r="V116" s="268"/>
      <c r="W116" s="267"/>
      <c r="Y116" s="153">
        <f t="shared" si="9"/>
        <v>0</v>
      </c>
      <c r="Z116" s="149">
        <f t="shared" si="10"/>
        <v>0</v>
      </c>
      <c r="AA116" s="149">
        <f t="shared" si="11"/>
        <v>0</v>
      </c>
      <c r="AB116" s="154">
        <f t="shared" si="12"/>
        <v>0</v>
      </c>
      <c r="AD116" s="153">
        <f t="shared" si="13"/>
        <v>0</v>
      </c>
      <c r="AE116" s="149">
        <f t="shared" si="14"/>
        <v>0</v>
      </c>
      <c r="AF116" s="149">
        <f t="shared" si="15"/>
        <v>0</v>
      </c>
      <c r="AG116" s="154">
        <f t="shared" si="16"/>
        <v>0</v>
      </c>
    </row>
    <row r="117" spans="1:33" x14ac:dyDescent="0.25">
      <c r="A117" s="261" t="str">
        <f>IF(ISBLANK('A4'!A117),"",'A4'!A117)</f>
        <v/>
      </c>
      <c r="B117" s="931" t="str">
        <f>IF(ISBLANK('A4'!B117),"",'A4'!B117)</f>
        <v/>
      </c>
      <c r="C117" s="262" t="str">
        <f>IF(ISBLANK('A4'!D117),"",'A4'!D117)</f>
        <v/>
      </c>
      <c r="D117" s="263" t="str">
        <f>IF(ISBLANK('A4'!X117),"",'A4'!X117)</f>
        <v/>
      </c>
      <c r="E117" s="264"/>
      <c r="F117" s="265"/>
      <c r="G117" s="265"/>
      <c r="H117" s="265"/>
      <c r="I117" s="265"/>
      <c r="J117" s="265"/>
      <c r="K117" s="266"/>
      <c r="L117" s="462"/>
      <c r="M117" s="267"/>
      <c r="N117" s="268"/>
      <c r="O117" s="268"/>
      <c r="P117" s="268"/>
      <c r="Q117" s="268"/>
      <c r="R117" s="266"/>
      <c r="S117" s="265"/>
      <c r="T117" s="265"/>
      <c r="U117" s="265"/>
      <c r="V117" s="268"/>
      <c r="W117" s="267"/>
      <c r="Y117" s="153">
        <f t="shared" si="9"/>
        <v>0</v>
      </c>
      <c r="Z117" s="149">
        <f t="shared" si="10"/>
        <v>0</v>
      </c>
      <c r="AA117" s="149">
        <f t="shared" si="11"/>
        <v>0</v>
      </c>
      <c r="AB117" s="154">
        <f t="shared" si="12"/>
        <v>0</v>
      </c>
      <c r="AD117" s="153">
        <f t="shared" si="13"/>
        <v>0</v>
      </c>
      <c r="AE117" s="149">
        <f t="shared" si="14"/>
        <v>0</v>
      </c>
      <c r="AF117" s="149">
        <f t="shared" si="15"/>
        <v>0</v>
      </c>
      <c r="AG117" s="154">
        <f t="shared" si="16"/>
        <v>0</v>
      </c>
    </row>
    <row r="118" spans="1:33" x14ac:dyDescent="0.25">
      <c r="A118" s="261" t="str">
        <f>IF(ISBLANK('A4'!A118),"",'A4'!A118)</f>
        <v/>
      </c>
      <c r="B118" s="931" t="str">
        <f>IF(ISBLANK('A4'!B118),"",'A4'!B118)</f>
        <v/>
      </c>
      <c r="C118" s="262" t="str">
        <f>IF(ISBLANK('A4'!D118),"",'A4'!D118)</f>
        <v/>
      </c>
      <c r="D118" s="263" t="str">
        <f>IF(ISBLANK('A4'!X118),"",'A4'!X118)</f>
        <v/>
      </c>
      <c r="E118" s="264"/>
      <c r="F118" s="265"/>
      <c r="G118" s="265"/>
      <c r="H118" s="265"/>
      <c r="I118" s="265"/>
      <c r="J118" s="265"/>
      <c r="K118" s="266"/>
      <c r="L118" s="462"/>
      <c r="M118" s="267"/>
      <c r="N118" s="268"/>
      <c r="O118" s="268"/>
      <c r="P118" s="268"/>
      <c r="Q118" s="268"/>
      <c r="R118" s="266"/>
      <c r="S118" s="265"/>
      <c r="T118" s="265"/>
      <c r="U118" s="265"/>
      <c r="V118" s="268"/>
      <c r="W118" s="267"/>
      <c r="Y118" s="153">
        <f t="shared" si="9"/>
        <v>0</v>
      </c>
      <c r="Z118" s="149">
        <f t="shared" si="10"/>
        <v>0</v>
      </c>
      <c r="AA118" s="149">
        <f t="shared" si="11"/>
        <v>0</v>
      </c>
      <c r="AB118" s="154">
        <f t="shared" si="12"/>
        <v>0</v>
      </c>
      <c r="AD118" s="153">
        <f t="shared" si="13"/>
        <v>0</v>
      </c>
      <c r="AE118" s="149">
        <f t="shared" si="14"/>
        <v>0</v>
      </c>
      <c r="AF118" s="149">
        <f t="shared" si="15"/>
        <v>0</v>
      </c>
      <c r="AG118" s="154">
        <f t="shared" si="16"/>
        <v>0</v>
      </c>
    </row>
    <row r="119" spans="1:33" x14ac:dyDescent="0.25">
      <c r="A119" s="261" t="str">
        <f>IF(ISBLANK('A4'!A119),"",'A4'!A119)</f>
        <v/>
      </c>
      <c r="B119" s="931" t="str">
        <f>IF(ISBLANK('A4'!B119),"",'A4'!B119)</f>
        <v/>
      </c>
      <c r="C119" s="262" t="str">
        <f>IF(ISBLANK('A4'!D119),"",'A4'!D119)</f>
        <v/>
      </c>
      <c r="D119" s="263" t="str">
        <f>IF(ISBLANK('A4'!X119),"",'A4'!X119)</f>
        <v/>
      </c>
      <c r="E119" s="264"/>
      <c r="F119" s="265"/>
      <c r="G119" s="265"/>
      <c r="H119" s="265"/>
      <c r="I119" s="265"/>
      <c r="J119" s="265"/>
      <c r="K119" s="266"/>
      <c r="L119" s="462"/>
      <c r="M119" s="267"/>
      <c r="N119" s="268"/>
      <c r="O119" s="268"/>
      <c r="P119" s="268"/>
      <c r="Q119" s="268"/>
      <c r="R119" s="266"/>
      <c r="S119" s="265"/>
      <c r="T119" s="265"/>
      <c r="U119" s="265"/>
      <c r="V119" s="268"/>
      <c r="W119" s="267"/>
      <c r="Y119" s="153">
        <f t="shared" si="9"/>
        <v>0</v>
      </c>
      <c r="Z119" s="149">
        <f t="shared" si="10"/>
        <v>0</v>
      </c>
      <c r="AA119" s="149">
        <f t="shared" si="11"/>
        <v>0</v>
      </c>
      <c r="AB119" s="154">
        <f t="shared" si="12"/>
        <v>0</v>
      </c>
      <c r="AD119" s="153">
        <f t="shared" si="13"/>
        <v>0</v>
      </c>
      <c r="AE119" s="149">
        <f t="shared" si="14"/>
        <v>0</v>
      </c>
      <c r="AF119" s="149">
        <f t="shared" si="15"/>
        <v>0</v>
      </c>
      <c r="AG119" s="154">
        <f t="shared" si="16"/>
        <v>0</v>
      </c>
    </row>
    <row r="120" spans="1:33" x14ac:dyDescent="0.25">
      <c r="A120" s="261" t="str">
        <f>IF(ISBLANK('A4'!A120),"",'A4'!A120)</f>
        <v/>
      </c>
      <c r="B120" s="931" t="str">
        <f>IF(ISBLANK('A4'!B120),"",'A4'!B120)</f>
        <v/>
      </c>
      <c r="C120" s="262" t="str">
        <f>IF(ISBLANK('A4'!D120),"",'A4'!D120)</f>
        <v/>
      </c>
      <c r="D120" s="263" t="str">
        <f>IF(ISBLANK('A4'!X120),"",'A4'!X120)</f>
        <v/>
      </c>
      <c r="E120" s="264"/>
      <c r="F120" s="265"/>
      <c r="G120" s="265"/>
      <c r="H120" s="265"/>
      <c r="I120" s="265"/>
      <c r="J120" s="265"/>
      <c r="K120" s="266"/>
      <c r="L120" s="462"/>
      <c r="M120" s="267"/>
      <c r="N120" s="268"/>
      <c r="O120" s="268"/>
      <c r="P120" s="268"/>
      <c r="Q120" s="268"/>
      <c r="R120" s="266"/>
      <c r="S120" s="265"/>
      <c r="T120" s="265"/>
      <c r="U120" s="265"/>
      <c r="V120" s="268"/>
      <c r="W120" s="267"/>
      <c r="Y120" s="153">
        <f t="shared" si="9"/>
        <v>0</v>
      </c>
      <c r="Z120" s="149">
        <f t="shared" si="10"/>
        <v>0</v>
      </c>
      <c r="AA120" s="149">
        <f t="shared" si="11"/>
        <v>0</v>
      </c>
      <c r="AB120" s="154">
        <f t="shared" si="12"/>
        <v>0</v>
      </c>
      <c r="AD120" s="153">
        <f t="shared" si="13"/>
        <v>0</v>
      </c>
      <c r="AE120" s="149">
        <f t="shared" si="14"/>
        <v>0</v>
      </c>
      <c r="AF120" s="149">
        <f t="shared" si="15"/>
        <v>0</v>
      </c>
      <c r="AG120" s="154">
        <f t="shared" si="16"/>
        <v>0</v>
      </c>
    </row>
    <row r="121" spans="1:33" x14ac:dyDescent="0.25">
      <c r="A121" s="261" t="str">
        <f>IF(ISBLANK('A4'!A121),"",'A4'!A121)</f>
        <v/>
      </c>
      <c r="B121" s="931" t="str">
        <f>IF(ISBLANK('A4'!B121),"",'A4'!B121)</f>
        <v/>
      </c>
      <c r="C121" s="262" t="str">
        <f>IF(ISBLANK('A4'!D121),"",'A4'!D121)</f>
        <v/>
      </c>
      <c r="D121" s="263" t="str">
        <f>IF(ISBLANK('A4'!X121),"",'A4'!X121)</f>
        <v/>
      </c>
      <c r="E121" s="264"/>
      <c r="F121" s="265"/>
      <c r="G121" s="265"/>
      <c r="H121" s="265"/>
      <c r="I121" s="265"/>
      <c r="J121" s="265"/>
      <c r="K121" s="266"/>
      <c r="L121" s="462"/>
      <c r="M121" s="267"/>
      <c r="N121" s="268"/>
      <c r="O121" s="268"/>
      <c r="P121" s="268"/>
      <c r="Q121" s="268"/>
      <c r="R121" s="266"/>
      <c r="S121" s="265"/>
      <c r="T121" s="265"/>
      <c r="U121" s="265"/>
      <c r="V121" s="268"/>
      <c r="W121" s="267"/>
      <c r="Y121" s="153">
        <f t="shared" si="9"/>
        <v>0</v>
      </c>
      <c r="Z121" s="149">
        <f t="shared" si="10"/>
        <v>0</v>
      </c>
      <c r="AA121" s="149">
        <f t="shared" si="11"/>
        <v>0</v>
      </c>
      <c r="AB121" s="154">
        <f t="shared" si="12"/>
        <v>0</v>
      </c>
      <c r="AD121" s="153">
        <f t="shared" si="13"/>
        <v>0</v>
      </c>
      <c r="AE121" s="149">
        <f t="shared" si="14"/>
        <v>0</v>
      </c>
      <c r="AF121" s="149">
        <f t="shared" si="15"/>
        <v>0</v>
      </c>
      <c r="AG121" s="154">
        <f t="shared" si="16"/>
        <v>0</v>
      </c>
    </row>
    <row r="122" spans="1:33" x14ac:dyDescent="0.25">
      <c r="A122" s="261" t="str">
        <f>IF(ISBLANK('A4'!A122),"",'A4'!A122)</f>
        <v/>
      </c>
      <c r="B122" s="931" t="str">
        <f>IF(ISBLANK('A4'!B122),"",'A4'!B122)</f>
        <v/>
      </c>
      <c r="C122" s="262" t="str">
        <f>IF(ISBLANK('A4'!D122),"",'A4'!D122)</f>
        <v/>
      </c>
      <c r="D122" s="263" t="str">
        <f>IF(ISBLANK('A4'!X122),"",'A4'!X122)</f>
        <v/>
      </c>
      <c r="E122" s="264"/>
      <c r="F122" s="265"/>
      <c r="G122" s="265"/>
      <c r="H122" s="265"/>
      <c r="I122" s="265"/>
      <c r="J122" s="265"/>
      <c r="K122" s="266"/>
      <c r="L122" s="462"/>
      <c r="M122" s="267"/>
      <c r="N122" s="268"/>
      <c r="O122" s="268"/>
      <c r="P122" s="268"/>
      <c r="Q122" s="268"/>
      <c r="R122" s="266"/>
      <c r="S122" s="265"/>
      <c r="T122" s="265"/>
      <c r="U122" s="265"/>
      <c r="V122" s="268"/>
      <c r="W122" s="267"/>
      <c r="Y122" s="153">
        <f t="shared" si="9"/>
        <v>0</v>
      </c>
      <c r="Z122" s="149">
        <f t="shared" si="10"/>
        <v>0</v>
      </c>
      <c r="AA122" s="149">
        <f t="shared" si="11"/>
        <v>0</v>
      </c>
      <c r="AB122" s="154">
        <f t="shared" si="12"/>
        <v>0</v>
      </c>
      <c r="AD122" s="153">
        <f t="shared" si="13"/>
        <v>0</v>
      </c>
      <c r="AE122" s="149">
        <f t="shared" si="14"/>
        <v>0</v>
      </c>
      <c r="AF122" s="149">
        <f t="shared" si="15"/>
        <v>0</v>
      </c>
      <c r="AG122" s="154">
        <f t="shared" si="16"/>
        <v>0</v>
      </c>
    </row>
    <row r="123" spans="1:33" x14ac:dyDescent="0.25">
      <c r="A123" s="261" t="str">
        <f>IF(ISBLANK('A4'!A123),"",'A4'!A123)</f>
        <v/>
      </c>
      <c r="B123" s="931" t="str">
        <f>IF(ISBLANK('A4'!B123),"",'A4'!B123)</f>
        <v/>
      </c>
      <c r="C123" s="262" t="str">
        <f>IF(ISBLANK('A4'!D123),"",'A4'!D123)</f>
        <v/>
      </c>
      <c r="D123" s="263" t="str">
        <f>IF(ISBLANK('A4'!X123),"",'A4'!X123)</f>
        <v/>
      </c>
      <c r="E123" s="264"/>
      <c r="F123" s="265"/>
      <c r="G123" s="265"/>
      <c r="H123" s="265"/>
      <c r="I123" s="265"/>
      <c r="J123" s="265"/>
      <c r="K123" s="266"/>
      <c r="L123" s="462"/>
      <c r="M123" s="267"/>
      <c r="N123" s="268"/>
      <c r="O123" s="268"/>
      <c r="P123" s="268"/>
      <c r="Q123" s="268"/>
      <c r="R123" s="266"/>
      <c r="S123" s="265"/>
      <c r="T123" s="265"/>
      <c r="U123" s="265"/>
      <c r="V123" s="268"/>
      <c r="W123" s="267"/>
      <c r="Y123" s="153">
        <f t="shared" si="9"/>
        <v>0</v>
      </c>
      <c r="Z123" s="149">
        <f t="shared" si="10"/>
        <v>0</v>
      </c>
      <c r="AA123" s="149">
        <f t="shared" si="11"/>
        <v>0</v>
      </c>
      <c r="AB123" s="154">
        <f t="shared" si="12"/>
        <v>0</v>
      </c>
      <c r="AD123" s="153">
        <f t="shared" si="13"/>
        <v>0</v>
      </c>
      <c r="AE123" s="149">
        <f t="shared" si="14"/>
        <v>0</v>
      </c>
      <c r="AF123" s="149">
        <f t="shared" si="15"/>
        <v>0</v>
      </c>
      <c r="AG123" s="154">
        <f t="shared" si="16"/>
        <v>0</v>
      </c>
    </row>
    <row r="124" spans="1:33" x14ac:dyDescent="0.25">
      <c r="A124" s="261" t="str">
        <f>IF(ISBLANK('A4'!A124),"",'A4'!A124)</f>
        <v/>
      </c>
      <c r="B124" s="931" t="str">
        <f>IF(ISBLANK('A4'!B124),"",'A4'!B124)</f>
        <v/>
      </c>
      <c r="C124" s="262" t="str">
        <f>IF(ISBLANK('A4'!D124),"",'A4'!D124)</f>
        <v/>
      </c>
      <c r="D124" s="263" t="str">
        <f>IF(ISBLANK('A4'!X124),"",'A4'!X124)</f>
        <v/>
      </c>
      <c r="E124" s="264"/>
      <c r="F124" s="265"/>
      <c r="G124" s="265"/>
      <c r="H124" s="265"/>
      <c r="I124" s="265"/>
      <c r="J124" s="265"/>
      <c r="K124" s="266"/>
      <c r="L124" s="462"/>
      <c r="M124" s="267"/>
      <c r="N124" s="268"/>
      <c r="O124" s="268"/>
      <c r="P124" s="268"/>
      <c r="Q124" s="268"/>
      <c r="R124" s="266"/>
      <c r="S124" s="265"/>
      <c r="T124" s="265"/>
      <c r="U124" s="265"/>
      <c r="V124" s="268"/>
      <c r="W124" s="267"/>
      <c r="Y124" s="153">
        <f t="shared" si="9"/>
        <v>0</v>
      </c>
      <c r="Z124" s="149">
        <f t="shared" si="10"/>
        <v>0</v>
      </c>
      <c r="AA124" s="149">
        <f t="shared" si="11"/>
        <v>0</v>
      </c>
      <c r="AB124" s="154">
        <f t="shared" si="12"/>
        <v>0</v>
      </c>
      <c r="AD124" s="153">
        <f t="shared" si="13"/>
        <v>0</v>
      </c>
      <c r="AE124" s="149">
        <f t="shared" si="14"/>
        <v>0</v>
      </c>
      <c r="AF124" s="149">
        <f t="shared" si="15"/>
        <v>0</v>
      </c>
      <c r="AG124" s="154">
        <f t="shared" si="16"/>
        <v>0</v>
      </c>
    </row>
    <row r="125" spans="1:33" x14ac:dyDescent="0.25">
      <c r="A125" s="261" t="str">
        <f>IF(ISBLANK('A4'!A125),"",'A4'!A125)</f>
        <v/>
      </c>
      <c r="B125" s="931" t="str">
        <f>IF(ISBLANK('A4'!B125),"",'A4'!B125)</f>
        <v/>
      </c>
      <c r="C125" s="262" t="str">
        <f>IF(ISBLANK('A4'!D125),"",'A4'!D125)</f>
        <v/>
      </c>
      <c r="D125" s="263" t="str">
        <f>IF(ISBLANK('A4'!X125),"",'A4'!X125)</f>
        <v/>
      </c>
      <c r="E125" s="264"/>
      <c r="F125" s="265"/>
      <c r="G125" s="265"/>
      <c r="H125" s="265"/>
      <c r="I125" s="265"/>
      <c r="J125" s="265"/>
      <c r="K125" s="266"/>
      <c r="L125" s="462"/>
      <c r="M125" s="267"/>
      <c r="N125" s="268"/>
      <c r="O125" s="268"/>
      <c r="P125" s="268"/>
      <c r="Q125" s="268"/>
      <c r="R125" s="266"/>
      <c r="S125" s="265"/>
      <c r="T125" s="265"/>
      <c r="U125" s="265"/>
      <c r="V125" s="268"/>
      <c r="W125" s="267"/>
      <c r="Y125" s="153">
        <f t="shared" si="9"/>
        <v>0</v>
      </c>
      <c r="Z125" s="149">
        <f t="shared" si="10"/>
        <v>0</v>
      </c>
      <c r="AA125" s="149">
        <f t="shared" si="11"/>
        <v>0</v>
      </c>
      <c r="AB125" s="154">
        <f t="shared" si="12"/>
        <v>0</v>
      </c>
      <c r="AD125" s="153">
        <f t="shared" si="13"/>
        <v>0</v>
      </c>
      <c r="AE125" s="149">
        <f t="shared" si="14"/>
        <v>0</v>
      </c>
      <c r="AF125" s="149">
        <f t="shared" si="15"/>
        <v>0</v>
      </c>
      <c r="AG125" s="154">
        <f t="shared" si="16"/>
        <v>0</v>
      </c>
    </row>
    <row r="126" spans="1:33" x14ac:dyDescent="0.25">
      <c r="A126" s="261" t="str">
        <f>IF(ISBLANK('A4'!A126),"",'A4'!A126)</f>
        <v/>
      </c>
      <c r="B126" s="931" t="str">
        <f>IF(ISBLANK('A4'!B126),"",'A4'!B126)</f>
        <v/>
      </c>
      <c r="C126" s="262" t="str">
        <f>IF(ISBLANK('A4'!D126),"",'A4'!D126)</f>
        <v/>
      </c>
      <c r="D126" s="263" t="str">
        <f>IF(ISBLANK('A4'!X126),"",'A4'!X126)</f>
        <v/>
      </c>
      <c r="E126" s="264"/>
      <c r="F126" s="265"/>
      <c r="G126" s="265"/>
      <c r="H126" s="265"/>
      <c r="I126" s="265"/>
      <c r="J126" s="265"/>
      <c r="K126" s="266"/>
      <c r="L126" s="462"/>
      <c r="M126" s="267"/>
      <c r="N126" s="268"/>
      <c r="O126" s="268"/>
      <c r="P126" s="268"/>
      <c r="Q126" s="268"/>
      <c r="R126" s="266"/>
      <c r="S126" s="265"/>
      <c r="T126" s="265"/>
      <c r="U126" s="265"/>
      <c r="V126" s="268"/>
      <c r="W126" s="267"/>
      <c r="Y126" s="153">
        <f t="shared" si="9"/>
        <v>0</v>
      </c>
      <c r="Z126" s="149">
        <f t="shared" si="10"/>
        <v>0</v>
      </c>
      <c r="AA126" s="149">
        <f t="shared" si="11"/>
        <v>0</v>
      </c>
      <c r="AB126" s="154">
        <f t="shared" si="12"/>
        <v>0</v>
      </c>
      <c r="AD126" s="153">
        <f t="shared" si="13"/>
        <v>0</v>
      </c>
      <c r="AE126" s="149">
        <f t="shared" si="14"/>
        <v>0</v>
      </c>
      <c r="AF126" s="149">
        <f t="shared" si="15"/>
        <v>0</v>
      </c>
      <c r="AG126" s="154">
        <f t="shared" si="16"/>
        <v>0</v>
      </c>
    </row>
    <row r="127" spans="1:33" x14ac:dyDescent="0.25">
      <c r="A127" s="261" t="str">
        <f>IF(ISBLANK('A4'!A127),"",'A4'!A127)</f>
        <v/>
      </c>
      <c r="B127" s="931" t="str">
        <f>IF(ISBLANK('A4'!B127),"",'A4'!B127)</f>
        <v/>
      </c>
      <c r="C127" s="262" t="str">
        <f>IF(ISBLANK('A4'!D127),"",'A4'!D127)</f>
        <v/>
      </c>
      <c r="D127" s="263" t="str">
        <f>IF(ISBLANK('A4'!X127),"",'A4'!X127)</f>
        <v/>
      </c>
      <c r="E127" s="264"/>
      <c r="F127" s="265"/>
      <c r="G127" s="265"/>
      <c r="H127" s="265"/>
      <c r="I127" s="265"/>
      <c r="J127" s="265"/>
      <c r="K127" s="266"/>
      <c r="L127" s="462"/>
      <c r="M127" s="267"/>
      <c r="N127" s="268"/>
      <c r="O127" s="268"/>
      <c r="P127" s="268"/>
      <c r="Q127" s="268"/>
      <c r="R127" s="266"/>
      <c r="S127" s="265"/>
      <c r="T127" s="265"/>
      <c r="U127" s="265"/>
      <c r="V127" s="268"/>
      <c r="W127" s="267"/>
      <c r="Y127" s="153">
        <f t="shared" si="9"/>
        <v>0</v>
      </c>
      <c r="Z127" s="149">
        <f t="shared" si="10"/>
        <v>0</v>
      </c>
      <c r="AA127" s="149">
        <f t="shared" si="11"/>
        <v>0</v>
      </c>
      <c r="AB127" s="154">
        <f t="shared" si="12"/>
        <v>0</v>
      </c>
      <c r="AD127" s="153">
        <f t="shared" si="13"/>
        <v>0</v>
      </c>
      <c r="AE127" s="149">
        <f t="shared" si="14"/>
        <v>0</v>
      </c>
      <c r="AF127" s="149">
        <f t="shared" si="15"/>
        <v>0</v>
      </c>
      <c r="AG127" s="154">
        <f t="shared" si="16"/>
        <v>0</v>
      </c>
    </row>
    <row r="128" spans="1:33" x14ac:dyDescent="0.25">
      <c r="A128" s="261" t="str">
        <f>IF(ISBLANK('A4'!A128),"",'A4'!A128)</f>
        <v/>
      </c>
      <c r="B128" s="931" t="str">
        <f>IF(ISBLANK('A4'!B128),"",'A4'!B128)</f>
        <v/>
      </c>
      <c r="C128" s="262" t="str">
        <f>IF(ISBLANK('A4'!D128),"",'A4'!D128)</f>
        <v/>
      </c>
      <c r="D128" s="263" t="str">
        <f>IF(ISBLANK('A4'!X128),"",'A4'!X128)</f>
        <v/>
      </c>
      <c r="E128" s="264"/>
      <c r="F128" s="265"/>
      <c r="G128" s="265"/>
      <c r="H128" s="265"/>
      <c r="I128" s="265"/>
      <c r="J128" s="265"/>
      <c r="K128" s="266"/>
      <c r="L128" s="462"/>
      <c r="M128" s="267"/>
      <c r="N128" s="268"/>
      <c r="O128" s="268"/>
      <c r="P128" s="268"/>
      <c r="Q128" s="268"/>
      <c r="R128" s="266"/>
      <c r="S128" s="265"/>
      <c r="T128" s="265"/>
      <c r="U128" s="265"/>
      <c r="V128" s="268"/>
      <c r="W128" s="267"/>
      <c r="Y128" s="153">
        <f t="shared" si="9"/>
        <v>0</v>
      </c>
      <c r="Z128" s="149">
        <f t="shared" si="10"/>
        <v>0</v>
      </c>
      <c r="AA128" s="149">
        <f t="shared" si="11"/>
        <v>0</v>
      </c>
      <c r="AB128" s="154">
        <f t="shared" si="12"/>
        <v>0</v>
      </c>
      <c r="AD128" s="153">
        <f t="shared" si="13"/>
        <v>0</v>
      </c>
      <c r="AE128" s="149">
        <f t="shared" si="14"/>
        <v>0</v>
      </c>
      <c r="AF128" s="149">
        <f t="shared" si="15"/>
        <v>0</v>
      </c>
      <c r="AG128" s="154">
        <f t="shared" si="16"/>
        <v>0</v>
      </c>
    </row>
    <row r="129" spans="1:33" x14ac:dyDescent="0.25">
      <c r="A129" s="261" t="str">
        <f>IF(ISBLANK('A4'!A129),"",'A4'!A129)</f>
        <v/>
      </c>
      <c r="B129" s="931" t="str">
        <f>IF(ISBLANK('A4'!B129),"",'A4'!B129)</f>
        <v/>
      </c>
      <c r="C129" s="262" t="str">
        <f>IF(ISBLANK('A4'!D129),"",'A4'!D129)</f>
        <v/>
      </c>
      <c r="D129" s="263" t="str">
        <f>IF(ISBLANK('A4'!X129),"",'A4'!X129)</f>
        <v/>
      </c>
      <c r="E129" s="264"/>
      <c r="F129" s="265"/>
      <c r="G129" s="265"/>
      <c r="H129" s="265"/>
      <c r="I129" s="265"/>
      <c r="J129" s="265"/>
      <c r="K129" s="266"/>
      <c r="L129" s="462"/>
      <c r="M129" s="267"/>
      <c r="N129" s="268"/>
      <c r="O129" s="268"/>
      <c r="P129" s="268"/>
      <c r="Q129" s="268"/>
      <c r="R129" s="266"/>
      <c r="S129" s="265"/>
      <c r="T129" s="265"/>
      <c r="U129" s="265"/>
      <c r="V129" s="268"/>
      <c r="W129" s="267"/>
      <c r="Y129" s="153">
        <f t="shared" si="9"/>
        <v>0</v>
      </c>
      <c r="Z129" s="149">
        <f t="shared" si="10"/>
        <v>0</v>
      </c>
      <c r="AA129" s="149">
        <f t="shared" si="11"/>
        <v>0</v>
      </c>
      <c r="AB129" s="154">
        <f t="shared" si="12"/>
        <v>0</v>
      </c>
      <c r="AD129" s="153">
        <f t="shared" si="13"/>
        <v>0</v>
      </c>
      <c r="AE129" s="149">
        <f t="shared" si="14"/>
        <v>0</v>
      </c>
      <c r="AF129" s="149">
        <f t="shared" si="15"/>
        <v>0</v>
      </c>
      <c r="AG129" s="154">
        <f t="shared" si="16"/>
        <v>0</v>
      </c>
    </row>
    <row r="130" spans="1:33" x14ac:dyDescent="0.25">
      <c r="A130" s="261" t="str">
        <f>IF(ISBLANK('A4'!A130),"",'A4'!A130)</f>
        <v/>
      </c>
      <c r="B130" s="931" t="str">
        <f>IF(ISBLANK('A4'!B130),"",'A4'!B130)</f>
        <v/>
      </c>
      <c r="C130" s="262" t="str">
        <f>IF(ISBLANK('A4'!D130),"",'A4'!D130)</f>
        <v/>
      </c>
      <c r="D130" s="263" t="str">
        <f>IF(ISBLANK('A4'!X130),"",'A4'!X130)</f>
        <v/>
      </c>
      <c r="E130" s="264"/>
      <c r="F130" s="265"/>
      <c r="G130" s="265"/>
      <c r="H130" s="265"/>
      <c r="I130" s="265"/>
      <c r="J130" s="265"/>
      <c r="K130" s="266"/>
      <c r="L130" s="462"/>
      <c r="M130" s="267"/>
      <c r="N130" s="268"/>
      <c r="O130" s="268"/>
      <c r="P130" s="268"/>
      <c r="Q130" s="268"/>
      <c r="R130" s="266"/>
      <c r="S130" s="265"/>
      <c r="T130" s="265"/>
      <c r="U130" s="265"/>
      <c r="V130" s="268"/>
      <c r="W130" s="267"/>
      <c r="Y130" s="153">
        <f t="shared" si="9"/>
        <v>0</v>
      </c>
      <c r="Z130" s="149">
        <f t="shared" si="10"/>
        <v>0</v>
      </c>
      <c r="AA130" s="149">
        <f t="shared" si="11"/>
        <v>0</v>
      </c>
      <c r="AB130" s="154">
        <f t="shared" si="12"/>
        <v>0</v>
      </c>
      <c r="AD130" s="153">
        <f t="shared" si="13"/>
        <v>0</v>
      </c>
      <c r="AE130" s="149">
        <f t="shared" si="14"/>
        <v>0</v>
      </c>
      <c r="AF130" s="149">
        <f t="shared" si="15"/>
        <v>0</v>
      </c>
      <c r="AG130" s="154">
        <f t="shared" si="16"/>
        <v>0</v>
      </c>
    </row>
    <row r="131" spans="1:33" x14ac:dyDescent="0.25">
      <c r="A131" s="261" t="str">
        <f>IF(ISBLANK('A4'!A131),"",'A4'!A131)</f>
        <v/>
      </c>
      <c r="B131" s="931" t="str">
        <f>IF(ISBLANK('A4'!B131),"",'A4'!B131)</f>
        <v/>
      </c>
      <c r="C131" s="262" t="str">
        <f>IF(ISBLANK('A4'!D131),"",'A4'!D131)</f>
        <v/>
      </c>
      <c r="D131" s="263" t="str">
        <f>IF(ISBLANK('A4'!X131),"",'A4'!X131)</f>
        <v/>
      </c>
      <c r="E131" s="264"/>
      <c r="F131" s="265"/>
      <c r="G131" s="265"/>
      <c r="H131" s="265"/>
      <c r="I131" s="265"/>
      <c r="J131" s="265"/>
      <c r="K131" s="266"/>
      <c r="L131" s="462"/>
      <c r="M131" s="267"/>
      <c r="N131" s="268"/>
      <c r="O131" s="268"/>
      <c r="P131" s="268"/>
      <c r="Q131" s="268"/>
      <c r="R131" s="266"/>
      <c r="S131" s="265"/>
      <c r="T131" s="265"/>
      <c r="U131" s="265"/>
      <c r="V131" s="268"/>
      <c r="W131" s="267"/>
      <c r="Y131" s="153">
        <f t="shared" si="9"/>
        <v>0</v>
      </c>
      <c r="Z131" s="149">
        <f t="shared" si="10"/>
        <v>0</v>
      </c>
      <c r="AA131" s="149">
        <f t="shared" si="11"/>
        <v>0</v>
      </c>
      <c r="AB131" s="154">
        <f t="shared" si="12"/>
        <v>0</v>
      </c>
      <c r="AD131" s="153">
        <f t="shared" si="13"/>
        <v>0</v>
      </c>
      <c r="AE131" s="149">
        <f t="shared" si="14"/>
        <v>0</v>
      </c>
      <c r="AF131" s="149">
        <f t="shared" si="15"/>
        <v>0</v>
      </c>
      <c r="AG131" s="154">
        <f t="shared" si="16"/>
        <v>0</v>
      </c>
    </row>
    <row r="132" spans="1:33" x14ac:dyDescent="0.25">
      <c r="A132" s="261" t="str">
        <f>IF(ISBLANK('A4'!A132),"",'A4'!A132)</f>
        <v/>
      </c>
      <c r="B132" s="931" t="str">
        <f>IF(ISBLANK('A4'!B132),"",'A4'!B132)</f>
        <v/>
      </c>
      <c r="C132" s="262" t="str">
        <f>IF(ISBLANK('A4'!D132),"",'A4'!D132)</f>
        <v/>
      </c>
      <c r="D132" s="263" t="str">
        <f>IF(ISBLANK('A4'!X132),"",'A4'!X132)</f>
        <v/>
      </c>
      <c r="E132" s="264"/>
      <c r="F132" s="265"/>
      <c r="G132" s="265"/>
      <c r="H132" s="265"/>
      <c r="I132" s="265"/>
      <c r="J132" s="265"/>
      <c r="K132" s="266"/>
      <c r="L132" s="462"/>
      <c r="M132" s="267"/>
      <c r="N132" s="268"/>
      <c r="O132" s="268"/>
      <c r="P132" s="268"/>
      <c r="Q132" s="268"/>
      <c r="R132" s="266"/>
      <c r="S132" s="265"/>
      <c r="T132" s="265"/>
      <c r="U132" s="265"/>
      <c r="V132" s="268"/>
      <c r="W132" s="267"/>
      <c r="Y132" s="153">
        <f t="shared" si="9"/>
        <v>0</v>
      </c>
      <c r="Z132" s="149">
        <f t="shared" si="10"/>
        <v>0</v>
      </c>
      <c r="AA132" s="149">
        <f t="shared" si="11"/>
        <v>0</v>
      </c>
      <c r="AB132" s="154">
        <f t="shared" si="12"/>
        <v>0</v>
      </c>
      <c r="AD132" s="153">
        <f t="shared" si="13"/>
        <v>0</v>
      </c>
      <c r="AE132" s="149">
        <f t="shared" si="14"/>
        <v>0</v>
      </c>
      <c r="AF132" s="149">
        <f t="shared" si="15"/>
        <v>0</v>
      </c>
      <c r="AG132" s="154">
        <f t="shared" si="16"/>
        <v>0</v>
      </c>
    </row>
    <row r="133" spans="1:33" x14ac:dyDescent="0.25">
      <c r="A133" s="261" t="str">
        <f>IF(ISBLANK('A4'!A133),"",'A4'!A133)</f>
        <v/>
      </c>
      <c r="B133" s="931" t="str">
        <f>IF(ISBLANK('A4'!B133),"",'A4'!B133)</f>
        <v/>
      </c>
      <c r="C133" s="262" t="str">
        <f>IF(ISBLANK('A4'!D133),"",'A4'!D133)</f>
        <v/>
      </c>
      <c r="D133" s="263" t="str">
        <f>IF(ISBLANK('A4'!X133),"",'A4'!X133)</f>
        <v/>
      </c>
      <c r="E133" s="264"/>
      <c r="F133" s="265"/>
      <c r="G133" s="265"/>
      <c r="H133" s="265"/>
      <c r="I133" s="265"/>
      <c r="J133" s="265"/>
      <c r="K133" s="266"/>
      <c r="L133" s="462"/>
      <c r="M133" s="267"/>
      <c r="N133" s="268"/>
      <c r="O133" s="268"/>
      <c r="P133" s="268"/>
      <c r="Q133" s="268"/>
      <c r="R133" s="266"/>
      <c r="S133" s="265"/>
      <c r="T133" s="265"/>
      <c r="U133" s="265"/>
      <c r="V133" s="268"/>
      <c r="W133" s="267"/>
      <c r="Y133" s="153">
        <f t="shared" si="9"/>
        <v>0</v>
      </c>
      <c r="Z133" s="149">
        <f t="shared" si="10"/>
        <v>0</v>
      </c>
      <c r="AA133" s="149">
        <f t="shared" si="11"/>
        <v>0</v>
      </c>
      <c r="AB133" s="154">
        <f t="shared" si="12"/>
        <v>0</v>
      </c>
      <c r="AD133" s="153">
        <f t="shared" si="13"/>
        <v>0</v>
      </c>
      <c r="AE133" s="149">
        <f t="shared" si="14"/>
        <v>0</v>
      </c>
      <c r="AF133" s="149">
        <f t="shared" si="15"/>
        <v>0</v>
      </c>
      <c r="AG133" s="154">
        <f t="shared" si="16"/>
        <v>0</v>
      </c>
    </row>
    <row r="134" spans="1:33" x14ac:dyDescent="0.25">
      <c r="A134" s="261" t="str">
        <f>IF(ISBLANK('A4'!A134),"",'A4'!A134)</f>
        <v/>
      </c>
      <c r="B134" s="931" t="str">
        <f>IF(ISBLANK('A4'!B134),"",'A4'!B134)</f>
        <v/>
      </c>
      <c r="C134" s="262" t="str">
        <f>IF(ISBLANK('A4'!D134),"",'A4'!D134)</f>
        <v/>
      </c>
      <c r="D134" s="263" t="str">
        <f>IF(ISBLANK('A4'!X134),"",'A4'!X134)</f>
        <v/>
      </c>
      <c r="E134" s="264"/>
      <c r="F134" s="265"/>
      <c r="G134" s="265"/>
      <c r="H134" s="265"/>
      <c r="I134" s="265"/>
      <c r="J134" s="265"/>
      <c r="K134" s="266"/>
      <c r="L134" s="462"/>
      <c r="M134" s="267"/>
      <c r="N134" s="268"/>
      <c r="O134" s="268"/>
      <c r="P134" s="268"/>
      <c r="Q134" s="268"/>
      <c r="R134" s="266"/>
      <c r="S134" s="265"/>
      <c r="T134" s="265"/>
      <c r="U134" s="265"/>
      <c r="V134" s="268"/>
      <c r="W134" s="267"/>
      <c r="Y134" s="153">
        <f t="shared" si="9"/>
        <v>0</v>
      </c>
      <c r="Z134" s="149">
        <f t="shared" si="10"/>
        <v>0</v>
      </c>
      <c r="AA134" s="149">
        <f t="shared" si="11"/>
        <v>0</v>
      </c>
      <c r="AB134" s="154">
        <f t="shared" si="12"/>
        <v>0</v>
      </c>
      <c r="AD134" s="153">
        <f t="shared" si="13"/>
        <v>0</v>
      </c>
      <c r="AE134" s="149">
        <f t="shared" si="14"/>
        <v>0</v>
      </c>
      <c r="AF134" s="149">
        <f t="shared" si="15"/>
        <v>0</v>
      </c>
      <c r="AG134" s="154">
        <f t="shared" si="16"/>
        <v>0</v>
      </c>
    </row>
    <row r="135" spans="1:33" x14ac:dyDescent="0.25">
      <c r="A135" s="261" t="str">
        <f>IF(ISBLANK('A4'!A135),"",'A4'!A135)</f>
        <v/>
      </c>
      <c r="B135" s="931" t="str">
        <f>IF(ISBLANK('A4'!B135),"",'A4'!B135)</f>
        <v/>
      </c>
      <c r="C135" s="262" t="str">
        <f>IF(ISBLANK('A4'!D135),"",'A4'!D135)</f>
        <v/>
      </c>
      <c r="D135" s="263" t="str">
        <f>IF(ISBLANK('A4'!X135),"",'A4'!X135)</f>
        <v/>
      </c>
      <c r="E135" s="264"/>
      <c r="F135" s="265"/>
      <c r="G135" s="265"/>
      <c r="H135" s="265"/>
      <c r="I135" s="265"/>
      <c r="J135" s="265"/>
      <c r="K135" s="266"/>
      <c r="L135" s="462"/>
      <c r="M135" s="267"/>
      <c r="N135" s="268"/>
      <c r="O135" s="268"/>
      <c r="P135" s="268"/>
      <c r="Q135" s="268"/>
      <c r="R135" s="266"/>
      <c r="S135" s="265"/>
      <c r="T135" s="265"/>
      <c r="U135" s="265"/>
      <c r="V135" s="268"/>
      <c r="W135" s="267"/>
      <c r="Y135" s="153">
        <f t="shared" si="9"/>
        <v>0</v>
      </c>
      <c r="Z135" s="149">
        <f t="shared" si="10"/>
        <v>0</v>
      </c>
      <c r="AA135" s="149">
        <f t="shared" si="11"/>
        <v>0</v>
      </c>
      <c r="AB135" s="154">
        <f t="shared" si="12"/>
        <v>0</v>
      </c>
      <c r="AD135" s="153">
        <f t="shared" si="13"/>
        <v>0</v>
      </c>
      <c r="AE135" s="149">
        <f t="shared" si="14"/>
        <v>0</v>
      </c>
      <c r="AF135" s="149">
        <f t="shared" si="15"/>
        <v>0</v>
      </c>
      <c r="AG135" s="154">
        <f t="shared" si="16"/>
        <v>0</v>
      </c>
    </row>
    <row r="136" spans="1:33" x14ac:dyDescent="0.25">
      <c r="A136" s="261" t="str">
        <f>IF(ISBLANK('A4'!A136),"",'A4'!A136)</f>
        <v/>
      </c>
      <c r="B136" s="931" t="str">
        <f>IF(ISBLANK('A4'!B136),"",'A4'!B136)</f>
        <v/>
      </c>
      <c r="C136" s="262" t="str">
        <f>IF(ISBLANK('A4'!D136),"",'A4'!D136)</f>
        <v/>
      </c>
      <c r="D136" s="263" t="str">
        <f>IF(ISBLANK('A4'!X136),"",'A4'!X136)</f>
        <v/>
      </c>
      <c r="E136" s="264"/>
      <c r="F136" s="265"/>
      <c r="G136" s="265"/>
      <c r="H136" s="265"/>
      <c r="I136" s="265"/>
      <c r="J136" s="265"/>
      <c r="K136" s="266"/>
      <c r="L136" s="462"/>
      <c r="M136" s="267"/>
      <c r="N136" s="268"/>
      <c r="O136" s="268"/>
      <c r="P136" s="268"/>
      <c r="Q136" s="268"/>
      <c r="R136" s="266"/>
      <c r="S136" s="265"/>
      <c r="T136" s="265"/>
      <c r="U136" s="265"/>
      <c r="V136" s="268"/>
      <c r="W136" s="267"/>
      <c r="Y136" s="153">
        <f t="shared" si="9"/>
        <v>0</v>
      </c>
      <c r="Z136" s="149">
        <f t="shared" si="10"/>
        <v>0</v>
      </c>
      <c r="AA136" s="149">
        <f t="shared" si="11"/>
        <v>0</v>
      </c>
      <c r="AB136" s="154">
        <f t="shared" si="12"/>
        <v>0</v>
      </c>
      <c r="AD136" s="153">
        <f t="shared" si="13"/>
        <v>0</v>
      </c>
      <c r="AE136" s="149">
        <f t="shared" si="14"/>
        <v>0</v>
      </c>
      <c r="AF136" s="149">
        <f t="shared" si="15"/>
        <v>0</v>
      </c>
      <c r="AG136" s="154">
        <f t="shared" si="16"/>
        <v>0</v>
      </c>
    </row>
    <row r="137" spans="1:33" x14ac:dyDescent="0.25">
      <c r="A137" s="261" t="str">
        <f>IF(ISBLANK('A4'!A137),"",'A4'!A137)</f>
        <v/>
      </c>
      <c r="B137" s="931" t="str">
        <f>IF(ISBLANK('A4'!B137),"",'A4'!B137)</f>
        <v/>
      </c>
      <c r="C137" s="262" t="str">
        <f>IF(ISBLANK('A4'!D137),"",'A4'!D137)</f>
        <v/>
      </c>
      <c r="D137" s="263" t="str">
        <f>IF(ISBLANK('A4'!X137),"",'A4'!X137)</f>
        <v/>
      </c>
      <c r="E137" s="264"/>
      <c r="F137" s="265"/>
      <c r="G137" s="265"/>
      <c r="H137" s="265"/>
      <c r="I137" s="265"/>
      <c r="J137" s="265"/>
      <c r="K137" s="266"/>
      <c r="L137" s="462"/>
      <c r="M137" s="267"/>
      <c r="N137" s="268"/>
      <c r="O137" s="268"/>
      <c r="P137" s="268"/>
      <c r="Q137" s="268"/>
      <c r="R137" s="266"/>
      <c r="S137" s="265"/>
      <c r="T137" s="265"/>
      <c r="U137" s="265"/>
      <c r="V137" s="268"/>
      <c r="W137" s="267"/>
      <c r="Y137" s="153">
        <f t="shared" si="9"/>
        <v>0</v>
      </c>
      <c r="Z137" s="149">
        <f t="shared" si="10"/>
        <v>0</v>
      </c>
      <c r="AA137" s="149">
        <f t="shared" si="11"/>
        <v>0</v>
      </c>
      <c r="AB137" s="154">
        <f t="shared" si="12"/>
        <v>0</v>
      </c>
      <c r="AD137" s="153">
        <f t="shared" si="13"/>
        <v>0</v>
      </c>
      <c r="AE137" s="149">
        <f t="shared" si="14"/>
        <v>0</v>
      </c>
      <c r="AF137" s="149">
        <f t="shared" si="15"/>
        <v>0</v>
      </c>
      <c r="AG137" s="154">
        <f t="shared" si="16"/>
        <v>0</v>
      </c>
    </row>
    <row r="138" spans="1:33" x14ac:dyDescent="0.25">
      <c r="A138" s="261" t="str">
        <f>IF(ISBLANK('A4'!A138),"",'A4'!A138)</f>
        <v/>
      </c>
      <c r="B138" s="931" t="str">
        <f>IF(ISBLANK('A4'!B138),"",'A4'!B138)</f>
        <v/>
      </c>
      <c r="C138" s="262" t="str">
        <f>IF(ISBLANK('A4'!D138),"",'A4'!D138)</f>
        <v/>
      </c>
      <c r="D138" s="263" t="str">
        <f>IF(ISBLANK('A4'!X138),"",'A4'!X138)</f>
        <v/>
      </c>
      <c r="E138" s="264"/>
      <c r="F138" s="265"/>
      <c r="G138" s="265"/>
      <c r="H138" s="265"/>
      <c r="I138" s="265"/>
      <c r="J138" s="265"/>
      <c r="K138" s="266"/>
      <c r="L138" s="462"/>
      <c r="M138" s="267"/>
      <c r="N138" s="268"/>
      <c r="O138" s="268"/>
      <c r="P138" s="268"/>
      <c r="Q138" s="268"/>
      <c r="R138" s="266"/>
      <c r="S138" s="265"/>
      <c r="T138" s="265"/>
      <c r="U138" s="265"/>
      <c r="V138" s="268"/>
      <c r="W138" s="267"/>
      <c r="Y138" s="153">
        <f t="shared" si="9"/>
        <v>0</v>
      </c>
      <c r="Z138" s="149">
        <f t="shared" si="10"/>
        <v>0</v>
      </c>
      <c r="AA138" s="149">
        <f t="shared" si="11"/>
        <v>0</v>
      </c>
      <c r="AB138" s="154">
        <f t="shared" si="12"/>
        <v>0</v>
      </c>
      <c r="AD138" s="153">
        <f t="shared" si="13"/>
        <v>0</v>
      </c>
      <c r="AE138" s="149">
        <f t="shared" si="14"/>
        <v>0</v>
      </c>
      <c r="AF138" s="149">
        <f t="shared" si="15"/>
        <v>0</v>
      </c>
      <c r="AG138" s="154">
        <f t="shared" si="16"/>
        <v>0</v>
      </c>
    </row>
    <row r="139" spans="1:33" x14ac:dyDescent="0.25">
      <c r="A139" s="261" t="str">
        <f>IF(ISBLANK('A4'!A139),"",'A4'!A139)</f>
        <v/>
      </c>
      <c r="B139" s="931" t="str">
        <f>IF(ISBLANK('A4'!B139),"",'A4'!B139)</f>
        <v/>
      </c>
      <c r="C139" s="262" t="str">
        <f>IF(ISBLANK('A4'!D139),"",'A4'!D139)</f>
        <v/>
      </c>
      <c r="D139" s="263" t="str">
        <f>IF(ISBLANK('A4'!X139),"",'A4'!X139)</f>
        <v/>
      </c>
      <c r="E139" s="264"/>
      <c r="F139" s="265"/>
      <c r="G139" s="265"/>
      <c r="H139" s="265"/>
      <c r="I139" s="265"/>
      <c r="J139" s="265"/>
      <c r="K139" s="266"/>
      <c r="L139" s="462"/>
      <c r="M139" s="267"/>
      <c r="N139" s="268"/>
      <c r="O139" s="268"/>
      <c r="P139" s="268"/>
      <c r="Q139" s="268"/>
      <c r="R139" s="266"/>
      <c r="S139" s="265"/>
      <c r="T139" s="265"/>
      <c r="U139" s="265"/>
      <c r="V139" s="268"/>
      <c r="W139" s="267"/>
      <c r="Y139" s="153">
        <f t="shared" si="9"/>
        <v>0</v>
      </c>
      <c r="Z139" s="149">
        <f t="shared" si="10"/>
        <v>0</v>
      </c>
      <c r="AA139" s="149">
        <f t="shared" si="11"/>
        <v>0</v>
      </c>
      <c r="AB139" s="154">
        <f t="shared" si="12"/>
        <v>0</v>
      </c>
      <c r="AD139" s="153">
        <f t="shared" si="13"/>
        <v>0</v>
      </c>
      <c r="AE139" s="149">
        <f t="shared" si="14"/>
        <v>0</v>
      </c>
      <c r="AF139" s="149">
        <f t="shared" si="15"/>
        <v>0</v>
      </c>
      <c r="AG139" s="154">
        <f t="shared" si="16"/>
        <v>0</v>
      </c>
    </row>
    <row r="140" spans="1:33" x14ac:dyDescent="0.25">
      <c r="A140" s="261" t="str">
        <f>IF(ISBLANK('A4'!A140),"",'A4'!A140)</f>
        <v/>
      </c>
      <c r="B140" s="931" t="str">
        <f>IF(ISBLANK('A4'!B140),"",'A4'!B140)</f>
        <v/>
      </c>
      <c r="C140" s="262" t="str">
        <f>IF(ISBLANK('A4'!D140),"",'A4'!D140)</f>
        <v/>
      </c>
      <c r="D140" s="263" t="str">
        <f>IF(ISBLANK('A4'!X140),"",'A4'!X140)</f>
        <v/>
      </c>
      <c r="E140" s="264"/>
      <c r="F140" s="265"/>
      <c r="G140" s="265"/>
      <c r="H140" s="265"/>
      <c r="I140" s="265"/>
      <c r="J140" s="265"/>
      <c r="K140" s="266"/>
      <c r="L140" s="462"/>
      <c r="M140" s="267"/>
      <c r="N140" s="268"/>
      <c r="O140" s="268"/>
      <c r="P140" s="268"/>
      <c r="Q140" s="268"/>
      <c r="R140" s="266"/>
      <c r="S140" s="265"/>
      <c r="T140" s="265"/>
      <c r="U140" s="265"/>
      <c r="V140" s="268"/>
      <c r="W140" s="267"/>
      <c r="Y140" s="153">
        <f t="shared" si="9"/>
        <v>0</v>
      </c>
      <c r="Z140" s="149">
        <f t="shared" si="10"/>
        <v>0</v>
      </c>
      <c r="AA140" s="149">
        <f t="shared" si="11"/>
        <v>0</v>
      </c>
      <c r="AB140" s="154">
        <f t="shared" si="12"/>
        <v>0</v>
      </c>
      <c r="AD140" s="153">
        <f t="shared" si="13"/>
        <v>0</v>
      </c>
      <c r="AE140" s="149">
        <f t="shared" si="14"/>
        <v>0</v>
      </c>
      <c r="AF140" s="149">
        <f t="shared" si="15"/>
        <v>0</v>
      </c>
      <c r="AG140" s="154">
        <f t="shared" si="16"/>
        <v>0</v>
      </c>
    </row>
    <row r="141" spans="1:33" x14ac:dyDescent="0.25">
      <c r="A141" s="261" t="str">
        <f>IF(ISBLANK('A4'!A141),"",'A4'!A141)</f>
        <v/>
      </c>
      <c r="B141" s="931" t="str">
        <f>IF(ISBLANK('A4'!B141),"",'A4'!B141)</f>
        <v/>
      </c>
      <c r="C141" s="262" t="str">
        <f>IF(ISBLANK('A4'!D141),"",'A4'!D141)</f>
        <v/>
      </c>
      <c r="D141" s="263" t="str">
        <f>IF(ISBLANK('A4'!X141),"",'A4'!X141)</f>
        <v/>
      </c>
      <c r="E141" s="264"/>
      <c r="F141" s="265"/>
      <c r="G141" s="265"/>
      <c r="H141" s="265"/>
      <c r="I141" s="265"/>
      <c r="J141" s="265"/>
      <c r="K141" s="266"/>
      <c r="L141" s="462"/>
      <c r="M141" s="267"/>
      <c r="N141" s="268"/>
      <c r="O141" s="268"/>
      <c r="P141" s="268"/>
      <c r="Q141" s="268"/>
      <c r="R141" s="266"/>
      <c r="S141" s="265"/>
      <c r="T141" s="265"/>
      <c r="U141" s="265"/>
      <c r="V141" s="268"/>
      <c r="W141" s="267"/>
      <c r="Y141" s="153">
        <f t="shared" si="9"/>
        <v>0</v>
      </c>
      <c r="Z141" s="149">
        <f t="shared" si="10"/>
        <v>0</v>
      </c>
      <c r="AA141" s="149">
        <f t="shared" si="11"/>
        <v>0</v>
      </c>
      <c r="AB141" s="154">
        <f t="shared" si="12"/>
        <v>0</v>
      </c>
      <c r="AD141" s="153">
        <f t="shared" si="13"/>
        <v>0</v>
      </c>
      <c r="AE141" s="149">
        <f t="shared" si="14"/>
        <v>0</v>
      </c>
      <c r="AF141" s="149">
        <f t="shared" si="15"/>
        <v>0</v>
      </c>
      <c r="AG141" s="154">
        <f t="shared" si="16"/>
        <v>0</v>
      </c>
    </row>
    <row r="142" spans="1:33" x14ac:dyDescent="0.25">
      <c r="A142" s="261" t="str">
        <f>IF(ISBLANK('A4'!A142),"",'A4'!A142)</f>
        <v/>
      </c>
      <c r="B142" s="931" t="str">
        <f>IF(ISBLANK('A4'!B142),"",'A4'!B142)</f>
        <v/>
      </c>
      <c r="C142" s="262" t="str">
        <f>IF(ISBLANK('A4'!D142),"",'A4'!D142)</f>
        <v/>
      </c>
      <c r="D142" s="263" t="str">
        <f>IF(ISBLANK('A4'!X142),"",'A4'!X142)</f>
        <v/>
      </c>
      <c r="E142" s="264"/>
      <c r="F142" s="265"/>
      <c r="G142" s="265"/>
      <c r="H142" s="265"/>
      <c r="I142" s="265"/>
      <c r="J142" s="265"/>
      <c r="K142" s="266"/>
      <c r="L142" s="462"/>
      <c r="M142" s="267"/>
      <c r="N142" s="268"/>
      <c r="O142" s="268"/>
      <c r="P142" s="268"/>
      <c r="Q142" s="268"/>
      <c r="R142" s="266"/>
      <c r="S142" s="265"/>
      <c r="T142" s="265"/>
      <c r="U142" s="265"/>
      <c r="V142" s="268"/>
      <c r="W142" s="267"/>
      <c r="Y142" s="153">
        <f t="shared" si="9"/>
        <v>0</v>
      </c>
      <c r="Z142" s="149">
        <f t="shared" si="10"/>
        <v>0</v>
      </c>
      <c r="AA142" s="149">
        <f t="shared" si="11"/>
        <v>0</v>
      </c>
      <c r="AB142" s="154">
        <f t="shared" si="12"/>
        <v>0</v>
      </c>
      <c r="AD142" s="153">
        <f t="shared" si="13"/>
        <v>0</v>
      </c>
      <c r="AE142" s="149">
        <f t="shared" si="14"/>
        <v>0</v>
      </c>
      <c r="AF142" s="149">
        <f t="shared" si="15"/>
        <v>0</v>
      </c>
      <c r="AG142" s="154">
        <f t="shared" si="16"/>
        <v>0</v>
      </c>
    </row>
    <row r="143" spans="1:33" x14ac:dyDescent="0.25">
      <c r="A143" s="261" t="str">
        <f>IF(ISBLANK('A4'!A143),"",'A4'!A143)</f>
        <v/>
      </c>
      <c r="B143" s="931" t="str">
        <f>IF(ISBLANK('A4'!B143),"",'A4'!B143)</f>
        <v/>
      </c>
      <c r="C143" s="262" t="str">
        <f>IF(ISBLANK('A4'!D143),"",'A4'!D143)</f>
        <v/>
      </c>
      <c r="D143" s="263" t="str">
        <f>IF(ISBLANK('A4'!X143),"",'A4'!X143)</f>
        <v/>
      </c>
      <c r="E143" s="264"/>
      <c r="F143" s="265"/>
      <c r="G143" s="265"/>
      <c r="H143" s="265"/>
      <c r="I143" s="265"/>
      <c r="J143" s="265"/>
      <c r="K143" s="266"/>
      <c r="L143" s="462"/>
      <c r="M143" s="267"/>
      <c r="N143" s="268"/>
      <c r="O143" s="268"/>
      <c r="P143" s="268"/>
      <c r="Q143" s="268"/>
      <c r="R143" s="266"/>
      <c r="S143" s="265"/>
      <c r="T143" s="265"/>
      <c r="U143" s="265"/>
      <c r="V143" s="268"/>
      <c r="W143" s="267"/>
      <c r="Y143" s="153">
        <f t="shared" si="9"/>
        <v>0</v>
      </c>
      <c r="Z143" s="149">
        <f t="shared" si="10"/>
        <v>0</v>
      </c>
      <c r="AA143" s="149">
        <f t="shared" si="11"/>
        <v>0</v>
      </c>
      <c r="AB143" s="154">
        <f t="shared" si="12"/>
        <v>0</v>
      </c>
      <c r="AD143" s="153">
        <f t="shared" si="13"/>
        <v>0</v>
      </c>
      <c r="AE143" s="149">
        <f t="shared" si="14"/>
        <v>0</v>
      </c>
      <c r="AF143" s="149">
        <f t="shared" si="15"/>
        <v>0</v>
      </c>
      <c r="AG143" s="154">
        <f t="shared" si="16"/>
        <v>0</v>
      </c>
    </row>
    <row r="144" spans="1:33" x14ac:dyDescent="0.25">
      <c r="A144" s="261" t="str">
        <f>IF(ISBLANK('A4'!A144),"",'A4'!A144)</f>
        <v/>
      </c>
      <c r="B144" s="931" t="str">
        <f>IF(ISBLANK('A4'!B144),"",'A4'!B144)</f>
        <v/>
      </c>
      <c r="C144" s="262" t="str">
        <f>IF(ISBLANK('A4'!D144),"",'A4'!D144)</f>
        <v/>
      </c>
      <c r="D144" s="263" t="str">
        <f>IF(ISBLANK('A4'!X144),"",'A4'!X144)</f>
        <v/>
      </c>
      <c r="E144" s="264"/>
      <c r="F144" s="265"/>
      <c r="G144" s="265"/>
      <c r="H144" s="265"/>
      <c r="I144" s="265"/>
      <c r="J144" s="265"/>
      <c r="K144" s="266"/>
      <c r="L144" s="462"/>
      <c r="M144" s="267"/>
      <c r="N144" s="268"/>
      <c r="O144" s="268"/>
      <c r="P144" s="268"/>
      <c r="Q144" s="268"/>
      <c r="R144" s="266"/>
      <c r="S144" s="265"/>
      <c r="T144" s="265"/>
      <c r="U144" s="265"/>
      <c r="V144" s="268"/>
      <c r="W144" s="267"/>
      <c r="Y144" s="153">
        <f t="shared" si="9"/>
        <v>0</v>
      </c>
      <c r="Z144" s="149">
        <f t="shared" si="10"/>
        <v>0</v>
      </c>
      <c r="AA144" s="149">
        <f t="shared" si="11"/>
        <v>0</v>
      </c>
      <c r="AB144" s="154">
        <f t="shared" si="12"/>
        <v>0</v>
      </c>
      <c r="AD144" s="153">
        <f t="shared" si="13"/>
        <v>0</v>
      </c>
      <c r="AE144" s="149">
        <f t="shared" si="14"/>
        <v>0</v>
      </c>
      <c r="AF144" s="149">
        <f t="shared" si="15"/>
        <v>0</v>
      </c>
      <c r="AG144" s="154">
        <f t="shared" si="16"/>
        <v>0</v>
      </c>
    </row>
    <row r="145" spans="1:33" x14ac:dyDescent="0.25">
      <c r="A145" s="261" t="str">
        <f>IF(ISBLANK('A4'!A145),"",'A4'!A145)</f>
        <v/>
      </c>
      <c r="B145" s="931" t="str">
        <f>IF(ISBLANK('A4'!B145),"",'A4'!B145)</f>
        <v/>
      </c>
      <c r="C145" s="262" t="str">
        <f>IF(ISBLANK('A4'!D145),"",'A4'!D145)</f>
        <v/>
      </c>
      <c r="D145" s="263" t="str">
        <f>IF(ISBLANK('A4'!X145),"",'A4'!X145)</f>
        <v/>
      </c>
      <c r="E145" s="264"/>
      <c r="F145" s="265"/>
      <c r="G145" s="265"/>
      <c r="H145" s="265"/>
      <c r="I145" s="265"/>
      <c r="J145" s="265"/>
      <c r="K145" s="266"/>
      <c r="L145" s="462"/>
      <c r="M145" s="267"/>
      <c r="N145" s="268"/>
      <c r="O145" s="268"/>
      <c r="P145" s="268"/>
      <c r="Q145" s="268"/>
      <c r="R145" s="266"/>
      <c r="S145" s="265"/>
      <c r="T145" s="265"/>
      <c r="U145" s="265"/>
      <c r="V145" s="268"/>
      <c r="W145" s="267"/>
      <c r="Y145" s="153">
        <f t="shared" si="9"/>
        <v>0</v>
      </c>
      <c r="Z145" s="149">
        <f t="shared" si="10"/>
        <v>0</v>
      </c>
      <c r="AA145" s="149">
        <f t="shared" si="11"/>
        <v>0</v>
      </c>
      <c r="AB145" s="154">
        <f t="shared" si="12"/>
        <v>0</v>
      </c>
      <c r="AD145" s="153">
        <f t="shared" si="13"/>
        <v>0</v>
      </c>
      <c r="AE145" s="149">
        <f t="shared" si="14"/>
        <v>0</v>
      </c>
      <c r="AF145" s="149">
        <f t="shared" si="15"/>
        <v>0</v>
      </c>
      <c r="AG145" s="154">
        <f t="shared" si="16"/>
        <v>0</v>
      </c>
    </row>
    <row r="146" spans="1:33" x14ac:dyDescent="0.25">
      <c r="A146" s="261" t="str">
        <f>IF(ISBLANK('A4'!A146),"",'A4'!A146)</f>
        <v/>
      </c>
      <c r="B146" s="931" t="str">
        <f>IF(ISBLANK('A4'!B146),"",'A4'!B146)</f>
        <v/>
      </c>
      <c r="C146" s="262" t="str">
        <f>IF(ISBLANK('A4'!D146),"",'A4'!D146)</f>
        <v/>
      </c>
      <c r="D146" s="263" t="str">
        <f>IF(ISBLANK('A4'!X146),"",'A4'!X146)</f>
        <v/>
      </c>
      <c r="E146" s="264"/>
      <c r="F146" s="265"/>
      <c r="G146" s="265"/>
      <c r="H146" s="265"/>
      <c r="I146" s="265"/>
      <c r="J146" s="265"/>
      <c r="K146" s="266"/>
      <c r="L146" s="462"/>
      <c r="M146" s="267"/>
      <c r="N146" s="268"/>
      <c r="O146" s="268"/>
      <c r="P146" s="268"/>
      <c r="Q146" s="268"/>
      <c r="R146" s="266"/>
      <c r="S146" s="265"/>
      <c r="T146" s="265"/>
      <c r="U146" s="265"/>
      <c r="V146" s="268"/>
      <c r="W146" s="267"/>
      <c r="Y146" s="153">
        <f t="shared" ref="Y146:Y196" si="17">SUM(E146:J146)</f>
        <v>0</v>
      </c>
      <c r="Z146" s="149">
        <f t="shared" ref="Z146:Z196" si="18">SUM(K146:M146)</f>
        <v>0</v>
      </c>
      <c r="AA146" s="149">
        <f t="shared" ref="AA146:AA196" si="19">SUM(N146:Q146)</f>
        <v>0</v>
      </c>
      <c r="AB146" s="154">
        <f t="shared" ref="AB146:AB196" si="20">SUM(R146:W146)</f>
        <v>0</v>
      </c>
      <c r="AD146" s="153">
        <f t="shared" ref="AD146:AD196" si="21">IF(D146="",Y146,D146-Y146)</f>
        <v>0</v>
      </c>
      <c r="AE146" s="149">
        <f t="shared" ref="AE146:AE196" si="22">IF(D146="",Z146,D146-Z146)</f>
        <v>0</v>
      </c>
      <c r="AF146" s="149">
        <f t="shared" ref="AF146:AF196" si="23">IF(D146="",AA146,D146-AA146)</f>
        <v>0</v>
      </c>
      <c r="AG146" s="154">
        <f t="shared" ref="AG146:AG196" si="24">IF(D146="",AB146,D146-AB146)</f>
        <v>0</v>
      </c>
    </row>
    <row r="147" spans="1:33" x14ac:dyDescent="0.25">
      <c r="A147" s="261" t="str">
        <f>IF(ISBLANK('A4'!A147),"",'A4'!A147)</f>
        <v/>
      </c>
      <c r="B147" s="931" t="str">
        <f>IF(ISBLANK('A4'!B147),"",'A4'!B147)</f>
        <v/>
      </c>
      <c r="C147" s="262" t="str">
        <f>IF(ISBLANK('A4'!D147),"",'A4'!D147)</f>
        <v/>
      </c>
      <c r="D147" s="263" t="str">
        <f>IF(ISBLANK('A4'!X147),"",'A4'!X147)</f>
        <v/>
      </c>
      <c r="E147" s="264"/>
      <c r="F147" s="265"/>
      <c r="G147" s="265"/>
      <c r="H147" s="265"/>
      <c r="I147" s="265"/>
      <c r="J147" s="265"/>
      <c r="K147" s="266"/>
      <c r="L147" s="462"/>
      <c r="M147" s="267"/>
      <c r="N147" s="268"/>
      <c r="O147" s="268"/>
      <c r="P147" s="268"/>
      <c r="Q147" s="268"/>
      <c r="R147" s="266"/>
      <c r="S147" s="265"/>
      <c r="T147" s="265"/>
      <c r="U147" s="265"/>
      <c r="V147" s="268"/>
      <c r="W147" s="267"/>
      <c r="Y147" s="153">
        <f t="shared" si="17"/>
        <v>0</v>
      </c>
      <c r="Z147" s="149">
        <f t="shared" si="18"/>
        <v>0</v>
      </c>
      <c r="AA147" s="149">
        <f t="shared" si="19"/>
        <v>0</v>
      </c>
      <c r="AB147" s="154">
        <f t="shared" si="20"/>
        <v>0</v>
      </c>
      <c r="AD147" s="153">
        <f t="shared" si="21"/>
        <v>0</v>
      </c>
      <c r="AE147" s="149">
        <f t="shared" si="22"/>
        <v>0</v>
      </c>
      <c r="AF147" s="149">
        <f t="shared" si="23"/>
        <v>0</v>
      </c>
      <c r="AG147" s="154">
        <f t="shared" si="24"/>
        <v>0</v>
      </c>
    </row>
    <row r="148" spans="1:33" x14ac:dyDescent="0.25">
      <c r="A148" s="261" t="str">
        <f>IF(ISBLANK('A4'!A148),"",'A4'!A148)</f>
        <v/>
      </c>
      <c r="B148" s="931" t="str">
        <f>IF(ISBLANK('A4'!B148),"",'A4'!B148)</f>
        <v/>
      </c>
      <c r="C148" s="262" t="str">
        <f>IF(ISBLANK('A4'!D148),"",'A4'!D148)</f>
        <v/>
      </c>
      <c r="D148" s="263" t="str">
        <f>IF(ISBLANK('A4'!X148),"",'A4'!X148)</f>
        <v/>
      </c>
      <c r="E148" s="264"/>
      <c r="F148" s="265"/>
      <c r="G148" s="265"/>
      <c r="H148" s="265"/>
      <c r="I148" s="265"/>
      <c r="J148" s="265"/>
      <c r="K148" s="266"/>
      <c r="L148" s="462"/>
      <c r="M148" s="267"/>
      <c r="N148" s="268"/>
      <c r="O148" s="268"/>
      <c r="P148" s="268"/>
      <c r="Q148" s="268"/>
      <c r="R148" s="266"/>
      <c r="S148" s="265"/>
      <c r="T148" s="265"/>
      <c r="U148" s="265"/>
      <c r="V148" s="268"/>
      <c r="W148" s="267"/>
      <c r="Y148" s="153">
        <f t="shared" si="17"/>
        <v>0</v>
      </c>
      <c r="Z148" s="149">
        <f t="shared" si="18"/>
        <v>0</v>
      </c>
      <c r="AA148" s="149">
        <f t="shared" si="19"/>
        <v>0</v>
      </c>
      <c r="AB148" s="154">
        <f t="shared" si="20"/>
        <v>0</v>
      </c>
      <c r="AD148" s="153">
        <f t="shared" si="21"/>
        <v>0</v>
      </c>
      <c r="AE148" s="149">
        <f t="shared" si="22"/>
        <v>0</v>
      </c>
      <c r="AF148" s="149">
        <f t="shared" si="23"/>
        <v>0</v>
      </c>
      <c r="AG148" s="154">
        <f t="shared" si="24"/>
        <v>0</v>
      </c>
    </row>
    <row r="149" spans="1:33" x14ac:dyDescent="0.25">
      <c r="A149" s="261" t="str">
        <f>IF(ISBLANK('A4'!A149),"",'A4'!A149)</f>
        <v/>
      </c>
      <c r="B149" s="931" t="str">
        <f>IF(ISBLANK('A4'!B149),"",'A4'!B149)</f>
        <v/>
      </c>
      <c r="C149" s="262" t="str">
        <f>IF(ISBLANK('A4'!D149),"",'A4'!D149)</f>
        <v/>
      </c>
      <c r="D149" s="263" t="str">
        <f>IF(ISBLANK('A4'!X149),"",'A4'!X149)</f>
        <v/>
      </c>
      <c r="E149" s="264"/>
      <c r="F149" s="265"/>
      <c r="G149" s="265"/>
      <c r="H149" s="265"/>
      <c r="I149" s="265"/>
      <c r="J149" s="265"/>
      <c r="K149" s="266"/>
      <c r="L149" s="462"/>
      <c r="M149" s="267"/>
      <c r="N149" s="268"/>
      <c r="O149" s="268"/>
      <c r="P149" s="268"/>
      <c r="Q149" s="268"/>
      <c r="R149" s="266"/>
      <c r="S149" s="265"/>
      <c r="T149" s="265"/>
      <c r="U149" s="265"/>
      <c r="V149" s="268"/>
      <c r="W149" s="267"/>
      <c r="Y149" s="153">
        <f t="shared" si="17"/>
        <v>0</v>
      </c>
      <c r="Z149" s="149">
        <f t="shared" si="18"/>
        <v>0</v>
      </c>
      <c r="AA149" s="149">
        <f t="shared" si="19"/>
        <v>0</v>
      </c>
      <c r="AB149" s="154">
        <f t="shared" si="20"/>
        <v>0</v>
      </c>
      <c r="AD149" s="153">
        <f t="shared" si="21"/>
        <v>0</v>
      </c>
      <c r="AE149" s="149">
        <f t="shared" si="22"/>
        <v>0</v>
      </c>
      <c r="AF149" s="149">
        <f t="shared" si="23"/>
        <v>0</v>
      </c>
      <c r="AG149" s="154">
        <f t="shared" si="24"/>
        <v>0</v>
      </c>
    </row>
    <row r="150" spans="1:33" x14ac:dyDescent="0.25">
      <c r="A150" s="261" t="str">
        <f>IF(ISBLANK('A4'!A150),"",'A4'!A150)</f>
        <v/>
      </c>
      <c r="B150" s="931" t="str">
        <f>IF(ISBLANK('A4'!B150),"",'A4'!B150)</f>
        <v/>
      </c>
      <c r="C150" s="262" t="str">
        <f>IF(ISBLANK('A4'!D150),"",'A4'!D150)</f>
        <v/>
      </c>
      <c r="D150" s="263" t="str">
        <f>IF(ISBLANK('A4'!X150),"",'A4'!X150)</f>
        <v/>
      </c>
      <c r="E150" s="264"/>
      <c r="F150" s="265"/>
      <c r="G150" s="265"/>
      <c r="H150" s="265"/>
      <c r="I150" s="265"/>
      <c r="J150" s="265"/>
      <c r="K150" s="266"/>
      <c r="L150" s="462"/>
      <c r="M150" s="267"/>
      <c r="N150" s="268"/>
      <c r="O150" s="268"/>
      <c r="P150" s="268"/>
      <c r="Q150" s="268"/>
      <c r="R150" s="266"/>
      <c r="S150" s="265"/>
      <c r="T150" s="265"/>
      <c r="U150" s="265"/>
      <c r="V150" s="268"/>
      <c r="W150" s="267"/>
      <c r="Y150" s="153">
        <f t="shared" si="17"/>
        <v>0</v>
      </c>
      <c r="Z150" s="149">
        <f t="shared" si="18"/>
        <v>0</v>
      </c>
      <c r="AA150" s="149">
        <f t="shared" si="19"/>
        <v>0</v>
      </c>
      <c r="AB150" s="154">
        <f t="shared" si="20"/>
        <v>0</v>
      </c>
      <c r="AD150" s="153">
        <f t="shared" si="21"/>
        <v>0</v>
      </c>
      <c r="AE150" s="149">
        <f t="shared" si="22"/>
        <v>0</v>
      </c>
      <c r="AF150" s="149">
        <f t="shared" si="23"/>
        <v>0</v>
      </c>
      <c r="AG150" s="154">
        <f t="shared" si="24"/>
        <v>0</v>
      </c>
    </row>
    <row r="151" spans="1:33" x14ac:dyDescent="0.25">
      <c r="A151" s="261" t="str">
        <f>IF(ISBLANK('A4'!A151),"",'A4'!A151)</f>
        <v/>
      </c>
      <c r="B151" s="931" t="str">
        <f>IF(ISBLANK('A4'!B151),"",'A4'!B151)</f>
        <v/>
      </c>
      <c r="C151" s="262" t="str">
        <f>IF(ISBLANK('A4'!D151),"",'A4'!D151)</f>
        <v/>
      </c>
      <c r="D151" s="263" t="str">
        <f>IF(ISBLANK('A4'!X151),"",'A4'!X151)</f>
        <v/>
      </c>
      <c r="E151" s="264"/>
      <c r="F151" s="265"/>
      <c r="G151" s="265"/>
      <c r="H151" s="265"/>
      <c r="I151" s="265"/>
      <c r="J151" s="265"/>
      <c r="K151" s="266"/>
      <c r="L151" s="462"/>
      <c r="M151" s="267"/>
      <c r="N151" s="268"/>
      <c r="O151" s="268"/>
      <c r="P151" s="268"/>
      <c r="Q151" s="268"/>
      <c r="R151" s="266"/>
      <c r="S151" s="265"/>
      <c r="T151" s="265"/>
      <c r="U151" s="265"/>
      <c r="V151" s="268"/>
      <c r="W151" s="267"/>
      <c r="Y151" s="153">
        <f t="shared" si="17"/>
        <v>0</v>
      </c>
      <c r="Z151" s="149">
        <f t="shared" si="18"/>
        <v>0</v>
      </c>
      <c r="AA151" s="149">
        <f t="shared" si="19"/>
        <v>0</v>
      </c>
      <c r="AB151" s="154">
        <f t="shared" si="20"/>
        <v>0</v>
      </c>
      <c r="AD151" s="153">
        <f t="shared" si="21"/>
        <v>0</v>
      </c>
      <c r="AE151" s="149">
        <f t="shared" si="22"/>
        <v>0</v>
      </c>
      <c r="AF151" s="149">
        <f t="shared" si="23"/>
        <v>0</v>
      </c>
      <c r="AG151" s="154">
        <f t="shared" si="24"/>
        <v>0</v>
      </c>
    </row>
    <row r="152" spans="1:33" x14ac:dyDescent="0.25">
      <c r="A152" s="261" t="str">
        <f>IF(ISBLANK('A4'!A152),"",'A4'!A152)</f>
        <v/>
      </c>
      <c r="B152" s="931" t="str">
        <f>IF(ISBLANK('A4'!B152),"",'A4'!B152)</f>
        <v/>
      </c>
      <c r="C152" s="262" t="str">
        <f>IF(ISBLANK('A4'!D152),"",'A4'!D152)</f>
        <v/>
      </c>
      <c r="D152" s="263" t="str">
        <f>IF(ISBLANK('A4'!X152),"",'A4'!X152)</f>
        <v/>
      </c>
      <c r="E152" s="264"/>
      <c r="F152" s="265"/>
      <c r="G152" s="265"/>
      <c r="H152" s="265"/>
      <c r="I152" s="265"/>
      <c r="J152" s="265"/>
      <c r="K152" s="266"/>
      <c r="L152" s="462"/>
      <c r="M152" s="267"/>
      <c r="N152" s="268"/>
      <c r="O152" s="268"/>
      <c r="P152" s="268"/>
      <c r="Q152" s="268"/>
      <c r="R152" s="266"/>
      <c r="S152" s="265"/>
      <c r="T152" s="265"/>
      <c r="U152" s="265"/>
      <c r="V152" s="268"/>
      <c r="W152" s="267"/>
      <c r="Y152" s="153">
        <f t="shared" si="17"/>
        <v>0</v>
      </c>
      <c r="Z152" s="149">
        <f t="shared" si="18"/>
        <v>0</v>
      </c>
      <c r="AA152" s="149">
        <f t="shared" si="19"/>
        <v>0</v>
      </c>
      <c r="AB152" s="154">
        <f t="shared" si="20"/>
        <v>0</v>
      </c>
      <c r="AD152" s="153">
        <f t="shared" si="21"/>
        <v>0</v>
      </c>
      <c r="AE152" s="149">
        <f t="shared" si="22"/>
        <v>0</v>
      </c>
      <c r="AF152" s="149">
        <f t="shared" si="23"/>
        <v>0</v>
      </c>
      <c r="AG152" s="154">
        <f t="shared" si="24"/>
        <v>0</v>
      </c>
    </row>
    <row r="153" spans="1:33" x14ac:dyDescent="0.25">
      <c r="A153" s="261" t="str">
        <f>IF(ISBLANK('A4'!A153),"",'A4'!A153)</f>
        <v/>
      </c>
      <c r="B153" s="931" t="str">
        <f>IF(ISBLANK('A4'!B153),"",'A4'!B153)</f>
        <v/>
      </c>
      <c r="C153" s="262" t="str">
        <f>IF(ISBLANK('A4'!D153),"",'A4'!D153)</f>
        <v/>
      </c>
      <c r="D153" s="263" t="str">
        <f>IF(ISBLANK('A4'!X153),"",'A4'!X153)</f>
        <v/>
      </c>
      <c r="E153" s="264"/>
      <c r="F153" s="265"/>
      <c r="G153" s="265"/>
      <c r="H153" s="265"/>
      <c r="I153" s="265"/>
      <c r="J153" s="265"/>
      <c r="K153" s="266"/>
      <c r="L153" s="462"/>
      <c r="M153" s="267"/>
      <c r="N153" s="268"/>
      <c r="O153" s="268"/>
      <c r="P153" s="268"/>
      <c r="Q153" s="268"/>
      <c r="R153" s="266"/>
      <c r="S153" s="265"/>
      <c r="T153" s="265"/>
      <c r="U153" s="265"/>
      <c r="V153" s="268"/>
      <c r="W153" s="267"/>
      <c r="Y153" s="153">
        <f t="shared" si="17"/>
        <v>0</v>
      </c>
      <c r="Z153" s="149">
        <f t="shared" si="18"/>
        <v>0</v>
      </c>
      <c r="AA153" s="149">
        <f t="shared" si="19"/>
        <v>0</v>
      </c>
      <c r="AB153" s="154">
        <f t="shared" si="20"/>
        <v>0</v>
      </c>
      <c r="AD153" s="153">
        <f t="shared" si="21"/>
        <v>0</v>
      </c>
      <c r="AE153" s="149">
        <f t="shared" si="22"/>
        <v>0</v>
      </c>
      <c r="AF153" s="149">
        <f t="shared" si="23"/>
        <v>0</v>
      </c>
      <c r="AG153" s="154">
        <f t="shared" si="24"/>
        <v>0</v>
      </c>
    </row>
    <row r="154" spans="1:33" x14ac:dyDescent="0.25">
      <c r="A154" s="261" t="str">
        <f>IF(ISBLANK('A4'!A154),"",'A4'!A154)</f>
        <v/>
      </c>
      <c r="B154" s="931" t="str">
        <f>IF(ISBLANK('A4'!B154),"",'A4'!B154)</f>
        <v/>
      </c>
      <c r="C154" s="262" t="str">
        <f>IF(ISBLANK('A4'!D154),"",'A4'!D154)</f>
        <v/>
      </c>
      <c r="D154" s="263" t="str">
        <f>IF(ISBLANK('A4'!X154),"",'A4'!X154)</f>
        <v/>
      </c>
      <c r="E154" s="264"/>
      <c r="F154" s="265"/>
      <c r="G154" s="265"/>
      <c r="H154" s="265"/>
      <c r="I154" s="265"/>
      <c r="J154" s="265"/>
      <c r="K154" s="266"/>
      <c r="L154" s="462"/>
      <c r="M154" s="267"/>
      <c r="N154" s="268"/>
      <c r="O154" s="268"/>
      <c r="P154" s="268"/>
      <c r="Q154" s="268"/>
      <c r="R154" s="266"/>
      <c r="S154" s="265"/>
      <c r="T154" s="265"/>
      <c r="U154" s="265"/>
      <c r="V154" s="268"/>
      <c r="W154" s="267"/>
      <c r="Y154" s="153">
        <f t="shared" si="17"/>
        <v>0</v>
      </c>
      <c r="Z154" s="149">
        <f t="shared" si="18"/>
        <v>0</v>
      </c>
      <c r="AA154" s="149">
        <f t="shared" si="19"/>
        <v>0</v>
      </c>
      <c r="AB154" s="154">
        <f t="shared" si="20"/>
        <v>0</v>
      </c>
      <c r="AD154" s="153">
        <f t="shared" si="21"/>
        <v>0</v>
      </c>
      <c r="AE154" s="149">
        <f t="shared" si="22"/>
        <v>0</v>
      </c>
      <c r="AF154" s="149">
        <f t="shared" si="23"/>
        <v>0</v>
      </c>
      <c r="AG154" s="154">
        <f t="shared" si="24"/>
        <v>0</v>
      </c>
    </row>
    <row r="155" spans="1:33" x14ac:dyDescent="0.25">
      <c r="A155" s="261" t="str">
        <f>IF(ISBLANK('A4'!A155),"",'A4'!A155)</f>
        <v/>
      </c>
      <c r="B155" s="931" t="str">
        <f>IF(ISBLANK('A4'!B155),"",'A4'!B155)</f>
        <v/>
      </c>
      <c r="C155" s="262" t="str">
        <f>IF(ISBLANK('A4'!D155),"",'A4'!D155)</f>
        <v/>
      </c>
      <c r="D155" s="263" t="str">
        <f>IF(ISBLANK('A4'!X155),"",'A4'!X155)</f>
        <v/>
      </c>
      <c r="E155" s="264"/>
      <c r="F155" s="265"/>
      <c r="G155" s="265"/>
      <c r="H155" s="265"/>
      <c r="I155" s="265"/>
      <c r="J155" s="265"/>
      <c r="K155" s="266"/>
      <c r="L155" s="462"/>
      <c r="M155" s="267"/>
      <c r="N155" s="268"/>
      <c r="O155" s="268"/>
      <c r="P155" s="268"/>
      <c r="Q155" s="268"/>
      <c r="R155" s="266"/>
      <c r="S155" s="265"/>
      <c r="T155" s="265"/>
      <c r="U155" s="265"/>
      <c r="V155" s="268"/>
      <c r="W155" s="267"/>
      <c r="Y155" s="153">
        <f t="shared" si="17"/>
        <v>0</v>
      </c>
      <c r="Z155" s="149">
        <f t="shared" si="18"/>
        <v>0</v>
      </c>
      <c r="AA155" s="149">
        <f t="shared" si="19"/>
        <v>0</v>
      </c>
      <c r="AB155" s="154">
        <f t="shared" si="20"/>
        <v>0</v>
      </c>
      <c r="AD155" s="153">
        <f t="shared" si="21"/>
        <v>0</v>
      </c>
      <c r="AE155" s="149">
        <f t="shared" si="22"/>
        <v>0</v>
      </c>
      <c r="AF155" s="149">
        <f t="shared" si="23"/>
        <v>0</v>
      </c>
      <c r="AG155" s="154">
        <f t="shared" si="24"/>
        <v>0</v>
      </c>
    </row>
    <row r="156" spans="1:33" x14ac:dyDescent="0.25">
      <c r="A156" s="261" t="str">
        <f>IF(ISBLANK('A4'!A156),"",'A4'!A156)</f>
        <v/>
      </c>
      <c r="B156" s="931" t="str">
        <f>IF(ISBLANK('A4'!B156),"",'A4'!B156)</f>
        <v/>
      </c>
      <c r="C156" s="262" t="str">
        <f>IF(ISBLANK('A4'!D156),"",'A4'!D156)</f>
        <v/>
      </c>
      <c r="D156" s="263" t="str">
        <f>IF(ISBLANK('A4'!X156),"",'A4'!X156)</f>
        <v/>
      </c>
      <c r="E156" s="264"/>
      <c r="F156" s="265"/>
      <c r="G156" s="265"/>
      <c r="H156" s="265"/>
      <c r="I156" s="265"/>
      <c r="J156" s="265"/>
      <c r="K156" s="266"/>
      <c r="L156" s="462"/>
      <c r="M156" s="267"/>
      <c r="N156" s="268"/>
      <c r="O156" s="268"/>
      <c r="P156" s="268"/>
      <c r="Q156" s="268"/>
      <c r="R156" s="266"/>
      <c r="S156" s="265"/>
      <c r="T156" s="265"/>
      <c r="U156" s="265"/>
      <c r="V156" s="268"/>
      <c r="W156" s="267"/>
      <c r="Y156" s="153">
        <f t="shared" si="17"/>
        <v>0</v>
      </c>
      <c r="Z156" s="149">
        <f t="shared" si="18"/>
        <v>0</v>
      </c>
      <c r="AA156" s="149">
        <f t="shared" si="19"/>
        <v>0</v>
      </c>
      <c r="AB156" s="154">
        <f t="shared" si="20"/>
        <v>0</v>
      </c>
      <c r="AD156" s="153">
        <f t="shared" si="21"/>
        <v>0</v>
      </c>
      <c r="AE156" s="149">
        <f t="shared" si="22"/>
        <v>0</v>
      </c>
      <c r="AF156" s="149">
        <f t="shared" si="23"/>
        <v>0</v>
      </c>
      <c r="AG156" s="154">
        <f t="shared" si="24"/>
        <v>0</v>
      </c>
    </row>
    <row r="157" spans="1:33" x14ac:dyDescent="0.25">
      <c r="A157" s="261" t="str">
        <f>IF(ISBLANK('A4'!A157),"",'A4'!A157)</f>
        <v/>
      </c>
      <c r="B157" s="931" t="str">
        <f>IF(ISBLANK('A4'!B157),"",'A4'!B157)</f>
        <v/>
      </c>
      <c r="C157" s="262" t="str">
        <f>IF(ISBLANK('A4'!D157),"",'A4'!D157)</f>
        <v/>
      </c>
      <c r="D157" s="263" t="str">
        <f>IF(ISBLANK('A4'!X157),"",'A4'!X157)</f>
        <v/>
      </c>
      <c r="E157" s="264"/>
      <c r="F157" s="265"/>
      <c r="G157" s="265"/>
      <c r="H157" s="265"/>
      <c r="I157" s="265"/>
      <c r="J157" s="265"/>
      <c r="K157" s="266"/>
      <c r="L157" s="462"/>
      <c r="M157" s="267"/>
      <c r="N157" s="268"/>
      <c r="O157" s="268"/>
      <c r="P157" s="268"/>
      <c r="Q157" s="268"/>
      <c r="R157" s="266"/>
      <c r="S157" s="265"/>
      <c r="T157" s="265"/>
      <c r="U157" s="265"/>
      <c r="V157" s="268"/>
      <c r="W157" s="267"/>
      <c r="Y157" s="153">
        <f t="shared" si="17"/>
        <v>0</v>
      </c>
      <c r="Z157" s="149">
        <f t="shared" si="18"/>
        <v>0</v>
      </c>
      <c r="AA157" s="149">
        <f t="shared" si="19"/>
        <v>0</v>
      </c>
      <c r="AB157" s="154">
        <f t="shared" si="20"/>
        <v>0</v>
      </c>
      <c r="AD157" s="153">
        <f t="shared" si="21"/>
        <v>0</v>
      </c>
      <c r="AE157" s="149">
        <f t="shared" si="22"/>
        <v>0</v>
      </c>
      <c r="AF157" s="149">
        <f t="shared" si="23"/>
        <v>0</v>
      </c>
      <c r="AG157" s="154">
        <f t="shared" si="24"/>
        <v>0</v>
      </c>
    </row>
    <row r="158" spans="1:33" x14ac:dyDescent="0.25">
      <c r="A158" s="261" t="str">
        <f>IF(ISBLANK('A4'!A158),"",'A4'!A158)</f>
        <v/>
      </c>
      <c r="B158" s="931" t="str">
        <f>IF(ISBLANK('A4'!B158),"",'A4'!B158)</f>
        <v/>
      </c>
      <c r="C158" s="262" t="str">
        <f>IF(ISBLANK('A4'!D158),"",'A4'!D158)</f>
        <v/>
      </c>
      <c r="D158" s="263" t="str">
        <f>IF(ISBLANK('A4'!X158),"",'A4'!X158)</f>
        <v/>
      </c>
      <c r="E158" s="264"/>
      <c r="F158" s="265"/>
      <c r="G158" s="265"/>
      <c r="H158" s="265"/>
      <c r="I158" s="265"/>
      <c r="J158" s="265"/>
      <c r="K158" s="266"/>
      <c r="L158" s="462"/>
      <c r="M158" s="267"/>
      <c r="N158" s="268"/>
      <c r="O158" s="268"/>
      <c r="P158" s="268"/>
      <c r="Q158" s="268"/>
      <c r="R158" s="266"/>
      <c r="S158" s="265"/>
      <c r="T158" s="265"/>
      <c r="U158" s="265"/>
      <c r="V158" s="268"/>
      <c r="W158" s="267"/>
      <c r="Y158" s="153">
        <f t="shared" si="17"/>
        <v>0</v>
      </c>
      <c r="Z158" s="149">
        <f t="shared" si="18"/>
        <v>0</v>
      </c>
      <c r="AA158" s="149">
        <f t="shared" si="19"/>
        <v>0</v>
      </c>
      <c r="AB158" s="154">
        <f t="shared" si="20"/>
        <v>0</v>
      </c>
      <c r="AD158" s="153">
        <f t="shared" si="21"/>
        <v>0</v>
      </c>
      <c r="AE158" s="149">
        <f t="shared" si="22"/>
        <v>0</v>
      </c>
      <c r="AF158" s="149">
        <f t="shared" si="23"/>
        <v>0</v>
      </c>
      <c r="AG158" s="154">
        <f t="shared" si="24"/>
        <v>0</v>
      </c>
    </row>
    <row r="159" spans="1:33" x14ac:dyDescent="0.25">
      <c r="A159" s="261" t="str">
        <f>IF(ISBLANK('A4'!A159),"",'A4'!A159)</f>
        <v/>
      </c>
      <c r="B159" s="931" t="str">
        <f>IF(ISBLANK('A4'!B159),"",'A4'!B159)</f>
        <v/>
      </c>
      <c r="C159" s="262" t="str">
        <f>IF(ISBLANK('A4'!D159),"",'A4'!D159)</f>
        <v/>
      </c>
      <c r="D159" s="263" t="str">
        <f>IF(ISBLANK('A4'!X159),"",'A4'!X159)</f>
        <v/>
      </c>
      <c r="E159" s="264"/>
      <c r="F159" s="265"/>
      <c r="G159" s="265"/>
      <c r="H159" s="265"/>
      <c r="I159" s="265"/>
      <c r="J159" s="265"/>
      <c r="K159" s="266"/>
      <c r="L159" s="462"/>
      <c r="M159" s="267"/>
      <c r="N159" s="268"/>
      <c r="O159" s="268"/>
      <c r="P159" s="268"/>
      <c r="Q159" s="268"/>
      <c r="R159" s="266"/>
      <c r="S159" s="265"/>
      <c r="T159" s="265"/>
      <c r="U159" s="265"/>
      <c r="V159" s="268"/>
      <c r="W159" s="267"/>
      <c r="Y159" s="153">
        <f t="shared" si="17"/>
        <v>0</v>
      </c>
      <c r="Z159" s="149">
        <f t="shared" si="18"/>
        <v>0</v>
      </c>
      <c r="AA159" s="149">
        <f t="shared" si="19"/>
        <v>0</v>
      </c>
      <c r="AB159" s="154">
        <f t="shared" si="20"/>
        <v>0</v>
      </c>
      <c r="AD159" s="153">
        <f t="shared" si="21"/>
        <v>0</v>
      </c>
      <c r="AE159" s="149">
        <f t="shared" si="22"/>
        <v>0</v>
      </c>
      <c r="AF159" s="149">
        <f t="shared" si="23"/>
        <v>0</v>
      </c>
      <c r="AG159" s="154">
        <f t="shared" si="24"/>
        <v>0</v>
      </c>
    </row>
    <row r="160" spans="1:33" x14ac:dyDescent="0.25">
      <c r="A160" s="261" t="str">
        <f>IF(ISBLANK('A4'!A160),"",'A4'!A160)</f>
        <v/>
      </c>
      <c r="B160" s="931" t="str">
        <f>IF(ISBLANK('A4'!B160),"",'A4'!B160)</f>
        <v/>
      </c>
      <c r="C160" s="262" t="str">
        <f>IF(ISBLANK('A4'!D160),"",'A4'!D160)</f>
        <v/>
      </c>
      <c r="D160" s="263" t="str">
        <f>IF(ISBLANK('A4'!X160),"",'A4'!X160)</f>
        <v/>
      </c>
      <c r="E160" s="264"/>
      <c r="F160" s="265"/>
      <c r="G160" s="265"/>
      <c r="H160" s="265"/>
      <c r="I160" s="265"/>
      <c r="J160" s="265"/>
      <c r="K160" s="266"/>
      <c r="L160" s="462"/>
      <c r="M160" s="267"/>
      <c r="N160" s="268"/>
      <c r="O160" s="268"/>
      <c r="P160" s="268"/>
      <c r="Q160" s="268"/>
      <c r="R160" s="266"/>
      <c r="S160" s="265"/>
      <c r="T160" s="265"/>
      <c r="U160" s="265"/>
      <c r="V160" s="268"/>
      <c r="W160" s="267"/>
      <c r="Y160" s="153">
        <f t="shared" si="17"/>
        <v>0</v>
      </c>
      <c r="Z160" s="149">
        <f t="shared" si="18"/>
        <v>0</v>
      </c>
      <c r="AA160" s="149">
        <f t="shared" si="19"/>
        <v>0</v>
      </c>
      <c r="AB160" s="154">
        <f t="shared" si="20"/>
        <v>0</v>
      </c>
      <c r="AD160" s="153">
        <f t="shared" si="21"/>
        <v>0</v>
      </c>
      <c r="AE160" s="149">
        <f t="shared" si="22"/>
        <v>0</v>
      </c>
      <c r="AF160" s="149">
        <f t="shared" si="23"/>
        <v>0</v>
      </c>
      <c r="AG160" s="154">
        <f t="shared" si="24"/>
        <v>0</v>
      </c>
    </row>
    <row r="161" spans="1:33" x14ac:dyDescent="0.25">
      <c r="A161" s="261" t="str">
        <f>IF(ISBLANK('A4'!A161),"",'A4'!A161)</f>
        <v/>
      </c>
      <c r="B161" s="931" t="str">
        <f>IF(ISBLANK('A4'!B161),"",'A4'!B161)</f>
        <v/>
      </c>
      <c r="C161" s="262" t="str">
        <f>IF(ISBLANK('A4'!D161),"",'A4'!D161)</f>
        <v/>
      </c>
      <c r="D161" s="263" t="str">
        <f>IF(ISBLANK('A4'!X161),"",'A4'!X161)</f>
        <v/>
      </c>
      <c r="E161" s="264"/>
      <c r="F161" s="265"/>
      <c r="G161" s="265"/>
      <c r="H161" s="265"/>
      <c r="I161" s="265"/>
      <c r="J161" s="265"/>
      <c r="K161" s="266"/>
      <c r="L161" s="462"/>
      <c r="M161" s="267"/>
      <c r="N161" s="268"/>
      <c r="O161" s="268"/>
      <c r="P161" s="268"/>
      <c r="Q161" s="268"/>
      <c r="R161" s="266"/>
      <c r="S161" s="265"/>
      <c r="T161" s="265"/>
      <c r="U161" s="265"/>
      <c r="V161" s="268"/>
      <c r="W161" s="267"/>
      <c r="Y161" s="153">
        <f t="shared" si="17"/>
        <v>0</v>
      </c>
      <c r="Z161" s="149">
        <f t="shared" si="18"/>
        <v>0</v>
      </c>
      <c r="AA161" s="149">
        <f t="shared" si="19"/>
        <v>0</v>
      </c>
      <c r="AB161" s="154">
        <f t="shared" si="20"/>
        <v>0</v>
      </c>
      <c r="AD161" s="153">
        <f t="shared" si="21"/>
        <v>0</v>
      </c>
      <c r="AE161" s="149">
        <f t="shared" si="22"/>
        <v>0</v>
      </c>
      <c r="AF161" s="149">
        <f t="shared" si="23"/>
        <v>0</v>
      </c>
      <c r="AG161" s="154">
        <f t="shared" si="24"/>
        <v>0</v>
      </c>
    </row>
    <row r="162" spans="1:33" x14ac:dyDescent="0.25">
      <c r="A162" s="261" t="str">
        <f>IF(ISBLANK('A4'!A162),"",'A4'!A162)</f>
        <v/>
      </c>
      <c r="B162" s="931" t="str">
        <f>IF(ISBLANK('A4'!B162),"",'A4'!B162)</f>
        <v/>
      </c>
      <c r="C162" s="262" t="str">
        <f>IF(ISBLANK('A4'!D162),"",'A4'!D162)</f>
        <v/>
      </c>
      <c r="D162" s="263" t="str">
        <f>IF(ISBLANK('A4'!X162),"",'A4'!X162)</f>
        <v/>
      </c>
      <c r="E162" s="264"/>
      <c r="F162" s="265"/>
      <c r="G162" s="265"/>
      <c r="H162" s="265"/>
      <c r="I162" s="265"/>
      <c r="J162" s="265"/>
      <c r="K162" s="266"/>
      <c r="L162" s="462"/>
      <c r="M162" s="267"/>
      <c r="N162" s="268"/>
      <c r="O162" s="268"/>
      <c r="P162" s="268"/>
      <c r="Q162" s="268"/>
      <c r="R162" s="266"/>
      <c r="S162" s="265"/>
      <c r="T162" s="265"/>
      <c r="U162" s="265"/>
      <c r="V162" s="268"/>
      <c r="W162" s="267"/>
      <c r="Y162" s="153">
        <f t="shared" si="17"/>
        <v>0</v>
      </c>
      <c r="Z162" s="149">
        <f t="shared" si="18"/>
        <v>0</v>
      </c>
      <c r="AA162" s="149">
        <f t="shared" si="19"/>
        <v>0</v>
      </c>
      <c r="AB162" s="154">
        <f t="shared" si="20"/>
        <v>0</v>
      </c>
      <c r="AD162" s="153">
        <f t="shared" si="21"/>
        <v>0</v>
      </c>
      <c r="AE162" s="149">
        <f t="shared" si="22"/>
        <v>0</v>
      </c>
      <c r="AF162" s="149">
        <f t="shared" si="23"/>
        <v>0</v>
      </c>
      <c r="AG162" s="154">
        <f t="shared" si="24"/>
        <v>0</v>
      </c>
    </row>
    <row r="163" spans="1:33" x14ac:dyDescent="0.25">
      <c r="A163" s="261" t="str">
        <f>IF(ISBLANK('A4'!A163),"",'A4'!A163)</f>
        <v/>
      </c>
      <c r="B163" s="931" t="str">
        <f>IF(ISBLANK('A4'!B163),"",'A4'!B163)</f>
        <v/>
      </c>
      <c r="C163" s="262" t="str">
        <f>IF(ISBLANK('A4'!D163),"",'A4'!D163)</f>
        <v/>
      </c>
      <c r="D163" s="263" t="str">
        <f>IF(ISBLANK('A4'!X163),"",'A4'!X163)</f>
        <v/>
      </c>
      <c r="E163" s="264"/>
      <c r="F163" s="265"/>
      <c r="G163" s="265"/>
      <c r="H163" s="265"/>
      <c r="I163" s="265"/>
      <c r="J163" s="265"/>
      <c r="K163" s="266"/>
      <c r="L163" s="462"/>
      <c r="M163" s="267"/>
      <c r="N163" s="268"/>
      <c r="O163" s="268"/>
      <c r="P163" s="268"/>
      <c r="Q163" s="268"/>
      <c r="R163" s="266"/>
      <c r="S163" s="265"/>
      <c r="T163" s="265"/>
      <c r="U163" s="265"/>
      <c r="V163" s="268"/>
      <c r="W163" s="267"/>
      <c r="Y163" s="153">
        <f t="shared" si="17"/>
        <v>0</v>
      </c>
      <c r="Z163" s="149">
        <f t="shared" si="18"/>
        <v>0</v>
      </c>
      <c r="AA163" s="149">
        <f t="shared" si="19"/>
        <v>0</v>
      </c>
      <c r="AB163" s="154">
        <f t="shared" si="20"/>
        <v>0</v>
      </c>
      <c r="AD163" s="153">
        <f t="shared" si="21"/>
        <v>0</v>
      </c>
      <c r="AE163" s="149">
        <f t="shared" si="22"/>
        <v>0</v>
      </c>
      <c r="AF163" s="149">
        <f t="shared" si="23"/>
        <v>0</v>
      </c>
      <c r="AG163" s="154">
        <f t="shared" si="24"/>
        <v>0</v>
      </c>
    </row>
    <row r="164" spans="1:33" x14ac:dyDescent="0.25">
      <c r="A164" s="261" t="str">
        <f>IF(ISBLANK('A4'!A164),"",'A4'!A164)</f>
        <v/>
      </c>
      <c r="B164" s="931" t="str">
        <f>IF(ISBLANK('A4'!B164),"",'A4'!B164)</f>
        <v/>
      </c>
      <c r="C164" s="262" t="str">
        <f>IF(ISBLANK('A4'!D164),"",'A4'!D164)</f>
        <v/>
      </c>
      <c r="D164" s="263" t="str">
        <f>IF(ISBLANK('A4'!X164),"",'A4'!X164)</f>
        <v/>
      </c>
      <c r="E164" s="264"/>
      <c r="F164" s="265"/>
      <c r="G164" s="265"/>
      <c r="H164" s="265"/>
      <c r="I164" s="265"/>
      <c r="J164" s="265"/>
      <c r="K164" s="266"/>
      <c r="L164" s="462"/>
      <c r="M164" s="267"/>
      <c r="N164" s="268"/>
      <c r="O164" s="268"/>
      <c r="P164" s="268"/>
      <c r="Q164" s="268"/>
      <c r="R164" s="266"/>
      <c r="S164" s="265"/>
      <c r="T164" s="265"/>
      <c r="U164" s="265"/>
      <c r="V164" s="268"/>
      <c r="W164" s="267"/>
      <c r="Y164" s="153">
        <f t="shared" si="17"/>
        <v>0</v>
      </c>
      <c r="Z164" s="149">
        <f t="shared" si="18"/>
        <v>0</v>
      </c>
      <c r="AA164" s="149">
        <f t="shared" si="19"/>
        <v>0</v>
      </c>
      <c r="AB164" s="154">
        <f t="shared" si="20"/>
        <v>0</v>
      </c>
      <c r="AD164" s="153">
        <f t="shared" si="21"/>
        <v>0</v>
      </c>
      <c r="AE164" s="149">
        <f t="shared" si="22"/>
        <v>0</v>
      </c>
      <c r="AF164" s="149">
        <f t="shared" si="23"/>
        <v>0</v>
      </c>
      <c r="AG164" s="154">
        <f t="shared" si="24"/>
        <v>0</v>
      </c>
    </row>
    <row r="165" spans="1:33" x14ac:dyDescent="0.25">
      <c r="A165" s="261" t="str">
        <f>IF(ISBLANK('A4'!A165),"",'A4'!A165)</f>
        <v/>
      </c>
      <c r="B165" s="931" t="str">
        <f>IF(ISBLANK('A4'!B165),"",'A4'!B165)</f>
        <v/>
      </c>
      <c r="C165" s="262" t="str">
        <f>IF(ISBLANK('A4'!D165),"",'A4'!D165)</f>
        <v/>
      </c>
      <c r="D165" s="263" t="str">
        <f>IF(ISBLANK('A4'!X165),"",'A4'!X165)</f>
        <v/>
      </c>
      <c r="E165" s="264"/>
      <c r="F165" s="265"/>
      <c r="G165" s="265"/>
      <c r="H165" s="265"/>
      <c r="I165" s="265"/>
      <c r="J165" s="265"/>
      <c r="K165" s="266"/>
      <c r="L165" s="462"/>
      <c r="M165" s="267"/>
      <c r="N165" s="268"/>
      <c r="O165" s="268"/>
      <c r="P165" s="268"/>
      <c r="Q165" s="268"/>
      <c r="R165" s="266"/>
      <c r="S165" s="265"/>
      <c r="T165" s="265"/>
      <c r="U165" s="265"/>
      <c r="V165" s="268"/>
      <c r="W165" s="267"/>
      <c r="Y165" s="153">
        <f t="shared" si="17"/>
        <v>0</v>
      </c>
      <c r="Z165" s="149">
        <f t="shared" si="18"/>
        <v>0</v>
      </c>
      <c r="AA165" s="149">
        <f t="shared" si="19"/>
        <v>0</v>
      </c>
      <c r="AB165" s="154">
        <f t="shared" si="20"/>
        <v>0</v>
      </c>
      <c r="AD165" s="153">
        <f t="shared" si="21"/>
        <v>0</v>
      </c>
      <c r="AE165" s="149">
        <f t="shared" si="22"/>
        <v>0</v>
      </c>
      <c r="AF165" s="149">
        <f t="shared" si="23"/>
        <v>0</v>
      </c>
      <c r="AG165" s="154">
        <f t="shared" si="24"/>
        <v>0</v>
      </c>
    </row>
    <row r="166" spans="1:33" x14ac:dyDescent="0.25">
      <c r="A166" s="261" t="str">
        <f>IF(ISBLANK('A4'!A166),"",'A4'!A166)</f>
        <v/>
      </c>
      <c r="B166" s="931" t="str">
        <f>IF(ISBLANK('A4'!B166),"",'A4'!B166)</f>
        <v/>
      </c>
      <c r="C166" s="262" t="str">
        <f>IF(ISBLANK('A4'!D166),"",'A4'!D166)</f>
        <v/>
      </c>
      <c r="D166" s="263" t="str">
        <f>IF(ISBLANK('A4'!X166),"",'A4'!X166)</f>
        <v/>
      </c>
      <c r="E166" s="264"/>
      <c r="F166" s="265"/>
      <c r="G166" s="265"/>
      <c r="H166" s="265"/>
      <c r="I166" s="265"/>
      <c r="J166" s="265"/>
      <c r="K166" s="266"/>
      <c r="L166" s="462"/>
      <c r="M166" s="267"/>
      <c r="N166" s="268"/>
      <c r="O166" s="268"/>
      <c r="P166" s="268"/>
      <c r="Q166" s="268"/>
      <c r="R166" s="266"/>
      <c r="S166" s="265"/>
      <c r="T166" s="265"/>
      <c r="U166" s="265"/>
      <c r="V166" s="268"/>
      <c r="W166" s="267"/>
      <c r="Y166" s="153">
        <f t="shared" si="17"/>
        <v>0</v>
      </c>
      <c r="Z166" s="149">
        <f t="shared" si="18"/>
        <v>0</v>
      </c>
      <c r="AA166" s="149">
        <f t="shared" si="19"/>
        <v>0</v>
      </c>
      <c r="AB166" s="154">
        <f t="shared" si="20"/>
        <v>0</v>
      </c>
      <c r="AD166" s="153">
        <f t="shared" si="21"/>
        <v>0</v>
      </c>
      <c r="AE166" s="149">
        <f t="shared" si="22"/>
        <v>0</v>
      </c>
      <c r="AF166" s="149">
        <f t="shared" si="23"/>
        <v>0</v>
      </c>
      <c r="AG166" s="154">
        <f t="shared" si="24"/>
        <v>0</v>
      </c>
    </row>
    <row r="167" spans="1:33" x14ac:dyDescent="0.25">
      <c r="A167" s="261" t="str">
        <f>IF(ISBLANK('A4'!A167),"",'A4'!A167)</f>
        <v/>
      </c>
      <c r="B167" s="931" t="str">
        <f>IF(ISBLANK('A4'!B167),"",'A4'!B167)</f>
        <v/>
      </c>
      <c r="C167" s="262" t="str">
        <f>IF(ISBLANK('A4'!D167),"",'A4'!D167)</f>
        <v/>
      </c>
      <c r="D167" s="263" t="str">
        <f>IF(ISBLANK('A4'!X167),"",'A4'!X167)</f>
        <v/>
      </c>
      <c r="E167" s="264"/>
      <c r="F167" s="265"/>
      <c r="G167" s="265"/>
      <c r="H167" s="265"/>
      <c r="I167" s="265"/>
      <c r="J167" s="265"/>
      <c r="K167" s="266"/>
      <c r="L167" s="462"/>
      <c r="M167" s="267"/>
      <c r="N167" s="268"/>
      <c r="O167" s="268"/>
      <c r="P167" s="268"/>
      <c r="Q167" s="268"/>
      <c r="R167" s="266"/>
      <c r="S167" s="265"/>
      <c r="T167" s="265"/>
      <c r="U167" s="265"/>
      <c r="V167" s="268"/>
      <c r="W167" s="267"/>
      <c r="Y167" s="153">
        <f t="shared" si="17"/>
        <v>0</v>
      </c>
      <c r="Z167" s="149">
        <f t="shared" si="18"/>
        <v>0</v>
      </c>
      <c r="AA167" s="149">
        <f t="shared" si="19"/>
        <v>0</v>
      </c>
      <c r="AB167" s="154">
        <f t="shared" si="20"/>
        <v>0</v>
      </c>
      <c r="AD167" s="153">
        <f t="shared" si="21"/>
        <v>0</v>
      </c>
      <c r="AE167" s="149">
        <f t="shared" si="22"/>
        <v>0</v>
      </c>
      <c r="AF167" s="149">
        <f t="shared" si="23"/>
        <v>0</v>
      </c>
      <c r="AG167" s="154">
        <f t="shared" si="24"/>
        <v>0</v>
      </c>
    </row>
    <row r="168" spans="1:33" x14ac:dyDescent="0.25">
      <c r="A168" s="261" t="str">
        <f>IF(ISBLANK('A4'!A168),"",'A4'!A168)</f>
        <v/>
      </c>
      <c r="B168" s="931" t="str">
        <f>IF(ISBLANK('A4'!B168),"",'A4'!B168)</f>
        <v/>
      </c>
      <c r="C168" s="262" t="str">
        <f>IF(ISBLANK('A4'!D168),"",'A4'!D168)</f>
        <v/>
      </c>
      <c r="D168" s="263" t="str">
        <f>IF(ISBLANK('A4'!X168),"",'A4'!X168)</f>
        <v/>
      </c>
      <c r="E168" s="264"/>
      <c r="F168" s="265"/>
      <c r="G168" s="265"/>
      <c r="H168" s="265"/>
      <c r="I168" s="265"/>
      <c r="J168" s="265"/>
      <c r="K168" s="266"/>
      <c r="L168" s="462"/>
      <c r="M168" s="267"/>
      <c r="N168" s="268"/>
      <c r="O168" s="268"/>
      <c r="P168" s="268"/>
      <c r="Q168" s="268"/>
      <c r="R168" s="266"/>
      <c r="S168" s="265"/>
      <c r="T168" s="265"/>
      <c r="U168" s="265"/>
      <c r="V168" s="268"/>
      <c r="W168" s="267"/>
      <c r="Y168" s="153">
        <f t="shared" si="17"/>
        <v>0</v>
      </c>
      <c r="Z168" s="149">
        <f t="shared" si="18"/>
        <v>0</v>
      </c>
      <c r="AA168" s="149">
        <f t="shared" si="19"/>
        <v>0</v>
      </c>
      <c r="AB168" s="154">
        <f t="shared" si="20"/>
        <v>0</v>
      </c>
      <c r="AD168" s="153">
        <f t="shared" si="21"/>
        <v>0</v>
      </c>
      <c r="AE168" s="149">
        <f t="shared" si="22"/>
        <v>0</v>
      </c>
      <c r="AF168" s="149">
        <f t="shared" si="23"/>
        <v>0</v>
      </c>
      <c r="AG168" s="154">
        <f t="shared" si="24"/>
        <v>0</v>
      </c>
    </row>
    <row r="169" spans="1:33" x14ac:dyDescent="0.25">
      <c r="A169" s="261" t="str">
        <f>IF(ISBLANK('A4'!A169),"",'A4'!A169)</f>
        <v/>
      </c>
      <c r="B169" s="931" t="str">
        <f>IF(ISBLANK('A4'!B169),"",'A4'!B169)</f>
        <v/>
      </c>
      <c r="C169" s="262" t="str">
        <f>IF(ISBLANK('A4'!D169),"",'A4'!D169)</f>
        <v/>
      </c>
      <c r="D169" s="263" t="str">
        <f>IF(ISBLANK('A4'!X169),"",'A4'!X169)</f>
        <v/>
      </c>
      <c r="E169" s="264"/>
      <c r="F169" s="265"/>
      <c r="G169" s="265"/>
      <c r="H169" s="265"/>
      <c r="I169" s="265"/>
      <c r="J169" s="265"/>
      <c r="K169" s="266"/>
      <c r="L169" s="462"/>
      <c r="M169" s="267"/>
      <c r="N169" s="268"/>
      <c r="O169" s="268"/>
      <c r="P169" s="268"/>
      <c r="Q169" s="268"/>
      <c r="R169" s="266"/>
      <c r="S169" s="265"/>
      <c r="T169" s="265"/>
      <c r="U169" s="265"/>
      <c r="V169" s="268"/>
      <c r="W169" s="267"/>
      <c r="Y169" s="153">
        <f t="shared" si="17"/>
        <v>0</v>
      </c>
      <c r="Z169" s="149">
        <f t="shared" si="18"/>
        <v>0</v>
      </c>
      <c r="AA169" s="149">
        <f t="shared" si="19"/>
        <v>0</v>
      </c>
      <c r="AB169" s="154">
        <f t="shared" si="20"/>
        <v>0</v>
      </c>
      <c r="AD169" s="153">
        <f t="shared" si="21"/>
        <v>0</v>
      </c>
      <c r="AE169" s="149">
        <f t="shared" si="22"/>
        <v>0</v>
      </c>
      <c r="AF169" s="149">
        <f t="shared" si="23"/>
        <v>0</v>
      </c>
      <c r="AG169" s="154">
        <f t="shared" si="24"/>
        <v>0</v>
      </c>
    </row>
    <row r="170" spans="1:33" x14ac:dyDescent="0.25">
      <c r="A170" s="261" t="str">
        <f>IF(ISBLANK('A4'!A170),"",'A4'!A170)</f>
        <v/>
      </c>
      <c r="B170" s="931" t="str">
        <f>IF(ISBLANK('A4'!B170),"",'A4'!B170)</f>
        <v/>
      </c>
      <c r="C170" s="262" t="str">
        <f>IF(ISBLANK('A4'!D170),"",'A4'!D170)</f>
        <v/>
      </c>
      <c r="D170" s="263" t="str">
        <f>IF(ISBLANK('A4'!X170),"",'A4'!X170)</f>
        <v/>
      </c>
      <c r="E170" s="264"/>
      <c r="F170" s="265"/>
      <c r="G170" s="265"/>
      <c r="H170" s="265"/>
      <c r="I170" s="265"/>
      <c r="J170" s="265"/>
      <c r="K170" s="266"/>
      <c r="L170" s="462"/>
      <c r="M170" s="267"/>
      <c r="N170" s="268"/>
      <c r="O170" s="268"/>
      <c r="P170" s="268"/>
      <c r="Q170" s="268"/>
      <c r="R170" s="266"/>
      <c r="S170" s="265"/>
      <c r="T170" s="265"/>
      <c r="U170" s="265"/>
      <c r="V170" s="268"/>
      <c r="W170" s="267"/>
      <c r="Y170" s="153">
        <f t="shared" si="17"/>
        <v>0</v>
      </c>
      <c r="Z170" s="149">
        <f t="shared" si="18"/>
        <v>0</v>
      </c>
      <c r="AA170" s="149">
        <f t="shared" si="19"/>
        <v>0</v>
      </c>
      <c r="AB170" s="154">
        <f t="shared" si="20"/>
        <v>0</v>
      </c>
      <c r="AD170" s="153">
        <f t="shared" si="21"/>
        <v>0</v>
      </c>
      <c r="AE170" s="149">
        <f t="shared" si="22"/>
        <v>0</v>
      </c>
      <c r="AF170" s="149">
        <f t="shared" si="23"/>
        <v>0</v>
      </c>
      <c r="AG170" s="154">
        <f t="shared" si="24"/>
        <v>0</v>
      </c>
    </row>
    <row r="171" spans="1:33" x14ac:dyDescent="0.25">
      <c r="A171" s="261" t="str">
        <f>IF(ISBLANK('A4'!A171),"",'A4'!A171)</f>
        <v/>
      </c>
      <c r="B171" s="931" t="str">
        <f>IF(ISBLANK('A4'!B171),"",'A4'!B171)</f>
        <v/>
      </c>
      <c r="C171" s="262" t="str">
        <f>IF(ISBLANK('A4'!D171),"",'A4'!D171)</f>
        <v/>
      </c>
      <c r="D171" s="263" t="str">
        <f>IF(ISBLANK('A4'!X171),"",'A4'!X171)</f>
        <v/>
      </c>
      <c r="E171" s="264"/>
      <c r="F171" s="265"/>
      <c r="G171" s="265"/>
      <c r="H171" s="265"/>
      <c r="I171" s="265"/>
      <c r="J171" s="265"/>
      <c r="K171" s="266"/>
      <c r="L171" s="462"/>
      <c r="M171" s="267"/>
      <c r="N171" s="268"/>
      <c r="O171" s="268"/>
      <c r="P171" s="268"/>
      <c r="Q171" s="268"/>
      <c r="R171" s="266"/>
      <c r="S171" s="265"/>
      <c r="T171" s="265"/>
      <c r="U171" s="265"/>
      <c r="V171" s="268"/>
      <c r="W171" s="267"/>
      <c r="Y171" s="153">
        <f t="shared" si="17"/>
        <v>0</v>
      </c>
      <c r="Z171" s="149">
        <f t="shared" si="18"/>
        <v>0</v>
      </c>
      <c r="AA171" s="149">
        <f t="shared" si="19"/>
        <v>0</v>
      </c>
      <c r="AB171" s="154">
        <f t="shared" si="20"/>
        <v>0</v>
      </c>
      <c r="AD171" s="153">
        <f t="shared" si="21"/>
        <v>0</v>
      </c>
      <c r="AE171" s="149">
        <f t="shared" si="22"/>
        <v>0</v>
      </c>
      <c r="AF171" s="149">
        <f t="shared" si="23"/>
        <v>0</v>
      </c>
      <c r="AG171" s="154">
        <f t="shared" si="24"/>
        <v>0</v>
      </c>
    </row>
    <row r="172" spans="1:33" x14ac:dyDescent="0.25">
      <c r="A172" s="261" t="str">
        <f>IF(ISBLANK('A4'!A172),"",'A4'!A172)</f>
        <v/>
      </c>
      <c r="B172" s="931" t="str">
        <f>IF(ISBLANK('A4'!B172),"",'A4'!B172)</f>
        <v/>
      </c>
      <c r="C172" s="262" t="str">
        <f>IF(ISBLANK('A4'!D172),"",'A4'!D172)</f>
        <v/>
      </c>
      <c r="D172" s="263" t="str">
        <f>IF(ISBLANK('A4'!X172),"",'A4'!X172)</f>
        <v/>
      </c>
      <c r="E172" s="264"/>
      <c r="F172" s="265"/>
      <c r="G172" s="265"/>
      <c r="H172" s="265"/>
      <c r="I172" s="265"/>
      <c r="J172" s="265"/>
      <c r="K172" s="266"/>
      <c r="L172" s="462"/>
      <c r="M172" s="267"/>
      <c r="N172" s="268"/>
      <c r="O172" s="268"/>
      <c r="P172" s="268"/>
      <c r="Q172" s="268"/>
      <c r="R172" s="266"/>
      <c r="S172" s="265"/>
      <c r="T172" s="265"/>
      <c r="U172" s="265"/>
      <c r="V172" s="268"/>
      <c r="W172" s="267"/>
      <c r="Y172" s="153">
        <f t="shared" si="17"/>
        <v>0</v>
      </c>
      <c r="Z172" s="149">
        <f t="shared" si="18"/>
        <v>0</v>
      </c>
      <c r="AA172" s="149">
        <f t="shared" si="19"/>
        <v>0</v>
      </c>
      <c r="AB172" s="154">
        <f t="shared" si="20"/>
        <v>0</v>
      </c>
      <c r="AD172" s="153">
        <f t="shared" si="21"/>
        <v>0</v>
      </c>
      <c r="AE172" s="149">
        <f t="shared" si="22"/>
        <v>0</v>
      </c>
      <c r="AF172" s="149">
        <f t="shared" si="23"/>
        <v>0</v>
      </c>
      <c r="AG172" s="154">
        <f t="shared" si="24"/>
        <v>0</v>
      </c>
    </row>
    <row r="173" spans="1:33" x14ac:dyDescent="0.25">
      <c r="A173" s="261" t="str">
        <f>IF(ISBLANK('A4'!A173),"",'A4'!A173)</f>
        <v/>
      </c>
      <c r="B173" s="931" t="str">
        <f>IF(ISBLANK('A4'!B173),"",'A4'!B173)</f>
        <v/>
      </c>
      <c r="C173" s="262" t="str">
        <f>IF(ISBLANK('A4'!D173),"",'A4'!D173)</f>
        <v/>
      </c>
      <c r="D173" s="263" t="str">
        <f>IF(ISBLANK('A4'!X173),"",'A4'!X173)</f>
        <v/>
      </c>
      <c r="E173" s="264"/>
      <c r="F173" s="265"/>
      <c r="G173" s="265"/>
      <c r="H173" s="265"/>
      <c r="I173" s="265"/>
      <c r="J173" s="265"/>
      <c r="K173" s="266"/>
      <c r="L173" s="462"/>
      <c r="M173" s="267"/>
      <c r="N173" s="268"/>
      <c r="O173" s="268"/>
      <c r="P173" s="268"/>
      <c r="Q173" s="268"/>
      <c r="R173" s="266"/>
      <c r="S173" s="265"/>
      <c r="T173" s="265"/>
      <c r="U173" s="265"/>
      <c r="V173" s="268"/>
      <c r="W173" s="267"/>
      <c r="Y173" s="153">
        <f t="shared" si="17"/>
        <v>0</v>
      </c>
      <c r="Z173" s="149">
        <f t="shared" si="18"/>
        <v>0</v>
      </c>
      <c r="AA173" s="149">
        <f t="shared" si="19"/>
        <v>0</v>
      </c>
      <c r="AB173" s="154">
        <f t="shared" si="20"/>
        <v>0</v>
      </c>
      <c r="AD173" s="153">
        <f t="shared" si="21"/>
        <v>0</v>
      </c>
      <c r="AE173" s="149">
        <f t="shared" si="22"/>
        <v>0</v>
      </c>
      <c r="AF173" s="149">
        <f t="shared" si="23"/>
        <v>0</v>
      </c>
      <c r="AG173" s="154">
        <f t="shared" si="24"/>
        <v>0</v>
      </c>
    </row>
    <row r="174" spans="1:33" x14ac:dyDescent="0.25">
      <c r="A174" s="261" t="str">
        <f>IF(ISBLANK('A4'!A174),"",'A4'!A174)</f>
        <v/>
      </c>
      <c r="B174" s="931" t="str">
        <f>IF(ISBLANK('A4'!B174),"",'A4'!B174)</f>
        <v/>
      </c>
      <c r="C174" s="262" t="str">
        <f>IF(ISBLANK('A4'!D174),"",'A4'!D174)</f>
        <v/>
      </c>
      <c r="D174" s="263" t="str">
        <f>IF(ISBLANK('A4'!X174),"",'A4'!X174)</f>
        <v/>
      </c>
      <c r="E174" s="264"/>
      <c r="F174" s="265"/>
      <c r="G174" s="265"/>
      <c r="H174" s="265"/>
      <c r="I174" s="265"/>
      <c r="J174" s="265"/>
      <c r="K174" s="266"/>
      <c r="L174" s="462"/>
      <c r="M174" s="267"/>
      <c r="N174" s="268"/>
      <c r="O174" s="268"/>
      <c r="P174" s="268"/>
      <c r="Q174" s="268"/>
      <c r="R174" s="266"/>
      <c r="S174" s="265"/>
      <c r="T174" s="265"/>
      <c r="U174" s="265"/>
      <c r="V174" s="268"/>
      <c r="W174" s="267"/>
      <c r="Y174" s="153">
        <f t="shared" si="17"/>
        <v>0</v>
      </c>
      <c r="Z174" s="149">
        <f t="shared" si="18"/>
        <v>0</v>
      </c>
      <c r="AA174" s="149">
        <f t="shared" si="19"/>
        <v>0</v>
      </c>
      <c r="AB174" s="154">
        <f t="shared" si="20"/>
        <v>0</v>
      </c>
      <c r="AD174" s="153">
        <f t="shared" si="21"/>
        <v>0</v>
      </c>
      <c r="AE174" s="149">
        <f t="shared" si="22"/>
        <v>0</v>
      </c>
      <c r="AF174" s="149">
        <f t="shared" si="23"/>
        <v>0</v>
      </c>
      <c r="AG174" s="154">
        <f t="shared" si="24"/>
        <v>0</v>
      </c>
    </row>
    <row r="175" spans="1:33" x14ac:dyDescent="0.25">
      <c r="A175" s="261" t="str">
        <f>IF(ISBLANK('A4'!A175),"",'A4'!A175)</f>
        <v/>
      </c>
      <c r="B175" s="931" t="str">
        <f>IF(ISBLANK('A4'!B175),"",'A4'!B175)</f>
        <v/>
      </c>
      <c r="C175" s="262" t="str">
        <f>IF(ISBLANK('A4'!D175),"",'A4'!D175)</f>
        <v/>
      </c>
      <c r="D175" s="263" t="str">
        <f>IF(ISBLANK('A4'!X175),"",'A4'!X175)</f>
        <v/>
      </c>
      <c r="E175" s="264"/>
      <c r="F175" s="265"/>
      <c r="G175" s="265"/>
      <c r="H175" s="265"/>
      <c r="I175" s="265"/>
      <c r="J175" s="265"/>
      <c r="K175" s="266"/>
      <c r="L175" s="462"/>
      <c r="M175" s="267"/>
      <c r="N175" s="268"/>
      <c r="O175" s="268"/>
      <c r="P175" s="268"/>
      <c r="Q175" s="268"/>
      <c r="R175" s="266"/>
      <c r="S175" s="265"/>
      <c r="T175" s="265"/>
      <c r="U175" s="265"/>
      <c r="V175" s="268"/>
      <c r="W175" s="267"/>
      <c r="Y175" s="153">
        <f t="shared" si="17"/>
        <v>0</v>
      </c>
      <c r="Z175" s="149">
        <f t="shared" si="18"/>
        <v>0</v>
      </c>
      <c r="AA175" s="149">
        <f t="shared" si="19"/>
        <v>0</v>
      </c>
      <c r="AB175" s="154">
        <f t="shared" si="20"/>
        <v>0</v>
      </c>
      <c r="AD175" s="153">
        <f t="shared" si="21"/>
        <v>0</v>
      </c>
      <c r="AE175" s="149">
        <f t="shared" si="22"/>
        <v>0</v>
      </c>
      <c r="AF175" s="149">
        <f t="shared" si="23"/>
        <v>0</v>
      </c>
      <c r="AG175" s="154">
        <f t="shared" si="24"/>
        <v>0</v>
      </c>
    </row>
    <row r="176" spans="1:33" x14ac:dyDescent="0.25">
      <c r="A176" s="261" t="str">
        <f>IF(ISBLANK('A4'!A176),"",'A4'!A176)</f>
        <v/>
      </c>
      <c r="B176" s="931" t="str">
        <f>IF(ISBLANK('A4'!B176),"",'A4'!B176)</f>
        <v/>
      </c>
      <c r="C176" s="262" t="str">
        <f>IF(ISBLANK('A4'!D176),"",'A4'!D176)</f>
        <v/>
      </c>
      <c r="D176" s="263" t="str">
        <f>IF(ISBLANK('A4'!X176),"",'A4'!X176)</f>
        <v/>
      </c>
      <c r="E176" s="264"/>
      <c r="F176" s="265"/>
      <c r="G176" s="265"/>
      <c r="H176" s="265"/>
      <c r="I176" s="265"/>
      <c r="J176" s="265"/>
      <c r="K176" s="266"/>
      <c r="L176" s="462"/>
      <c r="M176" s="267"/>
      <c r="N176" s="268"/>
      <c r="O176" s="268"/>
      <c r="P176" s="268"/>
      <c r="Q176" s="268"/>
      <c r="R176" s="266"/>
      <c r="S176" s="265"/>
      <c r="T176" s="265"/>
      <c r="U176" s="265"/>
      <c r="V176" s="268"/>
      <c r="W176" s="267"/>
      <c r="Y176" s="153">
        <f t="shared" si="17"/>
        <v>0</v>
      </c>
      <c r="Z176" s="149">
        <f t="shared" si="18"/>
        <v>0</v>
      </c>
      <c r="AA176" s="149">
        <f t="shared" si="19"/>
        <v>0</v>
      </c>
      <c r="AB176" s="154">
        <f t="shared" si="20"/>
        <v>0</v>
      </c>
      <c r="AD176" s="153">
        <f t="shared" si="21"/>
        <v>0</v>
      </c>
      <c r="AE176" s="149">
        <f t="shared" si="22"/>
        <v>0</v>
      </c>
      <c r="AF176" s="149">
        <f t="shared" si="23"/>
        <v>0</v>
      </c>
      <c r="AG176" s="154">
        <f t="shared" si="24"/>
        <v>0</v>
      </c>
    </row>
    <row r="177" spans="1:33" x14ac:dyDescent="0.25">
      <c r="A177" s="261" t="str">
        <f>IF(ISBLANK('A4'!A177),"",'A4'!A177)</f>
        <v/>
      </c>
      <c r="B177" s="931" t="str">
        <f>IF(ISBLANK('A4'!B177),"",'A4'!B177)</f>
        <v/>
      </c>
      <c r="C177" s="262" t="str">
        <f>IF(ISBLANK('A4'!D177),"",'A4'!D177)</f>
        <v/>
      </c>
      <c r="D177" s="263" t="str">
        <f>IF(ISBLANK('A4'!X177),"",'A4'!X177)</f>
        <v/>
      </c>
      <c r="E177" s="264"/>
      <c r="F177" s="265"/>
      <c r="G177" s="265"/>
      <c r="H177" s="265"/>
      <c r="I177" s="265"/>
      <c r="J177" s="265"/>
      <c r="K177" s="266"/>
      <c r="L177" s="462"/>
      <c r="M177" s="267"/>
      <c r="N177" s="268"/>
      <c r="O177" s="268"/>
      <c r="P177" s="268"/>
      <c r="Q177" s="268"/>
      <c r="R177" s="266"/>
      <c r="S177" s="265"/>
      <c r="T177" s="265"/>
      <c r="U177" s="265"/>
      <c r="V177" s="268"/>
      <c r="W177" s="267"/>
      <c r="Y177" s="153">
        <f t="shared" si="17"/>
        <v>0</v>
      </c>
      <c r="Z177" s="149">
        <f t="shared" si="18"/>
        <v>0</v>
      </c>
      <c r="AA177" s="149">
        <f t="shared" si="19"/>
        <v>0</v>
      </c>
      <c r="AB177" s="154">
        <f t="shared" si="20"/>
        <v>0</v>
      </c>
      <c r="AD177" s="153">
        <f t="shared" si="21"/>
        <v>0</v>
      </c>
      <c r="AE177" s="149">
        <f t="shared" si="22"/>
        <v>0</v>
      </c>
      <c r="AF177" s="149">
        <f t="shared" si="23"/>
        <v>0</v>
      </c>
      <c r="AG177" s="154">
        <f t="shared" si="24"/>
        <v>0</v>
      </c>
    </row>
    <row r="178" spans="1:33" x14ac:dyDescent="0.25">
      <c r="A178" s="261" t="str">
        <f>IF(ISBLANK('A4'!A178),"",'A4'!A178)</f>
        <v/>
      </c>
      <c r="B178" s="931" t="str">
        <f>IF(ISBLANK('A4'!B178),"",'A4'!B178)</f>
        <v/>
      </c>
      <c r="C178" s="262" t="str">
        <f>IF(ISBLANK('A4'!D178),"",'A4'!D178)</f>
        <v/>
      </c>
      <c r="D178" s="263" t="str">
        <f>IF(ISBLANK('A4'!X178),"",'A4'!X178)</f>
        <v/>
      </c>
      <c r="E178" s="264"/>
      <c r="F178" s="265"/>
      <c r="G178" s="265"/>
      <c r="H178" s="265"/>
      <c r="I178" s="265"/>
      <c r="J178" s="265"/>
      <c r="K178" s="266"/>
      <c r="L178" s="462"/>
      <c r="M178" s="267"/>
      <c r="N178" s="268"/>
      <c r="O178" s="268"/>
      <c r="P178" s="268"/>
      <c r="Q178" s="268"/>
      <c r="R178" s="266"/>
      <c r="S178" s="265"/>
      <c r="T178" s="265"/>
      <c r="U178" s="265"/>
      <c r="V178" s="268"/>
      <c r="W178" s="267"/>
      <c r="Y178" s="153">
        <f t="shared" si="17"/>
        <v>0</v>
      </c>
      <c r="Z178" s="149">
        <f t="shared" si="18"/>
        <v>0</v>
      </c>
      <c r="AA178" s="149">
        <f t="shared" si="19"/>
        <v>0</v>
      </c>
      <c r="AB178" s="154">
        <f t="shared" si="20"/>
        <v>0</v>
      </c>
      <c r="AD178" s="153">
        <f t="shared" si="21"/>
        <v>0</v>
      </c>
      <c r="AE178" s="149">
        <f t="shared" si="22"/>
        <v>0</v>
      </c>
      <c r="AF178" s="149">
        <f t="shared" si="23"/>
        <v>0</v>
      </c>
      <c r="AG178" s="154">
        <f t="shared" si="24"/>
        <v>0</v>
      </c>
    </row>
    <row r="179" spans="1:33" x14ac:dyDescent="0.25">
      <c r="A179" s="261" t="str">
        <f>IF(ISBLANK('A4'!A179),"",'A4'!A179)</f>
        <v/>
      </c>
      <c r="B179" s="931" t="str">
        <f>IF(ISBLANK('A4'!B179),"",'A4'!B179)</f>
        <v/>
      </c>
      <c r="C179" s="262" t="str">
        <f>IF(ISBLANK('A4'!D179),"",'A4'!D179)</f>
        <v/>
      </c>
      <c r="D179" s="263" t="str">
        <f>IF(ISBLANK('A4'!X179),"",'A4'!X179)</f>
        <v/>
      </c>
      <c r="E179" s="264"/>
      <c r="F179" s="265"/>
      <c r="G179" s="265"/>
      <c r="H179" s="265"/>
      <c r="I179" s="265"/>
      <c r="J179" s="265"/>
      <c r="K179" s="266"/>
      <c r="L179" s="462"/>
      <c r="M179" s="267"/>
      <c r="N179" s="268"/>
      <c r="O179" s="268"/>
      <c r="P179" s="268"/>
      <c r="Q179" s="268"/>
      <c r="R179" s="266"/>
      <c r="S179" s="265"/>
      <c r="T179" s="265"/>
      <c r="U179" s="265"/>
      <c r="V179" s="268"/>
      <c r="W179" s="267"/>
      <c r="Y179" s="153">
        <f t="shared" si="17"/>
        <v>0</v>
      </c>
      <c r="Z179" s="149">
        <f t="shared" si="18"/>
        <v>0</v>
      </c>
      <c r="AA179" s="149">
        <f t="shared" si="19"/>
        <v>0</v>
      </c>
      <c r="AB179" s="154">
        <f t="shared" si="20"/>
        <v>0</v>
      </c>
      <c r="AD179" s="153">
        <f t="shared" si="21"/>
        <v>0</v>
      </c>
      <c r="AE179" s="149">
        <f t="shared" si="22"/>
        <v>0</v>
      </c>
      <c r="AF179" s="149">
        <f t="shared" si="23"/>
        <v>0</v>
      </c>
      <c r="AG179" s="154">
        <f t="shared" si="24"/>
        <v>0</v>
      </c>
    </row>
    <row r="180" spans="1:33" x14ac:dyDescent="0.25">
      <c r="A180" s="261" t="str">
        <f>IF(ISBLANK('A4'!A180),"",'A4'!A180)</f>
        <v/>
      </c>
      <c r="B180" s="931" t="str">
        <f>IF(ISBLANK('A4'!B180),"",'A4'!B180)</f>
        <v/>
      </c>
      <c r="C180" s="262" t="str">
        <f>IF(ISBLANK('A4'!D180),"",'A4'!D180)</f>
        <v/>
      </c>
      <c r="D180" s="263" t="str">
        <f>IF(ISBLANK('A4'!X180),"",'A4'!X180)</f>
        <v/>
      </c>
      <c r="E180" s="264"/>
      <c r="F180" s="265"/>
      <c r="G180" s="265"/>
      <c r="H180" s="265"/>
      <c r="I180" s="265"/>
      <c r="J180" s="265"/>
      <c r="K180" s="266"/>
      <c r="L180" s="462"/>
      <c r="M180" s="267"/>
      <c r="N180" s="268"/>
      <c r="O180" s="268"/>
      <c r="P180" s="268"/>
      <c r="Q180" s="268"/>
      <c r="R180" s="266"/>
      <c r="S180" s="265"/>
      <c r="T180" s="265"/>
      <c r="U180" s="265"/>
      <c r="V180" s="268"/>
      <c r="W180" s="267"/>
      <c r="Y180" s="153">
        <f t="shared" si="17"/>
        <v>0</v>
      </c>
      <c r="Z180" s="149">
        <f t="shared" si="18"/>
        <v>0</v>
      </c>
      <c r="AA180" s="149">
        <f t="shared" si="19"/>
        <v>0</v>
      </c>
      <c r="AB180" s="154">
        <f t="shared" si="20"/>
        <v>0</v>
      </c>
      <c r="AD180" s="153">
        <f t="shared" si="21"/>
        <v>0</v>
      </c>
      <c r="AE180" s="149">
        <f t="shared" si="22"/>
        <v>0</v>
      </c>
      <c r="AF180" s="149">
        <f t="shared" si="23"/>
        <v>0</v>
      </c>
      <c r="AG180" s="154">
        <f t="shared" si="24"/>
        <v>0</v>
      </c>
    </row>
    <row r="181" spans="1:33" x14ac:dyDescent="0.25">
      <c r="A181" s="261" t="str">
        <f>IF(ISBLANK('A4'!A181),"",'A4'!A181)</f>
        <v/>
      </c>
      <c r="B181" s="931" t="str">
        <f>IF(ISBLANK('A4'!B181),"",'A4'!B181)</f>
        <v/>
      </c>
      <c r="C181" s="262" t="str">
        <f>IF(ISBLANK('A4'!D181),"",'A4'!D181)</f>
        <v/>
      </c>
      <c r="D181" s="263" t="str">
        <f>IF(ISBLANK('A4'!X181),"",'A4'!X181)</f>
        <v/>
      </c>
      <c r="E181" s="264"/>
      <c r="F181" s="265"/>
      <c r="G181" s="265"/>
      <c r="H181" s="265"/>
      <c r="I181" s="265"/>
      <c r="J181" s="265"/>
      <c r="K181" s="266"/>
      <c r="L181" s="462"/>
      <c r="M181" s="267"/>
      <c r="N181" s="268"/>
      <c r="O181" s="268"/>
      <c r="P181" s="268"/>
      <c r="Q181" s="268"/>
      <c r="R181" s="266"/>
      <c r="S181" s="265"/>
      <c r="T181" s="265"/>
      <c r="U181" s="265"/>
      <c r="V181" s="268"/>
      <c r="W181" s="267"/>
      <c r="Y181" s="153">
        <f t="shared" si="17"/>
        <v>0</v>
      </c>
      <c r="Z181" s="149">
        <f t="shared" si="18"/>
        <v>0</v>
      </c>
      <c r="AA181" s="149">
        <f t="shared" si="19"/>
        <v>0</v>
      </c>
      <c r="AB181" s="154">
        <f t="shared" si="20"/>
        <v>0</v>
      </c>
      <c r="AD181" s="153">
        <f t="shared" si="21"/>
        <v>0</v>
      </c>
      <c r="AE181" s="149">
        <f t="shared" si="22"/>
        <v>0</v>
      </c>
      <c r="AF181" s="149">
        <f t="shared" si="23"/>
        <v>0</v>
      </c>
      <c r="AG181" s="154">
        <f t="shared" si="24"/>
        <v>0</v>
      </c>
    </row>
    <row r="182" spans="1:33" x14ac:dyDescent="0.25">
      <c r="A182" s="261" t="str">
        <f>IF(ISBLANK('A4'!A182),"",'A4'!A182)</f>
        <v/>
      </c>
      <c r="B182" s="931" t="str">
        <f>IF(ISBLANK('A4'!B182),"",'A4'!B182)</f>
        <v/>
      </c>
      <c r="C182" s="262" t="str">
        <f>IF(ISBLANK('A4'!D182),"",'A4'!D182)</f>
        <v/>
      </c>
      <c r="D182" s="263" t="str">
        <f>IF(ISBLANK('A4'!X182),"",'A4'!X182)</f>
        <v/>
      </c>
      <c r="E182" s="264"/>
      <c r="F182" s="265"/>
      <c r="G182" s="265"/>
      <c r="H182" s="265"/>
      <c r="I182" s="265"/>
      <c r="J182" s="265"/>
      <c r="K182" s="266"/>
      <c r="L182" s="462"/>
      <c r="M182" s="267"/>
      <c r="N182" s="268"/>
      <c r="O182" s="268"/>
      <c r="P182" s="268"/>
      <c r="Q182" s="268"/>
      <c r="R182" s="266"/>
      <c r="S182" s="265"/>
      <c r="T182" s="265"/>
      <c r="U182" s="265"/>
      <c r="V182" s="268"/>
      <c r="W182" s="267"/>
      <c r="Y182" s="153">
        <f t="shared" si="17"/>
        <v>0</v>
      </c>
      <c r="Z182" s="149">
        <f t="shared" si="18"/>
        <v>0</v>
      </c>
      <c r="AA182" s="149">
        <f t="shared" si="19"/>
        <v>0</v>
      </c>
      <c r="AB182" s="154">
        <f t="shared" si="20"/>
        <v>0</v>
      </c>
      <c r="AD182" s="153">
        <f t="shared" si="21"/>
        <v>0</v>
      </c>
      <c r="AE182" s="149">
        <f t="shared" si="22"/>
        <v>0</v>
      </c>
      <c r="AF182" s="149">
        <f t="shared" si="23"/>
        <v>0</v>
      </c>
      <c r="AG182" s="154">
        <f t="shared" si="24"/>
        <v>0</v>
      </c>
    </row>
    <row r="183" spans="1:33" x14ac:dyDescent="0.25">
      <c r="A183" s="261" t="str">
        <f>IF(ISBLANK('A4'!A183),"",'A4'!A183)</f>
        <v/>
      </c>
      <c r="B183" s="931" t="str">
        <f>IF(ISBLANK('A4'!B183),"",'A4'!B183)</f>
        <v/>
      </c>
      <c r="C183" s="262" t="str">
        <f>IF(ISBLANK('A4'!D183),"",'A4'!D183)</f>
        <v/>
      </c>
      <c r="D183" s="263" t="str">
        <f>IF(ISBLANK('A4'!X183),"",'A4'!X183)</f>
        <v/>
      </c>
      <c r="E183" s="264"/>
      <c r="F183" s="265"/>
      <c r="G183" s="265"/>
      <c r="H183" s="265"/>
      <c r="I183" s="265"/>
      <c r="J183" s="265"/>
      <c r="K183" s="266"/>
      <c r="L183" s="462"/>
      <c r="M183" s="267"/>
      <c r="N183" s="268"/>
      <c r="O183" s="268"/>
      <c r="P183" s="268"/>
      <c r="Q183" s="268"/>
      <c r="R183" s="266"/>
      <c r="S183" s="265"/>
      <c r="T183" s="265"/>
      <c r="U183" s="265"/>
      <c r="V183" s="268"/>
      <c r="W183" s="267"/>
      <c r="Y183" s="153">
        <f t="shared" si="17"/>
        <v>0</v>
      </c>
      <c r="Z183" s="149">
        <f t="shared" si="18"/>
        <v>0</v>
      </c>
      <c r="AA183" s="149">
        <f t="shared" si="19"/>
        <v>0</v>
      </c>
      <c r="AB183" s="154">
        <f t="shared" si="20"/>
        <v>0</v>
      </c>
      <c r="AD183" s="153">
        <f t="shared" si="21"/>
        <v>0</v>
      </c>
      <c r="AE183" s="149">
        <f t="shared" si="22"/>
        <v>0</v>
      </c>
      <c r="AF183" s="149">
        <f t="shared" si="23"/>
        <v>0</v>
      </c>
      <c r="AG183" s="154">
        <f t="shared" si="24"/>
        <v>0</v>
      </c>
    </row>
    <row r="184" spans="1:33" x14ac:dyDescent="0.25">
      <c r="A184" s="261" t="str">
        <f>IF(ISBLANK('A4'!A184),"",'A4'!A184)</f>
        <v/>
      </c>
      <c r="B184" s="931" t="str">
        <f>IF(ISBLANK('A4'!B184),"",'A4'!B184)</f>
        <v/>
      </c>
      <c r="C184" s="262" t="str">
        <f>IF(ISBLANK('A4'!D184),"",'A4'!D184)</f>
        <v/>
      </c>
      <c r="D184" s="263" t="str">
        <f>IF(ISBLANK('A4'!X184),"",'A4'!X184)</f>
        <v/>
      </c>
      <c r="E184" s="264"/>
      <c r="F184" s="265"/>
      <c r="G184" s="265"/>
      <c r="H184" s="265"/>
      <c r="I184" s="265"/>
      <c r="J184" s="265"/>
      <c r="K184" s="266"/>
      <c r="L184" s="462"/>
      <c r="M184" s="267"/>
      <c r="N184" s="268"/>
      <c r="O184" s="268"/>
      <c r="P184" s="268"/>
      <c r="Q184" s="268"/>
      <c r="R184" s="266"/>
      <c r="S184" s="265"/>
      <c r="T184" s="265"/>
      <c r="U184" s="265"/>
      <c r="V184" s="268"/>
      <c r="W184" s="267"/>
      <c r="Y184" s="153">
        <f t="shared" si="17"/>
        <v>0</v>
      </c>
      <c r="Z184" s="149">
        <f t="shared" si="18"/>
        <v>0</v>
      </c>
      <c r="AA184" s="149">
        <f t="shared" si="19"/>
        <v>0</v>
      </c>
      <c r="AB184" s="154">
        <f t="shared" si="20"/>
        <v>0</v>
      </c>
      <c r="AD184" s="153">
        <f t="shared" si="21"/>
        <v>0</v>
      </c>
      <c r="AE184" s="149">
        <f t="shared" si="22"/>
        <v>0</v>
      </c>
      <c r="AF184" s="149">
        <f t="shared" si="23"/>
        <v>0</v>
      </c>
      <c r="AG184" s="154">
        <f t="shared" si="24"/>
        <v>0</v>
      </c>
    </row>
    <row r="185" spans="1:33" x14ac:dyDescent="0.25">
      <c r="A185" s="261" t="str">
        <f>IF(ISBLANK('A4'!A185),"",'A4'!A185)</f>
        <v/>
      </c>
      <c r="B185" s="931" t="str">
        <f>IF(ISBLANK('A4'!B185),"",'A4'!B185)</f>
        <v/>
      </c>
      <c r="C185" s="262" t="str">
        <f>IF(ISBLANK('A4'!D185),"",'A4'!D185)</f>
        <v/>
      </c>
      <c r="D185" s="263" t="str">
        <f>IF(ISBLANK('A4'!X185),"",'A4'!X185)</f>
        <v/>
      </c>
      <c r="E185" s="264"/>
      <c r="F185" s="265"/>
      <c r="G185" s="265"/>
      <c r="H185" s="265"/>
      <c r="I185" s="265"/>
      <c r="J185" s="265"/>
      <c r="K185" s="266"/>
      <c r="L185" s="462"/>
      <c r="M185" s="267"/>
      <c r="N185" s="268"/>
      <c r="O185" s="268"/>
      <c r="P185" s="268"/>
      <c r="Q185" s="268"/>
      <c r="R185" s="266"/>
      <c r="S185" s="265"/>
      <c r="T185" s="265"/>
      <c r="U185" s="265"/>
      <c r="V185" s="268"/>
      <c r="W185" s="267"/>
      <c r="Y185" s="153">
        <f t="shared" si="17"/>
        <v>0</v>
      </c>
      <c r="Z185" s="149">
        <f t="shared" si="18"/>
        <v>0</v>
      </c>
      <c r="AA185" s="149">
        <f t="shared" si="19"/>
        <v>0</v>
      </c>
      <c r="AB185" s="154">
        <f t="shared" si="20"/>
        <v>0</v>
      </c>
      <c r="AD185" s="153">
        <f t="shared" si="21"/>
        <v>0</v>
      </c>
      <c r="AE185" s="149">
        <f t="shared" si="22"/>
        <v>0</v>
      </c>
      <c r="AF185" s="149">
        <f t="shared" si="23"/>
        <v>0</v>
      </c>
      <c r="AG185" s="154">
        <f t="shared" si="24"/>
        <v>0</v>
      </c>
    </row>
    <row r="186" spans="1:33" x14ac:dyDescent="0.25">
      <c r="A186" s="261" t="str">
        <f>IF(ISBLANK('A4'!A186),"",'A4'!A186)</f>
        <v/>
      </c>
      <c r="B186" s="931" t="str">
        <f>IF(ISBLANK('A4'!B186),"",'A4'!B186)</f>
        <v/>
      </c>
      <c r="C186" s="262" t="str">
        <f>IF(ISBLANK('A4'!D186),"",'A4'!D186)</f>
        <v/>
      </c>
      <c r="D186" s="263" t="str">
        <f>IF(ISBLANK('A4'!X186),"",'A4'!X186)</f>
        <v/>
      </c>
      <c r="E186" s="264"/>
      <c r="F186" s="265"/>
      <c r="G186" s="265"/>
      <c r="H186" s="265"/>
      <c r="I186" s="265"/>
      <c r="J186" s="265"/>
      <c r="K186" s="266"/>
      <c r="L186" s="462"/>
      <c r="M186" s="267"/>
      <c r="N186" s="268"/>
      <c r="O186" s="268"/>
      <c r="P186" s="268"/>
      <c r="Q186" s="268"/>
      <c r="R186" s="266"/>
      <c r="S186" s="265"/>
      <c r="T186" s="265"/>
      <c r="U186" s="265"/>
      <c r="V186" s="268"/>
      <c r="W186" s="267"/>
      <c r="Y186" s="153">
        <f t="shared" si="17"/>
        <v>0</v>
      </c>
      <c r="Z186" s="149">
        <f t="shared" si="18"/>
        <v>0</v>
      </c>
      <c r="AA186" s="149">
        <f t="shared" si="19"/>
        <v>0</v>
      </c>
      <c r="AB186" s="154">
        <f t="shared" si="20"/>
        <v>0</v>
      </c>
      <c r="AD186" s="153">
        <f t="shared" si="21"/>
        <v>0</v>
      </c>
      <c r="AE186" s="149">
        <f t="shared" si="22"/>
        <v>0</v>
      </c>
      <c r="AF186" s="149">
        <f t="shared" si="23"/>
        <v>0</v>
      </c>
      <c r="AG186" s="154">
        <f t="shared" si="24"/>
        <v>0</v>
      </c>
    </row>
    <row r="187" spans="1:33" x14ac:dyDescent="0.25">
      <c r="A187" s="261" t="str">
        <f>IF(ISBLANK('A4'!A187),"",'A4'!A187)</f>
        <v/>
      </c>
      <c r="B187" s="931" t="str">
        <f>IF(ISBLANK('A4'!B187),"",'A4'!B187)</f>
        <v/>
      </c>
      <c r="C187" s="262" t="str">
        <f>IF(ISBLANK('A4'!D187),"",'A4'!D187)</f>
        <v/>
      </c>
      <c r="D187" s="263" t="str">
        <f>IF(ISBLANK('A4'!X187),"",'A4'!X187)</f>
        <v/>
      </c>
      <c r="E187" s="264"/>
      <c r="F187" s="265"/>
      <c r="G187" s="265"/>
      <c r="H187" s="265"/>
      <c r="I187" s="265"/>
      <c r="J187" s="265"/>
      <c r="K187" s="266"/>
      <c r="L187" s="462"/>
      <c r="M187" s="267"/>
      <c r="N187" s="268"/>
      <c r="O187" s="268"/>
      <c r="P187" s="268"/>
      <c r="Q187" s="268"/>
      <c r="R187" s="266"/>
      <c r="S187" s="265"/>
      <c r="T187" s="265"/>
      <c r="U187" s="265"/>
      <c r="V187" s="268"/>
      <c r="W187" s="267"/>
      <c r="Y187" s="153">
        <f t="shared" si="17"/>
        <v>0</v>
      </c>
      <c r="Z187" s="149">
        <f t="shared" si="18"/>
        <v>0</v>
      </c>
      <c r="AA187" s="149">
        <f t="shared" si="19"/>
        <v>0</v>
      </c>
      <c r="AB187" s="154">
        <f t="shared" si="20"/>
        <v>0</v>
      </c>
      <c r="AD187" s="153">
        <f t="shared" si="21"/>
        <v>0</v>
      </c>
      <c r="AE187" s="149">
        <f t="shared" si="22"/>
        <v>0</v>
      </c>
      <c r="AF187" s="149">
        <f t="shared" si="23"/>
        <v>0</v>
      </c>
      <c r="AG187" s="154">
        <f t="shared" si="24"/>
        <v>0</v>
      </c>
    </row>
    <row r="188" spans="1:33" x14ac:dyDescent="0.25">
      <c r="A188" s="261" t="str">
        <f>IF(ISBLANK('A4'!A188),"",'A4'!A188)</f>
        <v/>
      </c>
      <c r="B188" s="931" t="str">
        <f>IF(ISBLANK('A4'!B188),"",'A4'!B188)</f>
        <v/>
      </c>
      <c r="C188" s="262" t="str">
        <f>IF(ISBLANK('A4'!D188),"",'A4'!D188)</f>
        <v/>
      </c>
      <c r="D188" s="263" t="str">
        <f>IF(ISBLANK('A4'!X188),"",'A4'!X188)</f>
        <v/>
      </c>
      <c r="E188" s="264"/>
      <c r="F188" s="265"/>
      <c r="G188" s="265"/>
      <c r="H188" s="265"/>
      <c r="I188" s="265"/>
      <c r="J188" s="265"/>
      <c r="K188" s="266"/>
      <c r="L188" s="462"/>
      <c r="M188" s="267"/>
      <c r="N188" s="268"/>
      <c r="O188" s="268"/>
      <c r="P188" s="268"/>
      <c r="Q188" s="268"/>
      <c r="R188" s="266"/>
      <c r="S188" s="265"/>
      <c r="T188" s="265"/>
      <c r="U188" s="265"/>
      <c r="V188" s="268"/>
      <c r="W188" s="267"/>
      <c r="Y188" s="153">
        <f t="shared" si="17"/>
        <v>0</v>
      </c>
      <c r="Z188" s="149">
        <f t="shared" si="18"/>
        <v>0</v>
      </c>
      <c r="AA188" s="149">
        <f t="shared" si="19"/>
        <v>0</v>
      </c>
      <c r="AB188" s="154">
        <f t="shared" si="20"/>
        <v>0</v>
      </c>
      <c r="AD188" s="153">
        <f t="shared" si="21"/>
        <v>0</v>
      </c>
      <c r="AE188" s="149">
        <f t="shared" si="22"/>
        <v>0</v>
      </c>
      <c r="AF188" s="149">
        <f t="shared" si="23"/>
        <v>0</v>
      </c>
      <c r="AG188" s="154">
        <f t="shared" si="24"/>
        <v>0</v>
      </c>
    </row>
    <row r="189" spans="1:33" x14ac:dyDescent="0.25">
      <c r="A189" s="261" t="str">
        <f>IF(ISBLANK('A4'!A189),"",'A4'!A189)</f>
        <v/>
      </c>
      <c r="B189" s="931" t="str">
        <f>IF(ISBLANK('A4'!B189),"",'A4'!B189)</f>
        <v/>
      </c>
      <c r="C189" s="262" t="str">
        <f>IF(ISBLANK('A4'!D189),"",'A4'!D189)</f>
        <v/>
      </c>
      <c r="D189" s="263" t="str">
        <f>IF(ISBLANK('A4'!X189),"",'A4'!X189)</f>
        <v/>
      </c>
      <c r="E189" s="264"/>
      <c r="F189" s="265"/>
      <c r="G189" s="265"/>
      <c r="H189" s="265"/>
      <c r="I189" s="265"/>
      <c r="J189" s="265"/>
      <c r="K189" s="266"/>
      <c r="L189" s="462"/>
      <c r="M189" s="267"/>
      <c r="N189" s="268"/>
      <c r="O189" s="268"/>
      <c r="P189" s="268"/>
      <c r="Q189" s="268"/>
      <c r="R189" s="266"/>
      <c r="S189" s="265"/>
      <c r="T189" s="265"/>
      <c r="U189" s="265"/>
      <c r="V189" s="268"/>
      <c r="W189" s="267"/>
      <c r="Y189" s="153">
        <f t="shared" si="17"/>
        <v>0</v>
      </c>
      <c r="Z189" s="149">
        <f t="shared" si="18"/>
        <v>0</v>
      </c>
      <c r="AA189" s="149">
        <f t="shared" si="19"/>
        <v>0</v>
      </c>
      <c r="AB189" s="154">
        <f t="shared" si="20"/>
        <v>0</v>
      </c>
      <c r="AD189" s="153">
        <f t="shared" si="21"/>
        <v>0</v>
      </c>
      <c r="AE189" s="149">
        <f t="shared" si="22"/>
        <v>0</v>
      </c>
      <c r="AF189" s="149">
        <f t="shared" si="23"/>
        <v>0</v>
      </c>
      <c r="AG189" s="154">
        <f t="shared" si="24"/>
        <v>0</v>
      </c>
    </row>
    <row r="190" spans="1:33" x14ac:dyDescent="0.25">
      <c r="A190" s="261" t="str">
        <f>IF(ISBLANK('A4'!A190),"",'A4'!A190)</f>
        <v/>
      </c>
      <c r="B190" s="931" t="str">
        <f>IF(ISBLANK('A4'!B190),"",'A4'!B190)</f>
        <v/>
      </c>
      <c r="C190" s="262" t="str">
        <f>IF(ISBLANK('A4'!D190),"",'A4'!D190)</f>
        <v/>
      </c>
      <c r="D190" s="263" t="str">
        <f>IF(ISBLANK('A4'!X190),"",'A4'!X190)</f>
        <v/>
      </c>
      <c r="E190" s="264"/>
      <c r="F190" s="265"/>
      <c r="G190" s="265"/>
      <c r="H190" s="265"/>
      <c r="I190" s="265"/>
      <c r="J190" s="265"/>
      <c r="K190" s="266"/>
      <c r="L190" s="462"/>
      <c r="M190" s="267"/>
      <c r="N190" s="268"/>
      <c r="O190" s="268"/>
      <c r="P190" s="268"/>
      <c r="Q190" s="268"/>
      <c r="R190" s="266"/>
      <c r="S190" s="265"/>
      <c r="T190" s="265"/>
      <c r="U190" s="265"/>
      <c r="V190" s="268"/>
      <c r="W190" s="267"/>
      <c r="Y190" s="153">
        <f t="shared" si="17"/>
        <v>0</v>
      </c>
      <c r="Z190" s="149">
        <f t="shared" si="18"/>
        <v>0</v>
      </c>
      <c r="AA190" s="149">
        <f t="shared" si="19"/>
        <v>0</v>
      </c>
      <c r="AB190" s="154">
        <f t="shared" si="20"/>
        <v>0</v>
      </c>
      <c r="AD190" s="153">
        <f t="shared" si="21"/>
        <v>0</v>
      </c>
      <c r="AE190" s="149">
        <f t="shared" si="22"/>
        <v>0</v>
      </c>
      <c r="AF190" s="149">
        <f t="shared" si="23"/>
        <v>0</v>
      </c>
      <c r="AG190" s="154">
        <f t="shared" si="24"/>
        <v>0</v>
      </c>
    </row>
    <row r="191" spans="1:33" x14ac:dyDescent="0.25">
      <c r="A191" s="261" t="str">
        <f>IF(ISBLANK('A4'!A191),"",'A4'!A191)</f>
        <v/>
      </c>
      <c r="B191" s="931" t="str">
        <f>IF(ISBLANK('A4'!B191),"",'A4'!B191)</f>
        <v/>
      </c>
      <c r="C191" s="262" t="str">
        <f>IF(ISBLANK('A4'!D191),"",'A4'!D191)</f>
        <v/>
      </c>
      <c r="D191" s="263" t="str">
        <f>IF(ISBLANK('A4'!X191),"",'A4'!X191)</f>
        <v/>
      </c>
      <c r="E191" s="264"/>
      <c r="F191" s="265"/>
      <c r="G191" s="265"/>
      <c r="H191" s="265"/>
      <c r="I191" s="265"/>
      <c r="J191" s="265"/>
      <c r="K191" s="266"/>
      <c r="L191" s="462"/>
      <c r="M191" s="267"/>
      <c r="N191" s="268"/>
      <c r="O191" s="268"/>
      <c r="P191" s="268"/>
      <c r="Q191" s="268"/>
      <c r="R191" s="266"/>
      <c r="S191" s="265"/>
      <c r="T191" s="265"/>
      <c r="U191" s="265"/>
      <c r="V191" s="268"/>
      <c r="W191" s="267"/>
      <c r="Y191" s="153">
        <f t="shared" si="17"/>
        <v>0</v>
      </c>
      <c r="Z191" s="149">
        <f t="shared" si="18"/>
        <v>0</v>
      </c>
      <c r="AA191" s="149">
        <f t="shared" si="19"/>
        <v>0</v>
      </c>
      <c r="AB191" s="154">
        <f t="shared" si="20"/>
        <v>0</v>
      </c>
      <c r="AD191" s="153">
        <f t="shared" si="21"/>
        <v>0</v>
      </c>
      <c r="AE191" s="149">
        <f t="shared" si="22"/>
        <v>0</v>
      </c>
      <c r="AF191" s="149">
        <f t="shared" si="23"/>
        <v>0</v>
      </c>
      <c r="AG191" s="154">
        <f t="shared" si="24"/>
        <v>0</v>
      </c>
    </row>
    <row r="192" spans="1:33" x14ac:dyDescent="0.25">
      <c r="A192" s="261" t="str">
        <f>IF(ISBLANK('A4'!A192),"",'A4'!A192)</f>
        <v/>
      </c>
      <c r="B192" s="931" t="str">
        <f>IF(ISBLANK('A4'!B192),"",'A4'!B192)</f>
        <v/>
      </c>
      <c r="C192" s="262" t="str">
        <f>IF(ISBLANK('A4'!D192),"",'A4'!D192)</f>
        <v/>
      </c>
      <c r="D192" s="263" t="str">
        <f>IF(ISBLANK('A4'!X192),"",'A4'!X192)</f>
        <v/>
      </c>
      <c r="E192" s="264"/>
      <c r="F192" s="265"/>
      <c r="G192" s="265"/>
      <c r="H192" s="265"/>
      <c r="I192" s="265"/>
      <c r="J192" s="265"/>
      <c r="K192" s="266"/>
      <c r="L192" s="462"/>
      <c r="M192" s="267"/>
      <c r="N192" s="268"/>
      <c r="O192" s="268"/>
      <c r="P192" s="268"/>
      <c r="Q192" s="268"/>
      <c r="R192" s="266"/>
      <c r="S192" s="265"/>
      <c r="T192" s="265"/>
      <c r="U192" s="265"/>
      <c r="V192" s="268"/>
      <c r="W192" s="267"/>
      <c r="Y192" s="153">
        <f t="shared" si="17"/>
        <v>0</v>
      </c>
      <c r="Z192" s="149">
        <f t="shared" si="18"/>
        <v>0</v>
      </c>
      <c r="AA192" s="149">
        <f t="shared" si="19"/>
        <v>0</v>
      </c>
      <c r="AB192" s="154">
        <f t="shared" si="20"/>
        <v>0</v>
      </c>
      <c r="AD192" s="153">
        <f t="shared" si="21"/>
        <v>0</v>
      </c>
      <c r="AE192" s="149">
        <f t="shared" si="22"/>
        <v>0</v>
      </c>
      <c r="AF192" s="149">
        <f t="shared" si="23"/>
        <v>0</v>
      </c>
      <c r="AG192" s="154">
        <f t="shared" si="24"/>
        <v>0</v>
      </c>
    </row>
    <row r="193" spans="1:33" x14ac:dyDescent="0.25">
      <c r="A193" s="261" t="str">
        <f>IF(ISBLANK('A4'!A193),"",'A4'!A193)</f>
        <v/>
      </c>
      <c r="B193" s="931" t="str">
        <f>IF(ISBLANK('A4'!B193),"",'A4'!B193)</f>
        <v/>
      </c>
      <c r="C193" s="262" t="str">
        <f>IF(ISBLANK('A4'!D193),"",'A4'!D193)</f>
        <v/>
      </c>
      <c r="D193" s="263" t="str">
        <f>IF(ISBLANK('A4'!X193),"",'A4'!X193)</f>
        <v/>
      </c>
      <c r="E193" s="264"/>
      <c r="F193" s="265"/>
      <c r="G193" s="265"/>
      <c r="H193" s="265"/>
      <c r="I193" s="265"/>
      <c r="J193" s="265"/>
      <c r="K193" s="266"/>
      <c r="L193" s="462"/>
      <c r="M193" s="267"/>
      <c r="N193" s="268"/>
      <c r="O193" s="268"/>
      <c r="P193" s="268"/>
      <c r="Q193" s="268"/>
      <c r="R193" s="266"/>
      <c r="S193" s="265"/>
      <c r="T193" s="265"/>
      <c r="U193" s="265"/>
      <c r="V193" s="268"/>
      <c r="W193" s="267"/>
      <c r="Y193" s="153">
        <f t="shared" si="17"/>
        <v>0</v>
      </c>
      <c r="Z193" s="149">
        <f t="shared" si="18"/>
        <v>0</v>
      </c>
      <c r="AA193" s="149">
        <f t="shared" si="19"/>
        <v>0</v>
      </c>
      <c r="AB193" s="154">
        <f t="shared" si="20"/>
        <v>0</v>
      </c>
      <c r="AD193" s="153">
        <f t="shared" si="21"/>
        <v>0</v>
      </c>
      <c r="AE193" s="149">
        <f t="shared" si="22"/>
        <v>0</v>
      </c>
      <c r="AF193" s="149">
        <f t="shared" si="23"/>
        <v>0</v>
      </c>
      <c r="AG193" s="154">
        <f t="shared" si="24"/>
        <v>0</v>
      </c>
    </row>
    <row r="194" spans="1:33" x14ac:dyDescent="0.25">
      <c r="A194" s="261" t="str">
        <f>IF(ISBLANK('A4'!A194),"",'A4'!A194)</f>
        <v/>
      </c>
      <c r="B194" s="931" t="str">
        <f>IF(ISBLANK('A4'!B194),"",'A4'!B194)</f>
        <v/>
      </c>
      <c r="C194" s="262" t="str">
        <f>IF(ISBLANK('A4'!D194),"",'A4'!D194)</f>
        <v/>
      </c>
      <c r="D194" s="263" t="str">
        <f>IF(ISBLANK('A4'!X194),"",'A4'!X194)</f>
        <v/>
      </c>
      <c r="E194" s="264"/>
      <c r="F194" s="265"/>
      <c r="G194" s="265"/>
      <c r="H194" s="265"/>
      <c r="I194" s="265"/>
      <c r="J194" s="265"/>
      <c r="K194" s="266"/>
      <c r="L194" s="462"/>
      <c r="M194" s="267"/>
      <c r="N194" s="268"/>
      <c r="O194" s="268"/>
      <c r="P194" s="268"/>
      <c r="Q194" s="268"/>
      <c r="R194" s="266"/>
      <c r="S194" s="265"/>
      <c r="T194" s="265"/>
      <c r="U194" s="265"/>
      <c r="V194" s="268"/>
      <c r="W194" s="267"/>
      <c r="Y194" s="153">
        <f t="shared" si="17"/>
        <v>0</v>
      </c>
      <c r="Z194" s="149">
        <f t="shared" si="18"/>
        <v>0</v>
      </c>
      <c r="AA194" s="149">
        <f t="shared" si="19"/>
        <v>0</v>
      </c>
      <c r="AB194" s="154">
        <f t="shared" si="20"/>
        <v>0</v>
      </c>
      <c r="AD194" s="153">
        <f t="shared" si="21"/>
        <v>0</v>
      </c>
      <c r="AE194" s="149">
        <f t="shared" si="22"/>
        <v>0</v>
      </c>
      <c r="AF194" s="149">
        <f t="shared" si="23"/>
        <v>0</v>
      </c>
      <c r="AG194" s="154">
        <f t="shared" si="24"/>
        <v>0</v>
      </c>
    </row>
    <row r="195" spans="1:33" x14ac:dyDescent="0.25">
      <c r="A195" s="261" t="str">
        <f>IF(ISBLANK('A4'!A195),"",'A4'!A195)</f>
        <v/>
      </c>
      <c r="B195" s="931" t="str">
        <f>IF(ISBLANK('A4'!B195),"",'A4'!B195)</f>
        <v/>
      </c>
      <c r="C195" s="262" t="str">
        <f>IF(ISBLANK('A4'!D195),"",'A4'!D195)</f>
        <v/>
      </c>
      <c r="D195" s="263" t="str">
        <f>IF(ISBLANK('A4'!X195),"",'A4'!X195)</f>
        <v/>
      </c>
      <c r="E195" s="264"/>
      <c r="F195" s="265"/>
      <c r="G195" s="265"/>
      <c r="H195" s="265"/>
      <c r="I195" s="265"/>
      <c r="J195" s="265"/>
      <c r="K195" s="266"/>
      <c r="L195" s="462"/>
      <c r="M195" s="267"/>
      <c r="N195" s="268"/>
      <c r="O195" s="268"/>
      <c r="P195" s="268"/>
      <c r="Q195" s="268"/>
      <c r="R195" s="266"/>
      <c r="S195" s="265"/>
      <c r="T195" s="265"/>
      <c r="U195" s="265"/>
      <c r="V195" s="268"/>
      <c r="W195" s="267"/>
      <c r="Y195" s="153">
        <f t="shared" si="17"/>
        <v>0</v>
      </c>
      <c r="Z195" s="149">
        <f t="shared" si="18"/>
        <v>0</v>
      </c>
      <c r="AA195" s="149">
        <f t="shared" si="19"/>
        <v>0</v>
      </c>
      <c r="AB195" s="154">
        <f t="shared" si="20"/>
        <v>0</v>
      </c>
      <c r="AD195" s="153">
        <f t="shared" si="21"/>
        <v>0</v>
      </c>
      <c r="AE195" s="149">
        <f t="shared" si="22"/>
        <v>0</v>
      </c>
      <c r="AF195" s="149">
        <f t="shared" si="23"/>
        <v>0</v>
      </c>
      <c r="AG195" s="154">
        <f t="shared" si="24"/>
        <v>0</v>
      </c>
    </row>
    <row r="196" spans="1:33" ht="15.75" thickBot="1" x14ac:dyDescent="0.3">
      <c r="A196" s="269" t="str">
        <f>IF(ISBLANK('A4'!A196),"",'A4'!A196)</f>
        <v/>
      </c>
      <c r="B196" s="932" t="str">
        <f>IF(ISBLANK('A4'!B196),"",'A4'!B196)</f>
        <v/>
      </c>
      <c r="C196" s="270" t="str">
        <f>IF(ISBLANK('A4'!D196),"",'A4'!D196)</f>
        <v/>
      </c>
      <c r="D196" s="271" t="str">
        <f>IF(ISBLANK('A4'!X196),"",'A4'!X196)</f>
        <v/>
      </c>
      <c r="E196" s="272"/>
      <c r="F196" s="273"/>
      <c r="G196" s="273"/>
      <c r="H196" s="273"/>
      <c r="I196" s="273"/>
      <c r="J196" s="273"/>
      <c r="K196" s="274"/>
      <c r="L196" s="463"/>
      <c r="M196" s="275"/>
      <c r="N196" s="276"/>
      <c r="O196" s="276"/>
      <c r="P196" s="276"/>
      <c r="Q196" s="276"/>
      <c r="R196" s="274"/>
      <c r="S196" s="273"/>
      <c r="T196" s="273"/>
      <c r="U196" s="273"/>
      <c r="V196" s="276"/>
      <c r="W196" s="275"/>
      <c r="Y196" s="155">
        <f t="shared" si="17"/>
        <v>0</v>
      </c>
      <c r="Z196" s="156">
        <f t="shared" si="18"/>
        <v>0</v>
      </c>
      <c r="AA196" s="156">
        <f t="shared" si="19"/>
        <v>0</v>
      </c>
      <c r="AB196" s="157">
        <f t="shared" si="20"/>
        <v>0</v>
      </c>
      <c r="AD196" s="155">
        <f t="shared" si="21"/>
        <v>0</v>
      </c>
      <c r="AE196" s="156">
        <f t="shared" si="22"/>
        <v>0</v>
      </c>
      <c r="AF196" s="156">
        <f t="shared" si="23"/>
        <v>0</v>
      </c>
      <c r="AG196" s="157">
        <f t="shared" si="24"/>
        <v>0</v>
      </c>
    </row>
  </sheetData>
  <sheetProtection algorithmName="SHA-512" hashValue="hWcb5FJ0KHw6ryoJI3phl+JGvSRImSnnRcG5KQrEWUKKyq761MQVYPgivSVqP8RL1sFNHjWf8tcuUFWy0jTZ7A==" saltValue="2OMhx7ocHMelBTOkEZ9DNg==" spinCount="100000" sheet="1" objects="1" scenarios="1"/>
  <mergeCells count="11">
    <mergeCell ref="E12:W12"/>
    <mergeCell ref="E13:J13"/>
    <mergeCell ref="K13:M13"/>
    <mergeCell ref="N13:Q13"/>
    <mergeCell ref="R13:W13"/>
    <mergeCell ref="A9:D9"/>
    <mergeCell ref="A10:D10"/>
    <mergeCell ref="A12:A15"/>
    <mergeCell ref="C12:C15"/>
    <mergeCell ref="D12:D15"/>
    <mergeCell ref="B12:B15"/>
  </mergeCells>
  <conditionalFormatting sqref="E17:J196">
    <cfRule type="expression" dxfId="9" priority="4">
      <formula>IF($AD17=0,FALSE,TRUE)</formula>
    </cfRule>
  </conditionalFormatting>
  <conditionalFormatting sqref="K17:M196">
    <cfRule type="expression" dxfId="8" priority="3">
      <formula>IF($AE17=0,FALSE,TRUE)</formula>
    </cfRule>
  </conditionalFormatting>
  <conditionalFormatting sqref="N17:Q196">
    <cfRule type="expression" dxfId="7" priority="2">
      <formula>IF($AF17=0,FALSE,TRUE)</formula>
    </cfRule>
  </conditionalFormatting>
  <conditionalFormatting sqref="R17:W196">
    <cfRule type="expression" dxfId="6" priority="1">
      <formula>IF($AG17=0,FALSE,TRUE)</formula>
    </cfRule>
  </conditionalFormatting>
  <dataValidations count="1">
    <dataValidation type="whole" operator="greaterThanOrEqual" allowBlank="1" showInputMessage="1" showErrorMessage="1" error="Please enter a whole number greater than or equal to 0." sqref="E17:W196" xr:uid="{00000000-0002-0000-1300-000000000000}">
      <formula1>0</formula1>
    </dataValidation>
  </dataValidations>
  <pageMargins left="0.7" right="0.7" top="0.75" bottom="0.75" header="0.3" footer="0.3"/>
  <pageSetup paperSize="5" scale="63"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2C86-854E-4E2A-9F68-49B681D34C8F}">
  <sheetPr>
    <tabColor theme="0" tint="-0.14999847407452621"/>
  </sheetPr>
  <dimension ref="A1:Z51"/>
  <sheetViews>
    <sheetView topLeftCell="A13" zoomScale="115" zoomScaleNormal="115" workbookViewId="0">
      <selection activeCell="Q19" sqref="Q19"/>
    </sheetView>
  </sheetViews>
  <sheetFormatPr defaultColWidth="9.140625" defaultRowHeight="15" x14ac:dyDescent="0.25"/>
  <cols>
    <col min="1" max="1" width="9.140625" style="2"/>
    <col min="2" max="2" width="46.42578125" style="2" bestFit="1" customWidth="1"/>
    <col min="3" max="3" width="18.85546875" style="2" customWidth="1"/>
    <col min="4" max="4" width="12.5703125" style="2" customWidth="1"/>
    <col min="5" max="5" width="12" style="2" bestFit="1" customWidth="1"/>
    <col min="6" max="16384" width="9.140625" style="2"/>
  </cols>
  <sheetData>
    <row r="1" spans="1:26" s="1004" customFormat="1" ht="15" customHeight="1" x14ac:dyDescent="0.25">
      <c r="Y1" s="1005"/>
      <c r="Z1" s="1006"/>
    </row>
    <row r="2" spans="1:26" s="1004" customFormat="1" ht="15" customHeight="1" x14ac:dyDescent="0.25">
      <c r="Y2" s="1005"/>
      <c r="Z2" s="1006"/>
    </row>
    <row r="3" spans="1:26" s="1004" customFormat="1" ht="15" customHeight="1" x14ac:dyDescent="0.25">
      <c r="Y3" s="1005"/>
      <c r="Z3" s="1006"/>
    </row>
    <row r="4" spans="1:26" s="1004" customFormat="1" ht="15" customHeight="1" x14ac:dyDescent="0.25">
      <c r="Y4" s="1005"/>
      <c r="Z4" s="1006"/>
    </row>
    <row r="5" spans="1:26" s="1004" customFormat="1" ht="15" customHeight="1" x14ac:dyDescent="0.25">
      <c r="Y5" s="1005"/>
      <c r="Z5" s="1006"/>
    </row>
    <row r="6" spans="1:26" s="1004" customFormat="1" ht="49.5" customHeight="1" x14ac:dyDescent="0.25">
      <c r="Y6" s="1005"/>
      <c r="Z6" s="1006"/>
    </row>
    <row r="7" spans="1:26" s="356" customFormat="1" ht="15" customHeight="1" x14ac:dyDescent="0.25">
      <c r="A7" s="885"/>
      <c r="B7" s="1382" t="s">
        <v>933</v>
      </c>
      <c r="C7" s="1382"/>
      <c r="D7" s="1382"/>
      <c r="E7" s="1382"/>
      <c r="F7" s="885"/>
      <c r="G7" s="885"/>
      <c r="H7" s="885"/>
      <c r="I7" s="885"/>
      <c r="J7" s="885"/>
      <c r="K7" s="885"/>
      <c r="L7" s="885"/>
      <c r="M7" s="885"/>
      <c r="N7" s="885"/>
    </row>
    <row r="8" spans="1:26" s="356" customFormat="1" ht="15" customHeight="1" x14ac:dyDescent="0.25">
      <c r="A8" s="885"/>
      <c r="B8" s="1382"/>
      <c r="C8" s="1382"/>
      <c r="D8" s="1382"/>
      <c r="E8" s="1382"/>
      <c r="F8" s="885"/>
      <c r="G8" s="885"/>
      <c r="H8" s="885"/>
      <c r="I8" s="885"/>
      <c r="J8" s="885"/>
      <c r="K8" s="885"/>
      <c r="L8" s="885"/>
      <c r="M8" s="885"/>
      <c r="N8" s="885"/>
    </row>
    <row r="9" spans="1:26" s="356" customFormat="1" ht="15" customHeight="1" x14ac:dyDescent="0.25">
      <c r="A9" s="885"/>
      <c r="B9" s="1382"/>
      <c r="C9" s="1382"/>
      <c r="D9" s="1382"/>
      <c r="E9" s="1382"/>
      <c r="F9" s="885"/>
      <c r="G9" s="885"/>
      <c r="H9" s="885"/>
      <c r="I9" s="885"/>
      <c r="J9" s="885"/>
      <c r="K9" s="885"/>
      <c r="L9" s="885"/>
      <c r="M9" s="885"/>
      <c r="N9" s="885"/>
    </row>
    <row r="10" spans="1:26" ht="15" customHeight="1" x14ac:dyDescent="0.25">
      <c r="A10" s="1007"/>
      <c r="B10" s="1383" t="s">
        <v>919</v>
      </c>
      <c r="C10" s="1383"/>
      <c r="D10" s="1383"/>
      <c r="E10" s="1383"/>
      <c r="F10" s="1007"/>
      <c r="G10" s="1007"/>
      <c r="H10" s="1007"/>
      <c r="I10" s="1007"/>
      <c r="J10" s="1007"/>
      <c r="K10" s="1007"/>
      <c r="L10" s="1007"/>
      <c r="M10" s="1007"/>
      <c r="N10" s="1007"/>
    </row>
    <row r="11" spans="1:26" ht="15" customHeight="1" x14ac:dyDescent="0.25">
      <c r="A11" s="1007"/>
      <c r="B11" s="886"/>
      <c r="C11" s="886"/>
      <c r="D11" s="886"/>
      <c r="E11" s="886"/>
      <c r="F11" s="1007"/>
      <c r="G11" s="1007"/>
      <c r="H11" s="1007"/>
      <c r="I11" s="1007"/>
      <c r="J11" s="1007"/>
      <c r="K11" s="1007"/>
      <c r="L11" s="1007"/>
      <c r="M11" s="1007"/>
      <c r="N11" s="1007"/>
    </row>
    <row r="12" spans="1:26" ht="15" customHeight="1" x14ac:dyDescent="0.25">
      <c r="A12" s="1007"/>
      <c r="B12" s="1384" t="s">
        <v>921</v>
      </c>
      <c r="C12" s="1384"/>
      <c r="D12" s="1384"/>
      <c r="E12" s="1384"/>
      <c r="F12" s="1007"/>
      <c r="G12" s="1007"/>
      <c r="H12" s="1007"/>
      <c r="I12" s="1007"/>
      <c r="J12" s="1007"/>
      <c r="K12" s="1007"/>
      <c r="L12" s="1007"/>
      <c r="M12" s="1007"/>
      <c r="N12" s="1007"/>
    </row>
    <row r="13" spans="1:26" ht="15.75" thickBot="1" x14ac:dyDescent="0.3">
      <c r="A13" s="1007"/>
      <c r="B13" s="1384"/>
      <c r="C13" s="1384"/>
      <c r="D13" s="1384"/>
      <c r="E13" s="1384"/>
      <c r="F13" s="1007"/>
      <c r="G13" s="1007"/>
      <c r="H13" s="1007"/>
      <c r="I13" s="1007"/>
      <c r="J13" s="1007"/>
      <c r="K13" s="1007"/>
      <c r="L13" s="1007"/>
      <c r="M13" s="1007"/>
      <c r="N13" s="1007"/>
    </row>
    <row r="14" spans="1:26" ht="15.75" thickBot="1" x14ac:dyDescent="0.3">
      <c r="A14" s="1007"/>
      <c r="B14" s="1011" t="s">
        <v>910</v>
      </c>
      <c r="C14" s="1385"/>
      <c r="D14" s="1386"/>
      <c r="E14" s="1387"/>
      <c r="F14" s="1007"/>
      <c r="G14" s="1007"/>
      <c r="H14" s="1007"/>
      <c r="I14" s="1007"/>
      <c r="J14" s="1007"/>
      <c r="K14" s="1007"/>
      <c r="L14" s="1007"/>
      <c r="M14" s="1007"/>
      <c r="N14" s="1007"/>
    </row>
    <row r="15" spans="1:26" x14ac:dyDescent="0.25">
      <c r="A15" s="1007"/>
      <c r="B15" s="1029"/>
      <c r="C15" s="1030"/>
      <c r="D15" s="1030"/>
      <c r="E15" s="1030"/>
      <c r="F15" s="1007"/>
      <c r="G15" s="1007"/>
      <c r="H15" s="1007"/>
      <c r="I15" s="1007"/>
      <c r="J15" s="1007"/>
      <c r="K15" s="1007"/>
      <c r="L15" s="1007"/>
      <c r="M15" s="1007"/>
      <c r="N15" s="1007"/>
    </row>
    <row r="16" spans="1:26" x14ac:dyDescent="0.25">
      <c r="A16" s="1007"/>
      <c r="B16" s="1383" t="s">
        <v>920</v>
      </c>
      <c r="C16" s="1383"/>
      <c r="D16" s="1383"/>
      <c r="E16" s="1383"/>
      <c r="F16" s="1007"/>
      <c r="G16" s="1007"/>
      <c r="H16" s="1007"/>
      <c r="I16" s="1007"/>
      <c r="J16" s="1007"/>
      <c r="K16" s="1007"/>
      <c r="L16" s="1007"/>
      <c r="M16" s="1007"/>
      <c r="N16" s="1007"/>
    </row>
    <row r="17" spans="1:14" x14ac:dyDescent="0.25">
      <c r="A17" s="1007"/>
      <c r="B17" s="1383"/>
      <c r="C17" s="1383"/>
      <c r="D17" s="1383"/>
      <c r="E17" s="1383"/>
      <c r="F17" s="1007"/>
      <c r="G17" s="1007"/>
      <c r="H17" s="1007"/>
      <c r="I17" s="1007"/>
      <c r="J17" s="1007"/>
      <c r="K17" s="1007"/>
      <c r="L17" s="1007"/>
      <c r="M17" s="1007"/>
      <c r="N17" s="1007"/>
    </row>
    <row r="18" spans="1:14" ht="15.75" thickBot="1" x14ac:dyDescent="0.3">
      <c r="A18" s="1007"/>
      <c r="B18" s="1031" t="s">
        <v>911</v>
      </c>
      <c r="C18" s="1031" t="s">
        <v>912</v>
      </c>
      <c r="D18" s="1031" t="s">
        <v>913</v>
      </c>
      <c r="E18" s="1031" t="s">
        <v>914</v>
      </c>
      <c r="F18" s="1007"/>
      <c r="G18" s="1007"/>
      <c r="H18" s="1007"/>
      <c r="I18" s="1007"/>
      <c r="J18" s="1007"/>
      <c r="K18" s="1007"/>
      <c r="L18" s="1007"/>
      <c r="M18" s="1007"/>
      <c r="N18" s="1007"/>
    </row>
    <row r="19" spans="1:14" x14ac:dyDescent="0.25">
      <c r="A19" s="1007"/>
      <c r="B19" s="887"/>
      <c r="C19" s="1013" t="str">
        <f>IFERROR(INDEX(Home!D:D, MATCH(B19, Home!A:A, 0)),"")</f>
        <v/>
      </c>
      <c r="D19" s="1014" t="str">
        <f t="shared" ref="D19:D23" si="0">IFERROR(C19/$C$24, "")</f>
        <v/>
      </c>
      <c r="E19" s="1015" t="str">
        <f t="shared" ref="E19:E23" si="1">IFERROR(D19*$C$14, "")</f>
        <v/>
      </c>
      <c r="F19" s="1007"/>
      <c r="G19" s="1007"/>
      <c r="H19" s="1007"/>
      <c r="I19" s="1007"/>
      <c r="J19" s="1007"/>
      <c r="K19" s="1007"/>
      <c r="L19" s="1007"/>
      <c r="M19" s="1007"/>
      <c r="N19" s="1007"/>
    </row>
    <row r="20" spans="1:14" x14ac:dyDescent="0.25">
      <c r="A20" s="1007"/>
      <c r="B20" s="888"/>
      <c r="C20" s="1016" t="str">
        <f>IFERROR(INDEX(Home!D:D, MATCH(B20, Home!A:A, 0)),"")</f>
        <v/>
      </c>
      <c r="D20" s="1017" t="str">
        <f t="shared" si="0"/>
        <v/>
      </c>
      <c r="E20" s="1018" t="str">
        <f t="shared" si="1"/>
        <v/>
      </c>
      <c r="F20" s="1007"/>
      <c r="G20" s="1007"/>
      <c r="H20" s="1007"/>
      <c r="I20" s="1007"/>
      <c r="J20" s="1007"/>
      <c r="K20" s="1007"/>
      <c r="L20" s="1007"/>
      <c r="M20" s="1007"/>
      <c r="N20" s="1007"/>
    </row>
    <row r="21" spans="1:14" x14ac:dyDescent="0.25">
      <c r="A21" s="1007"/>
      <c r="B21" s="888"/>
      <c r="C21" s="1016" t="str">
        <f>IFERROR(INDEX(Home!D:D, MATCH(B21, Home!A:A, 0)),"")</f>
        <v/>
      </c>
      <c r="D21" s="1017" t="str">
        <f t="shared" si="0"/>
        <v/>
      </c>
      <c r="E21" s="1018" t="str">
        <f t="shared" si="1"/>
        <v/>
      </c>
      <c r="F21" s="1007"/>
      <c r="G21" s="1007"/>
      <c r="H21" s="1007"/>
      <c r="I21" s="1007"/>
      <c r="J21" s="1007"/>
      <c r="K21" s="1007"/>
      <c r="L21" s="1007"/>
      <c r="M21" s="1007"/>
      <c r="N21" s="1007"/>
    </row>
    <row r="22" spans="1:14" x14ac:dyDescent="0.25">
      <c r="A22" s="1007"/>
      <c r="B22" s="888"/>
      <c r="C22" s="1016" t="str">
        <f>IFERROR(INDEX(Home!D:D, MATCH(B22, Home!A:A, 0)),"")</f>
        <v/>
      </c>
      <c r="D22" s="1017" t="str">
        <f t="shared" si="0"/>
        <v/>
      </c>
      <c r="E22" s="1018" t="str">
        <f t="shared" si="1"/>
        <v/>
      </c>
      <c r="F22" s="1007"/>
      <c r="G22" s="1007"/>
      <c r="H22" s="1007"/>
      <c r="I22" s="1007"/>
      <c r="J22" s="1007"/>
      <c r="K22" s="1007"/>
      <c r="L22" s="1007"/>
      <c r="M22" s="1007"/>
      <c r="N22" s="1007"/>
    </row>
    <row r="23" spans="1:14" ht="15.75" thickBot="1" x14ac:dyDescent="0.3">
      <c r="A23" s="1007"/>
      <c r="B23" s="889"/>
      <c r="C23" s="1026" t="str">
        <f>IFERROR(INDEX(Home!D:D, MATCH(B23, Home!A:A, 0)),"")</f>
        <v/>
      </c>
      <c r="D23" s="1027" t="str">
        <f t="shared" si="0"/>
        <v/>
      </c>
      <c r="E23" s="1028" t="str">
        <f t="shared" si="1"/>
        <v/>
      </c>
      <c r="F23" s="1007"/>
      <c r="G23" s="1007"/>
      <c r="H23" s="1007"/>
      <c r="I23" s="1007"/>
      <c r="J23" s="1007"/>
      <c r="K23" s="1007"/>
      <c r="L23" s="1007"/>
      <c r="M23" s="1007"/>
      <c r="N23" s="1007"/>
    </row>
    <row r="24" spans="1:14" ht="15.75" thickBot="1" x14ac:dyDescent="0.3">
      <c r="A24" s="1007"/>
      <c r="B24" s="1008" t="s">
        <v>320</v>
      </c>
      <c r="C24" s="1009">
        <f>SUM(C19:C23)</f>
        <v>0</v>
      </c>
      <c r="D24" s="1010"/>
      <c r="E24" s="1010"/>
      <c r="F24" s="1007"/>
      <c r="G24" s="1007"/>
      <c r="H24" s="1007"/>
      <c r="I24" s="1007"/>
      <c r="J24" s="1007"/>
      <c r="K24" s="1007"/>
      <c r="L24" s="1007"/>
      <c r="M24" s="1007"/>
      <c r="N24" s="1007"/>
    </row>
    <row r="25" spans="1:14" x14ac:dyDescent="0.25">
      <c r="A25" s="1007"/>
      <c r="B25" s="1010"/>
      <c r="C25" s="1010"/>
      <c r="D25" s="1010"/>
      <c r="E25" s="1010"/>
      <c r="F25" s="1007"/>
      <c r="G25" s="1007"/>
      <c r="H25" s="1007"/>
      <c r="I25" s="1007"/>
      <c r="J25" s="1007"/>
      <c r="K25" s="1007"/>
      <c r="L25" s="1007"/>
      <c r="M25" s="1007"/>
      <c r="N25" s="1007"/>
    </row>
    <row r="26" spans="1:14" x14ac:dyDescent="0.25">
      <c r="A26" s="1007"/>
      <c r="B26" s="1010"/>
      <c r="C26" s="1010"/>
      <c r="D26" s="1010"/>
      <c r="E26" s="1010"/>
      <c r="F26" s="1007"/>
      <c r="G26" s="1007"/>
      <c r="H26" s="1007"/>
      <c r="I26" s="1007"/>
      <c r="J26" s="1007"/>
      <c r="K26" s="1007"/>
      <c r="L26" s="1007"/>
      <c r="M26" s="1007"/>
      <c r="N26" s="1007"/>
    </row>
    <row r="27" spans="1:14" x14ac:dyDescent="0.25">
      <c r="A27" s="1007"/>
      <c r="B27" s="1010"/>
      <c r="C27" s="1010"/>
      <c r="D27" s="1010"/>
      <c r="E27" s="1010"/>
      <c r="F27" s="1007"/>
      <c r="G27" s="1007"/>
      <c r="H27" s="1007"/>
      <c r="I27" s="1007"/>
      <c r="J27" s="1007"/>
      <c r="K27" s="1007"/>
      <c r="L27" s="1007"/>
      <c r="M27" s="1007"/>
      <c r="N27" s="1007"/>
    </row>
    <row r="28" spans="1:14" x14ac:dyDescent="0.25">
      <c r="A28" s="1007"/>
      <c r="B28" s="1376" t="s">
        <v>917</v>
      </c>
      <c r="C28" s="1377"/>
      <c r="D28" s="1377"/>
      <c r="E28" s="1377"/>
      <c r="F28" s="1007"/>
      <c r="G28" s="1007"/>
      <c r="H28" s="1007"/>
      <c r="I28" s="1007"/>
      <c r="J28" s="1007"/>
      <c r="K28" s="1007"/>
      <c r="L28" s="1007"/>
      <c r="M28" s="1007"/>
      <c r="N28" s="1007"/>
    </row>
    <row r="29" spans="1:14" x14ac:dyDescent="0.25">
      <c r="A29" s="1007"/>
      <c r="B29" s="1377"/>
      <c r="C29" s="1377"/>
      <c r="D29" s="1377"/>
      <c r="E29" s="1377"/>
      <c r="F29" s="1007"/>
      <c r="G29" s="1007"/>
      <c r="H29" s="1007"/>
      <c r="I29" s="1007"/>
      <c r="J29" s="1007"/>
      <c r="K29" s="1007"/>
      <c r="L29" s="1007"/>
      <c r="M29" s="1007"/>
      <c r="N29" s="1007"/>
    </row>
    <row r="30" spans="1:14" ht="15.75" thickBot="1" x14ac:dyDescent="0.3">
      <c r="A30" s="1007"/>
      <c r="B30" s="1378"/>
      <c r="C30" s="1378"/>
      <c r="D30" s="1378"/>
      <c r="E30" s="1378"/>
      <c r="F30" s="1007"/>
      <c r="G30" s="1007"/>
      <c r="H30" s="1007"/>
      <c r="I30" s="1007"/>
      <c r="J30" s="1007"/>
      <c r="K30" s="1007"/>
      <c r="L30" s="1007"/>
      <c r="M30" s="1007"/>
      <c r="N30" s="1007"/>
    </row>
    <row r="31" spans="1:14" ht="15.75" thickBot="1" x14ac:dyDescent="0.3">
      <c r="A31" s="1007"/>
      <c r="B31" s="1011" t="s">
        <v>910</v>
      </c>
      <c r="C31" s="1379">
        <v>1820</v>
      </c>
      <c r="D31" s="1380"/>
      <c r="E31" s="1381"/>
      <c r="F31" s="1007"/>
      <c r="G31" s="1007"/>
      <c r="H31" s="1007"/>
      <c r="I31" s="1007"/>
      <c r="J31" s="1007"/>
      <c r="K31" s="1007"/>
      <c r="L31" s="1007"/>
      <c r="M31" s="1007"/>
      <c r="N31" s="1007"/>
    </row>
    <row r="32" spans="1:14" ht="15.75" thickBot="1" x14ac:dyDescent="0.3">
      <c r="A32" s="1007"/>
      <c r="B32" s="1012" t="s">
        <v>911</v>
      </c>
      <c r="C32" s="1012" t="s">
        <v>912</v>
      </c>
      <c r="D32" s="1012" t="s">
        <v>913</v>
      </c>
      <c r="E32" s="1012" t="s">
        <v>914</v>
      </c>
      <c r="F32" s="1007"/>
      <c r="G32" s="1007"/>
      <c r="H32" s="1007"/>
      <c r="I32" s="1007"/>
      <c r="J32" s="1007"/>
      <c r="K32" s="1007"/>
      <c r="L32" s="1007"/>
      <c r="M32" s="1007"/>
      <c r="N32" s="1007"/>
    </row>
    <row r="33" spans="1:14" x14ac:dyDescent="0.25">
      <c r="A33" s="1007"/>
      <c r="B33" s="890" t="s">
        <v>9</v>
      </c>
      <c r="C33" s="1013">
        <v>5500000</v>
      </c>
      <c r="D33" s="1014">
        <v>0.78571425765306224</v>
      </c>
      <c r="E33" s="1015">
        <v>1429.9999489285733</v>
      </c>
      <c r="F33" s="1007"/>
      <c r="G33" s="1007"/>
      <c r="H33" s="1007"/>
      <c r="I33" s="1007"/>
      <c r="J33" s="1007"/>
      <c r="K33" s="1007"/>
      <c r="L33" s="1007"/>
      <c r="M33" s="1007"/>
      <c r="N33" s="1007"/>
    </row>
    <row r="34" spans="1:14" x14ac:dyDescent="0.25">
      <c r="A34" s="1007"/>
      <c r="B34" s="891" t="s">
        <v>14</v>
      </c>
      <c r="C34" s="1016">
        <v>1500000.25</v>
      </c>
      <c r="D34" s="1017">
        <v>0.21428574234693779</v>
      </c>
      <c r="E34" s="1018">
        <v>390.00005107142675</v>
      </c>
      <c r="F34" s="1007"/>
      <c r="G34" s="1007"/>
      <c r="H34" s="1007"/>
      <c r="I34" s="1007"/>
      <c r="J34" s="1007"/>
      <c r="K34" s="1007"/>
      <c r="L34" s="1007"/>
      <c r="M34" s="1007"/>
      <c r="N34" s="1007"/>
    </row>
    <row r="35" spans="1:14" x14ac:dyDescent="0.25">
      <c r="A35" s="1007"/>
      <c r="B35" s="891"/>
      <c r="C35" s="1016"/>
      <c r="D35" s="1017"/>
      <c r="E35" s="1018"/>
      <c r="F35" s="1007"/>
      <c r="G35" s="1007"/>
      <c r="H35" s="1007"/>
      <c r="I35" s="1007"/>
      <c r="J35" s="1007"/>
      <c r="K35" s="1007"/>
      <c r="L35" s="1007"/>
      <c r="M35" s="1007"/>
      <c r="N35" s="1007"/>
    </row>
    <row r="36" spans="1:14" x14ac:dyDescent="0.25">
      <c r="A36" s="1007"/>
      <c r="B36" s="891"/>
      <c r="C36" s="1016" t="s">
        <v>918</v>
      </c>
      <c r="D36" s="1019" t="s">
        <v>918</v>
      </c>
      <c r="E36" s="1018" t="s">
        <v>918</v>
      </c>
      <c r="F36" s="1007"/>
      <c r="G36" s="1007"/>
      <c r="H36" s="1007"/>
      <c r="I36" s="1007"/>
      <c r="J36" s="1007"/>
      <c r="K36" s="1007"/>
      <c r="L36" s="1007"/>
      <c r="M36" s="1007"/>
      <c r="N36" s="1007"/>
    </row>
    <row r="37" spans="1:14" ht="15.75" thickBot="1" x14ac:dyDescent="0.3">
      <c r="A37" s="1007"/>
      <c r="B37" s="892"/>
      <c r="C37" s="1020" t="s">
        <v>918</v>
      </c>
      <c r="D37" s="1021" t="s">
        <v>918</v>
      </c>
      <c r="E37" s="1022" t="s">
        <v>918</v>
      </c>
      <c r="F37" s="1007"/>
      <c r="G37" s="1007"/>
      <c r="H37" s="1007"/>
      <c r="I37" s="1007"/>
      <c r="J37" s="1007"/>
      <c r="K37" s="1007"/>
      <c r="L37" s="1007"/>
      <c r="M37" s="1007"/>
      <c r="N37" s="1007"/>
    </row>
    <row r="38" spans="1:14" x14ac:dyDescent="0.25">
      <c r="A38" s="1007"/>
      <c r="B38" s="1023"/>
      <c r="C38" s="1024"/>
      <c r="D38" s="1025"/>
      <c r="E38" s="1025"/>
      <c r="F38" s="1007"/>
      <c r="G38" s="1007"/>
      <c r="H38" s="1007"/>
      <c r="I38" s="1007"/>
      <c r="J38" s="1007"/>
      <c r="K38" s="1007"/>
      <c r="L38" s="1007"/>
      <c r="M38" s="1007"/>
      <c r="N38" s="1007"/>
    </row>
    <row r="39" spans="1:14" x14ac:dyDescent="0.25">
      <c r="A39" s="1007"/>
      <c r="B39" s="1007"/>
      <c r="C39" s="1007"/>
      <c r="D39" s="1007"/>
      <c r="E39" s="1007"/>
      <c r="F39" s="1007"/>
      <c r="G39" s="1007"/>
      <c r="H39" s="1007"/>
      <c r="I39" s="1007"/>
      <c r="J39" s="1007"/>
      <c r="K39" s="1007"/>
      <c r="L39" s="1007"/>
      <c r="M39" s="1007"/>
      <c r="N39" s="1007"/>
    </row>
    <row r="40" spans="1:14" x14ac:dyDescent="0.25">
      <c r="A40" s="1007"/>
      <c r="B40" s="1007"/>
      <c r="C40" s="1007"/>
      <c r="D40" s="1007"/>
      <c r="E40" s="1007"/>
      <c r="F40" s="1007"/>
      <c r="G40" s="1007"/>
      <c r="H40" s="1007"/>
      <c r="I40" s="1007"/>
      <c r="J40" s="1007"/>
      <c r="K40" s="1007"/>
      <c r="L40" s="1007"/>
      <c r="M40" s="1007"/>
      <c r="N40" s="1007"/>
    </row>
    <row r="41" spans="1:14" x14ac:dyDescent="0.25">
      <c r="A41" s="1007"/>
      <c r="B41" s="1007"/>
      <c r="C41" s="1007"/>
      <c r="D41" s="1007"/>
      <c r="E41" s="1007"/>
      <c r="F41" s="1007"/>
      <c r="G41" s="1007"/>
      <c r="H41" s="1007"/>
      <c r="I41" s="1007"/>
      <c r="J41" s="1007"/>
      <c r="K41" s="1007"/>
      <c r="L41" s="1007"/>
      <c r="M41" s="1007"/>
      <c r="N41" s="1007"/>
    </row>
    <row r="42" spans="1:14" x14ac:dyDescent="0.25">
      <c r="A42" s="1007"/>
      <c r="B42" s="1007"/>
      <c r="C42" s="1007"/>
      <c r="D42" s="1007"/>
      <c r="E42" s="1007"/>
      <c r="F42" s="1007"/>
      <c r="G42" s="1007"/>
      <c r="H42" s="1007"/>
      <c r="I42" s="1007"/>
      <c r="J42" s="1007"/>
      <c r="K42" s="1007"/>
      <c r="L42" s="1007"/>
      <c r="M42" s="1007"/>
      <c r="N42" s="1007"/>
    </row>
    <row r="43" spans="1:14" x14ac:dyDescent="0.25">
      <c r="A43" s="1007"/>
      <c r="B43" s="1007"/>
      <c r="C43" s="1007"/>
      <c r="D43" s="1007"/>
      <c r="E43" s="1007"/>
      <c r="F43" s="1007"/>
      <c r="G43" s="1007"/>
      <c r="H43" s="1007"/>
      <c r="I43" s="1007"/>
      <c r="J43" s="1007"/>
      <c r="K43" s="1007"/>
      <c r="L43" s="1007"/>
      <c r="M43" s="1007"/>
      <c r="N43" s="1007"/>
    </row>
    <row r="44" spans="1:14" x14ac:dyDescent="0.25">
      <c r="A44" s="1007"/>
      <c r="B44" s="1007"/>
      <c r="C44" s="1007"/>
      <c r="D44" s="1007"/>
      <c r="E44" s="1007"/>
      <c r="F44" s="1007"/>
      <c r="G44" s="1007"/>
      <c r="H44" s="1007"/>
      <c r="I44" s="1007"/>
      <c r="J44" s="1007"/>
      <c r="K44" s="1007"/>
      <c r="L44" s="1007"/>
      <c r="M44" s="1007"/>
      <c r="N44" s="1007"/>
    </row>
    <row r="45" spans="1:14" x14ac:dyDescent="0.25">
      <c r="A45" s="1007"/>
      <c r="B45" s="1007"/>
      <c r="C45" s="1007"/>
      <c r="D45" s="1007"/>
      <c r="E45" s="1007"/>
      <c r="F45" s="1007"/>
      <c r="G45" s="1007"/>
      <c r="H45" s="1007"/>
      <c r="I45" s="1007"/>
      <c r="J45" s="1007"/>
      <c r="K45" s="1007"/>
      <c r="L45" s="1007"/>
      <c r="M45" s="1007"/>
      <c r="N45" s="1007"/>
    </row>
    <row r="46" spans="1:14" x14ac:dyDescent="0.25">
      <c r="A46" s="1007"/>
      <c r="B46" s="1007"/>
      <c r="C46" s="1007"/>
      <c r="D46" s="1007"/>
      <c r="E46" s="1007"/>
      <c r="F46" s="1007"/>
      <c r="G46" s="1007"/>
      <c r="H46" s="1007"/>
      <c r="I46" s="1007"/>
      <c r="J46" s="1007"/>
      <c r="K46" s="1007"/>
      <c r="L46" s="1007"/>
      <c r="M46" s="1007"/>
      <c r="N46" s="1007"/>
    </row>
    <row r="47" spans="1:14" x14ac:dyDescent="0.25">
      <c r="A47" s="1007"/>
      <c r="B47" s="1007"/>
      <c r="C47" s="1007"/>
      <c r="D47" s="1007"/>
      <c r="E47" s="1007"/>
      <c r="F47" s="1007"/>
      <c r="G47" s="1007"/>
      <c r="H47" s="1007"/>
      <c r="I47" s="1007"/>
      <c r="J47" s="1007"/>
      <c r="K47" s="1007"/>
      <c r="L47" s="1007"/>
      <c r="M47" s="1007"/>
      <c r="N47" s="1007"/>
    </row>
    <row r="48" spans="1:14" x14ac:dyDescent="0.25">
      <c r="A48" s="1007"/>
      <c r="B48" s="1007"/>
      <c r="C48" s="1007"/>
      <c r="D48" s="1007"/>
      <c r="E48" s="1007"/>
      <c r="F48" s="1007"/>
      <c r="G48" s="1007"/>
      <c r="H48" s="1007"/>
      <c r="I48" s="1007"/>
      <c r="J48" s="1007"/>
      <c r="K48" s="1007"/>
      <c r="L48" s="1007"/>
      <c r="M48" s="1007"/>
      <c r="N48" s="1007"/>
    </row>
    <row r="49" spans="1:14" x14ac:dyDescent="0.25">
      <c r="A49" s="1007"/>
      <c r="B49" s="1007"/>
      <c r="C49" s="1007"/>
      <c r="D49" s="1007"/>
      <c r="E49" s="1007"/>
      <c r="F49" s="1007"/>
      <c r="G49" s="1007"/>
      <c r="H49" s="1007"/>
      <c r="I49" s="1007"/>
      <c r="J49" s="1007"/>
      <c r="K49" s="1007"/>
      <c r="L49" s="1007"/>
      <c r="M49" s="1007"/>
      <c r="N49" s="1007"/>
    </row>
    <row r="50" spans="1:14" x14ac:dyDescent="0.25">
      <c r="A50" s="1007"/>
      <c r="B50" s="1007"/>
      <c r="C50" s="1007"/>
      <c r="D50" s="1007"/>
      <c r="E50" s="1007"/>
      <c r="F50" s="1007"/>
      <c r="G50" s="1007"/>
      <c r="H50" s="1007"/>
      <c r="I50" s="1007"/>
      <c r="J50" s="1007"/>
      <c r="K50" s="1007"/>
      <c r="L50" s="1007"/>
      <c r="M50" s="1007"/>
      <c r="N50" s="1007"/>
    </row>
    <row r="51" spans="1:14" x14ac:dyDescent="0.25">
      <c r="A51" s="1007"/>
      <c r="B51" s="1007"/>
      <c r="C51" s="1007"/>
      <c r="D51" s="1007"/>
      <c r="E51" s="1007"/>
      <c r="F51" s="1007"/>
      <c r="G51" s="1007"/>
      <c r="H51" s="1007"/>
      <c r="I51" s="1007"/>
      <c r="J51" s="1007"/>
      <c r="K51" s="1007"/>
      <c r="L51" s="1007"/>
      <c r="M51" s="1007"/>
      <c r="N51" s="1007"/>
    </row>
  </sheetData>
  <sheetProtection algorithmName="SHA-512" hashValue="uwFZNKSjzXqsGA9lif8L0iocNGJ9Ca4DrnQkM79KpC1KILZuItDCAvHpgNprr2gtTlt6BVgfixn+yg0yypjXfw==" saltValue="b9xkEVtXvrpDJemuNKPV8Q==" spinCount="100000" sheet="1" objects="1" scenarios="1"/>
  <mergeCells count="7">
    <mergeCell ref="B28:E30"/>
    <mergeCell ref="C31:E31"/>
    <mergeCell ref="B7:E9"/>
    <mergeCell ref="B10:E10"/>
    <mergeCell ref="B12:E13"/>
    <mergeCell ref="C14:E14"/>
    <mergeCell ref="B16:E17"/>
  </mergeCells>
  <dataValidations count="1">
    <dataValidation type="decimal" allowBlank="1" showInputMessage="1" showErrorMessage="1" errorTitle="Numerical Values Required" error="Please indicate the total hours worked by the employee" sqref="C14:E15 C31:E31" xr:uid="{6595C569-8BB8-4442-81A4-33BE12DBDF70}">
      <formula1>0.1</formula1>
      <formula2>100000000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409F7987-57DA-4F58-85BC-883B26162C93}">
          <x14:formula1>
            <xm:f>Lists!$P$2:$P$42</xm:f>
          </x14:formula1>
          <xm:sqref>B19:B23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pageSetUpPr fitToPage="1"/>
  </sheetPr>
  <dimension ref="B1:Q80"/>
  <sheetViews>
    <sheetView workbookViewId="0">
      <selection activeCell="B10" sqref="B10:D10"/>
    </sheetView>
  </sheetViews>
  <sheetFormatPr defaultColWidth="9.140625" defaultRowHeight="15" x14ac:dyDescent="0.25"/>
  <cols>
    <col min="1" max="1" width="2.85546875" style="337" customWidth="1"/>
    <col min="2" max="2" width="57.7109375" style="337" bestFit="1" customWidth="1"/>
    <col min="3" max="4" width="12.7109375" style="337" customWidth="1"/>
    <col min="5" max="5" width="2.85546875" style="337" customWidth="1"/>
    <col min="6" max="10" width="12.7109375" style="337" customWidth="1"/>
    <col min="11" max="11" width="2.85546875" style="337" customWidth="1"/>
    <col min="12" max="16" width="12.7109375" style="337" customWidth="1"/>
    <col min="17" max="16384" width="9.140625" style="337"/>
  </cols>
  <sheetData>
    <row r="1" spans="2:17" s="336" customFormat="1" x14ac:dyDescent="0.25"/>
    <row r="2" spans="2:17" s="336" customFormat="1" x14ac:dyDescent="0.25"/>
    <row r="3" spans="2:17" s="336" customFormat="1" x14ac:dyDescent="0.25"/>
    <row r="4" spans="2:17" s="336" customFormat="1" x14ac:dyDescent="0.25"/>
    <row r="5" spans="2:17" s="336" customFormat="1" x14ac:dyDescent="0.25"/>
    <row r="6" spans="2:17" s="336" customFormat="1" ht="48" customHeight="1" x14ac:dyDescent="0.25"/>
    <row r="7" spans="2:17" s="336" customFormat="1" hidden="1" x14ac:dyDescent="0.25"/>
    <row r="8" spans="2:17" s="336" customFormat="1" hidden="1" x14ac:dyDescent="0.25"/>
    <row r="10" spans="2:17" ht="16.5" thickBot="1" x14ac:dyDescent="0.3">
      <c r="B10" s="1388" t="s">
        <v>770</v>
      </c>
      <c r="C10" s="1388"/>
      <c r="D10" s="1388"/>
      <c r="F10" s="1388" t="s">
        <v>771</v>
      </c>
      <c r="G10" s="1388"/>
      <c r="H10" s="1388"/>
      <c r="I10" s="1388"/>
      <c r="J10" s="1388"/>
      <c r="L10" s="1388" t="s">
        <v>862</v>
      </c>
      <c r="M10" s="1388"/>
      <c r="N10" s="1388"/>
      <c r="O10" s="1388"/>
      <c r="P10" s="1388"/>
      <c r="Q10" s="859"/>
    </row>
    <row r="11" spans="2:17" ht="15.75" x14ac:dyDescent="0.25">
      <c r="B11" s="18"/>
      <c r="C11" s="15"/>
      <c r="D11" s="338"/>
      <c r="F11" s="8"/>
      <c r="G11" s="15"/>
      <c r="H11" s="15"/>
      <c r="I11" s="15"/>
      <c r="J11" s="9"/>
      <c r="L11" s="8"/>
      <c r="M11" s="15"/>
      <c r="N11" s="15"/>
      <c r="O11" s="15"/>
      <c r="P11" s="9"/>
    </row>
    <row r="12" spans="2:17" ht="47.25" x14ac:dyDescent="0.25">
      <c r="B12" s="19" t="s">
        <v>38</v>
      </c>
      <c r="C12" s="21" t="s">
        <v>39</v>
      </c>
      <c r="D12" s="14" t="s">
        <v>103</v>
      </c>
      <c r="F12" s="10" t="s">
        <v>39</v>
      </c>
      <c r="G12" s="16" t="s">
        <v>104</v>
      </c>
      <c r="H12" s="16" t="s">
        <v>105</v>
      </c>
      <c r="I12" s="16" t="s">
        <v>106</v>
      </c>
      <c r="J12" s="14" t="s">
        <v>107</v>
      </c>
      <c r="L12" s="860" t="s">
        <v>864</v>
      </c>
      <c r="M12" s="16" t="s">
        <v>104</v>
      </c>
      <c r="N12" s="16" t="s">
        <v>105</v>
      </c>
      <c r="O12" s="16" t="s">
        <v>106</v>
      </c>
      <c r="P12" s="14" t="s">
        <v>107</v>
      </c>
    </row>
    <row r="13" spans="2:17" ht="16.5" thickBot="1" x14ac:dyDescent="0.3">
      <c r="B13" s="20"/>
      <c r="C13" s="17"/>
      <c r="D13" s="339"/>
      <c r="F13" s="12"/>
      <c r="G13" s="17"/>
      <c r="H13" s="17"/>
      <c r="I13" s="17"/>
      <c r="J13" s="13"/>
      <c r="L13" s="12"/>
      <c r="M13" s="17"/>
      <c r="N13" s="17"/>
      <c r="O13" s="17"/>
      <c r="P13" s="13"/>
    </row>
    <row r="14" spans="2:17" ht="15.75" thickBot="1" x14ac:dyDescent="0.3">
      <c r="B14" s="484" t="s">
        <v>40</v>
      </c>
      <c r="C14" s="485" t="s">
        <v>41</v>
      </c>
      <c r="D14" s="486" t="s">
        <v>42</v>
      </c>
      <c r="F14" s="490">
        <v>1</v>
      </c>
      <c r="G14" s="491">
        <v>20.74</v>
      </c>
      <c r="H14" s="491">
        <v>21.39</v>
      </c>
      <c r="I14" s="491">
        <v>22.56</v>
      </c>
      <c r="J14" s="492">
        <v>23.73</v>
      </c>
      <c r="L14" s="493" t="s">
        <v>41</v>
      </c>
      <c r="M14" s="494">
        <f>G36*1.08</f>
        <v>41.558399999999999</v>
      </c>
      <c r="N14" s="494">
        <f t="shared" ref="N14:P14" si="0">H36*1.08</f>
        <v>45.608400000000003</v>
      </c>
      <c r="O14" s="494">
        <f t="shared" si="0"/>
        <v>49.647600000000004</v>
      </c>
      <c r="P14" s="494">
        <f t="shared" si="0"/>
        <v>53.697600000000001</v>
      </c>
    </row>
    <row r="15" spans="2:17" ht="15.75" thickBot="1" x14ac:dyDescent="0.3">
      <c r="B15" s="487" t="s">
        <v>43</v>
      </c>
      <c r="C15" s="488">
        <v>7</v>
      </c>
      <c r="D15" s="489">
        <v>9</v>
      </c>
      <c r="F15" s="490">
        <v>2</v>
      </c>
      <c r="G15" s="491">
        <v>21.33</v>
      </c>
      <c r="H15" s="491">
        <v>22.03</v>
      </c>
      <c r="I15" s="491">
        <v>23.24</v>
      </c>
      <c r="J15" s="492">
        <v>24.43</v>
      </c>
      <c r="L15" s="493" t="s">
        <v>42</v>
      </c>
      <c r="M15" s="494">
        <f>G39*1.08</f>
        <v>43.232400000000005</v>
      </c>
      <c r="N15" s="494">
        <f t="shared" ref="N15:P15" si="1">H39*1.08</f>
        <v>47.033999999999999</v>
      </c>
      <c r="O15" s="494">
        <f t="shared" si="1"/>
        <v>50.835600000000007</v>
      </c>
      <c r="P15" s="494">
        <f t="shared" si="1"/>
        <v>54.637200000000007</v>
      </c>
    </row>
    <row r="16" spans="2:17" ht="15.75" thickBot="1" x14ac:dyDescent="0.3">
      <c r="B16" s="487" t="s">
        <v>44</v>
      </c>
      <c r="C16" s="488">
        <v>8</v>
      </c>
      <c r="D16" s="489">
        <v>10</v>
      </c>
      <c r="F16" s="490">
        <v>3</v>
      </c>
      <c r="G16" s="491">
        <v>21.72</v>
      </c>
      <c r="H16" s="491">
        <v>22.44</v>
      </c>
      <c r="I16" s="491">
        <v>23.7</v>
      </c>
      <c r="J16" s="492">
        <v>24.87</v>
      </c>
      <c r="L16" s="493" t="s">
        <v>51</v>
      </c>
      <c r="M16" s="494">
        <f>G42*1.08</f>
        <v>46.418399999999998</v>
      </c>
      <c r="N16" s="494">
        <f t="shared" ref="N16:P16" si="2">H42*1.08</f>
        <v>50.220000000000006</v>
      </c>
      <c r="O16" s="494">
        <f t="shared" si="2"/>
        <v>54.010800000000003</v>
      </c>
      <c r="P16" s="494">
        <f t="shared" si="2"/>
        <v>57.801600000000008</v>
      </c>
    </row>
    <row r="17" spans="2:16" ht="15.75" thickBot="1" x14ac:dyDescent="0.3">
      <c r="B17" s="484" t="s">
        <v>45</v>
      </c>
      <c r="C17" s="485" t="s">
        <v>41</v>
      </c>
      <c r="D17" s="486" t="s">
        <v>42</v>
      </c>
      <c r="F17" s="490">
        <v>4</v>
      </c>
      <c r="G17" s="833">
        <v>22.11</v>
      </c>
      <c r="H17" s="833">
        <v>22.89</v>
      </c>
      <c r="I17" s="833">
        <v>24.13</v>
      </c>
      <c r="J17" s="834">
        <v>25.38</v>
      </c>
      <c r="L17" s="493" t="s">
        <v>52</v>
      </c>
      <c r="M17" s="494">
        <f>G44*1.08</f>
        <v>48.103200000000001</v>
      </c>
      <c r="N17" s="494">
        <f t="shared" ref="N17:P17" si="3">H44*1.08</f>
        <v>51.699600000000004</v>
      </c>
      <c r="O17" s="494">
        <f t="shared" si="3"/>
        <v>55.285200000000003</v>
      </c>
      <c r="P17" s="494">
        <f t="shared" si="3"/>
        <v>58.881600000000006</v>
      </c>
    </row>
    <row r="18" spans="2:16" ht="15.75" thickBot="1" x14ac:dyDescent="0.3">
      <c r="B18" s="487" t="s">
        <v>457</v>
      </c>
      <c r="C18" s="488">
        <v>5</v>
      </c>
      <c r="D18" s="489">
        <v>7</v>
      </c>
      <c r="F18" s="490">
        <v>5</v>
      </c>
      <c r="G18" s="491">
        <v>22.94</v>
      </c>
      <c r="H18" s="491">
        <v>23.72</v>
      </c>
      <c r="I18" s="491">
        <v>24.98</v>
      </c>
      <c r="J18" s="492">
        <v>26.28</v>
      </c>
      <c r="L18" s="493" t="s">
        <v>94</v>
      </c>
      <c r="M18" s="494">
        <f>G53*1.08</f>
        <v>49.161600000000007</v>
      </c>
      <c r="N18" s="494">
        <f t="shared" ref="N18:P18" si="4">H53*1.08</f>
        <v>53.632800000000003</v>
      </c>
      <c r="O18" s="494">
        <f t="shared" si="4"/>
        <v>58.071600000000004</v>
      </c>
      <c r="P18" s="494">
        <f t="shared" si="4"/>
        <v>62.532000000000004</v>
      </c>
    </row>
    <row r="19" spans="2:16" ht="15.75" thickBot="1" x14ac:dyDescent="0.3">
      <c r="B19" s="487" t="s">
        <v>456</v>
      </c>
      <c r="C19" s="488">
        <v>7</v>
      </c>
      <c r="D19" s="489">
        <v>9</v>
      </c>
      <c r="F19" s="490">
        <v>6</v>
      </c>
      <c r="G19" s="491">
        <v>23.73</v>
      </c>
      <c r="H19" s="491">
        <v>24.54</v>
      </c>
      <c r="I19" s="491">
        <v>25.85</v>
      </c>
      <c r="J19" s="492">
        <v>27.19</v>
      </c>
      <c r="L19" s="493" t="s">
        <v>108</v>
      </c>
      <c r="M19" s="494">
        <f>G54*1.08</f>
        <v>51.9696</v>
      </c>
      <c r="N19" s="494">
        <f t="shared" ref="N19:P19" si="5">H54*1.08</f>
        <v>56.872799999999998</v>
      </c>
      <c r="O19" s="494">
        <f t="shared" si="5"/>
        <v>61.786800000000007</v>
      </c>
      <c r="P19" s="494">
        <f t="shared" si="5"/>
        <v>66.69</v>
      </c>
    </row>
    <row r="20" spans="2:16" ht="15.75" thickBot="1" x14ac:dyDescent="0.3">
      <c r="B20" s="487" t="s">
        <v>454</v>
      </c>
      <c r="C20" s="488">
        <v>10</v>
      </c>
      <c r="D20" s="489">
        <v>12</v>
      </c>
      <c r="F20" s="490">
        <v>7</v>
      </c>
      <c r="G20" s="491">
        <v>24.43</v>
      </c>
      <c r="H20" s="491">
        <v>25.24</v>
      </c>
      <c r="I20" s="491">
        <v>26.64</v>
      </c>
      <c r="J20" s="492">
        <v>28.04</v>
      </c>
      <c r="L20" s="493" t="s">
        <v>109</v>
      </c>
      <c r="M20" s="494">
        <v>55.62</v>
      </c>
      <c r="N20" s="494">
        <v>60.87</v>
      </c>
      <c r="O20" s="494">
        <v>66.12</v>
      </c>
      <c r="P20" s="495">
        <v>71.36</v>
      </c>
    </row>
    <row r="21" spans="2:16" ht="15.75" thickBot="1" x14ac:dyDescent="0.3">
      <c r="B21" s="487" t="s">
        <v>455</v>
      </c>
      <c r="C21" s="488">
        <v>12</v>
      </c>
      <c r="D21" s="489">
        <v>14</v>
      </c>
      <c r="F21" s="490">
        <v>8</v>
      </c>
      <c r="G21" s="491">
        <v>24.97</v>
      </c>
      <c r="H21" s="491">
        <v>25.84</v>
      </c>
      <c r="I21" s="491">
        <v>27.22</v>
      </c>
      <c r="J21" s="492">
        <v>28.62</v>
      </c>
    </row>
    <row r="22" spans="2:16" ht="15.75" thickBot="1" x14ac:dyDescent="0.3">
      <c r="B22" s="484" t="s">
        <v>47</v>
      </c>
      <c r="C22" s="485" t="s">
        <v>41</v>
      </c>
      <c r="D22" s="486" t="s">
        <v>42</v>
      </c>
      <c r="F22" s="490">
        <v>9</v>
      </c>
      <c r="G22" s="491">
        <v>25.55</v>
      </c>
      <c r="H22" s="491">
        <v>26.43</v>
      </c>
      <c r="I22" s="491">
        <v>27.83</v>
      </c>
      <c r="J22" s="492">
        <v>29.26</v>
      </c>
    </row>
    <row r="23" spans="2:16" ht="15.75" thickBot="1" x14ac:dyDescent="0.3">
      <c r="B23" s="487" t="s">
        <v>48</v>
      </c>
      <c r="C23" s="488">
        <v>11</v>
      </c>
      <c r="D23" s="489">
        <v>13</v>
      </c>
      <c r="F23" s="490">
        <v>10</v>
      </c>
      <c r="G23" s="491">
        <v>25.95</v>
      </c>
      <c r="H23" s="491">
        <v>26.83</v>
      </c>
      <c r="I23" s="491">
        <v>28.25</v>
      </c>
      <c r="J23" s="492">
        <v>29.76</v>
      </c>
    </row>
    <row r="24" spans="2:16" ht="15.75" thickBot="1" x14ac:dyDescent="0.3">
      <c r="B24" s="487" t="s">
        <v>49</v>
      </c>
      <c r="C24" s="488">
        <v>5</v>
      </c>
      <c r="D24" s="489">
        <v>7</v>
      </c>
      <c r="F24" s="490">
        <v>11</v>
      </c>
      <c r="G24" s="491">
        <v>27.54</v>
      </c>
      <c r="H24" s="491">
        <v>28.49</v>
      </c>
      <c r="I24" s="491">
        <v>30.03</v>
      </c>
      <c r="J24" s="492">
        <v>31.61</v>
      </c>
    </row>
    <row r="25" spans="2:16" ht="15.75" thickBot="1" x14ac:dyDescent="0.3">
      <c r="B25" s="487" t="s">
        <v>50</v>
      </c>
      <c r="C25" s="488">
        <v>6</v>
      </c>
      <c r="D25" s="489">
        <v>8</v>
      </c>
      <c r="F25" s="490">
        <v>12</v>
      </c>
      <c r="G25" s="491">
        <v>29.17</v>
      </c>
      <c r="H25" s="491">
        <v>30.18</v>
      </c>
      <c r="I25" s="491">
        <v>31.82</v>
      </c>
      <c r="J25" s="492">
        <v>33.49</v>
      </c>
    </row>
    <row r="26" spans="2:16" ht="15.75" thickBot="1" x14ac:dyDescent="0.3">
      <c r="B26" s="484" t="s">
        <v>449</v>
      </c>
      <c r="C26" s="485" t="s">
        <v>51</v>
      </c>
      <c r="D26" s="486" t="s">
        <v>52</v>
      </c>
      <c r="F26" s="490">
        <v>13</v>
      </c>
      <c r="G26" s="491">
        <v>30.75</v>
      </c>
      <c r="H26" s="491">
        <v>31.77</v>
      </c>
      <c r="I26" s="491">
        <v>33.54</v>
      </c>
      <c r="J26" s="492">
        <v>35.29</v>
      </c>
    </row>
    <row r="27" spans="2:16" ht="15.75" thickBot="1" x14ac:dyDescent="0.3">
      <c r="B27" s="487" t="s">
        <v>53</v>
      </c>
      <c r="C27" s="488">
        <v>10</v>
      </c>
      <c r="D27" s="489">
        <v>12</v>
      </c>
      <c r="F27" s="490">
        <v>14</v>
      </c>
      <c r="G27" s="491">
        <v>33.770000000000003</v>
      </c>
      <c r="H27" s="491">
        <v>34.9</v>
      </c>
      <c r="I27" s="491">
        <v>36.840000000000003</v>
      </c>
      <c r="J27" s="492">
        <v>38.770000000000003</v>
      </c>
    </row>
    <row r="28" spans="2:16" ht="15.75" thickBot="1" x14ac:dyDescent="0.3">
      <c r="B28" s="487" t="s">
        <v>54</v>
      </c>
      <c r="C28" s="488">
        <v>10</v>
      </c>
      <c r="D28" s="489">
        <v>12</v>
      </c>
      <c r="F28" s="490">
        <v>15</v>
      </c>
      <c r="G28" s="491">
        <v>37</v>
      </c>
      <c r="H28" s="491">
        <v>38.26</v>
      </c>
      <c r="I28" s="491">
        <v>40.4</v>
      </c>
      <c r="J28" s="492">
        <v>42.46</v>
      </c>
    </row>
    <row r="29" spans="2:16" ht="15.75" thickBot="1" x14ac:dyDescent="0.3">
      <c r="B29" s="487" t="s">
        <v>55</v>
      </c>
      <c r="C29" s="488">
        <v>8</v>
      </c>
      <c r="D29" s="489">
        <v>10</v>
      </c>
      <c r="F29" s="490">
        <v>16</v>
      </c>
      <c r="G29" s="491">
        <v>40.1</v>
      </c>
      <c r="H29" s="491">
        <v>41.48</v>
      </c>
      <c r="I29" s="491">
        <v>43.81</v>
      </c>
      <c r="J29" s="492">
        <v>46.03</v>
      </c>
    </row>
    <row r="30" spans="2:16" ht="15.75" thickBot="1" x14ac:dyDescent="0.3">
      <c r="B30" s="487" t="s">
        <v>56</v>
      </c>
      <c r="C30" s="488">
        <v>11</v>
      </c>
      <c r="D30" s="489">
        <v>13</v>
      </c>
      <c r="F30" s="490">
        <v>17</v>
      </c>
      <c r="G30" s="491">
        <v>44.03</v>
      </c>
      <c r="H30" s="491">
        <v>45.54</v>
      </c>
      <c r="I30" s="491">
        <v>48.04</v>
      </c>
      <c r="J30" s="492">
        <v>50.54</v>
      </c>
    </row>
    <row r="31" spans="2:16" ht="15.75" thickBot="1" x14ac:dyDescent="0.3">
      <c r="B31" s="484" t="s">
        <v>57</v>
      </c>
      <c r="C31" s="485" t="s">
        <v>58</v>
      </c>
      <c r="D31" s="486" t="s">
        <v>41</v>
      </c>
      <c r="F31" s="490">
        <v>18</v>
      </c>
      <c r="G31" s="491">
        <v>47.17</v>
      </c>
      <c r="H31" s="491">
        <v>48.74</v>
      </c>
      <c r="I31" s="491">
        <v>51.46</v>
      </c>
      <c r="J31" s="492">
        <v>54.17</v>
      </c>
    </row>
    <row r="32" spans="2:16" ht="15.75" thickBot="1" x14ac:dyDescent="0.3">
      <c r="B32" s="484" t="s">
        <v>59</v>
      </c>
      <c r="C32" s="485" t="s">
        <v>41</v>
      </c>
      <c r="D32" s="486" t="s">
        <v>42</v>
      </c>
      <c r="F32" s="490">
        <v>19</v>
      </c>
      <c r="G32" s="491">
        <v>50.24</v>
      </c>
      <c r="H32" s="491">
        <v>51.97</v>
      </c>
      <c r="I32" s="491">
        <v>54.86</v>
      </c>
      <c r="J32" s="492">
        <v>57.73</v>
      </c>
    </row>
    <row r="33" spans="2:10" ht="15.75" thickBot="1" x14ac:dyDescent="0.3">
      <c r="B33" s="484" t="s">
        <v>60</v>
      </c>
      <c r="C33" s="485" t="s">
        <v>51</v>
      </c>
      <c r="D33" s="486" t="s">
        <v>52</v>
      </c>
      <c r="F33" s="490">
        <v>20</v>
      </c>
      <c r="G33" s="491">
        <v>54.98</v>
      </c>
      <c r="H33" s="491">
        <v>56.86</v>
      </c>
      <c r="I33" s="491">
        <v>59.96</v>
      </c>
      <c r="J33" s="492">
        <v>63.11</v>
      </c>
    </row>
    <row r="34" spans="2:10" ht="15.75" thickBot="1" x14ac:dyDescent="0.3">
      <c r="B34" s="487" t="s">
        <v>450</v>
      </c>
      <c r="C34" s="488">
        <v>12</v>
      </c>
      <c r="D34" s="489">
        <v>14</v>
      </c>
      <c r="F34" s="493" t="s">
        <v>496</v>
      </c>
      <c r="G34" s="494">
        <v>32.840000000000003</v>
      </c>
      <c r="H34" s="494">
        <v>35.68</v>
      </c>
      <c r="I34" s="494">
        <v>38.51</v>
      </c>
      <c r="J34" s="495">
        <v>41.35</v>
      </c>
    </row>
    <row r="35" spans="2:10" ht="15.75" thickBot="1" x14ac:dyDescent="0.3">
      <c r="B35" s="487" t="s">
        <v>61</v>
      </c>
      <c r="C35" s="488">
        <v>10</v>
      </c>
      <c r="D35" s="489">
        <v>12</v>
      </c>
      <c r="F35" s="493" t="s">
        <v>512</v>
      </c>
      <c r="G35" s="494">
        <v>34.200000000000003</v>
      </c>
      <c r="H35" s="494">
        <v>37.06</v>
      </c>
      <c r="I35" s="494">
        <v>39.93</v>
      </c>
      <c r="J35" s="495">
        <v>42.79</v>
      </c>
    </row>
    <row r="36" spans="2:10" ht="15.75" thickBot="1" x14ac:dyDescent="0.3">
      <c r="B36" s="487" t="s">
        <v>62</v>
      </c>
      <c r="C36" s="488">
        <v>10</v>
      </c>
      <c r="D36" s="489">
        <v>12</v>
      </c>
      <c r="F36" s="493" t="s">
        <v>58</v>
      </c>
      <c r="G36" s="494">
        <v>38.479999999999997</v>
      </c>
      <c r="H36" s="494">
        <v>42.23</v>
      </c>
      <c r="I36" s="494">
        <v>45.97</v>
      </c>
      <c r="J36" s="495">
        <v>49.72</v>
      </c>
    </row>
    <row r="37" spans="2:10" ht="15.75" thickBot="1" x14ac:dyDescent="0.3">
      <c r="B37" s="487" t="s">
        <v>63</v>
      </c>
      <c r="C37" s="488">
        <v>9</v>
      </c>
      <c r="D37" s="489">
        <v>11</v>
      </c>
      <c r="F37" s="493" t="s">
        <v>680</v>
      </c>
      <c r="G37" s="494">
        <v>38.68</v>
      </c>
      <c r="H37" s="494">
        <v>41.53</v>
      </c>
      <c r="I37" s="494">
        <v>44.35</v>
      </c>
      <c r="J37" s="495">
        <v>47.2</v>
      </c>
    </row>
    <row r="38" spans="2:10" ht="15.75" thickBot="1" x14ac:dyDescent="0.3">
      <c r="B38" s="487" t="s">
        <v>64</v>
      </c>
      <c r="C38" s="488">
        <v>13</v>
      </c>
      <c r="D38" s="489">
        <v>14</v>
      </c>
      <c r="F38" s="493" t="s">
        <v>859</v>
      </c>
      <c r="G38" s="494">
        <v>38.68</v>
      </c>
      <c r="H38" s="494">
        <v>41.53</v>
      </c>
      <c r="I38" s="494">
        <v>44.35</v>
      </c>
      <c r="J38" s="495">
        <v>47.2</v>
      </c>
    </row>
    <row r="39" spans="2:10" ht="15.75" thickBot="1" x14ac:dyDescent="0.3">
      <c r="B39" s="487" t="s">
        <v>65</v>
      </c>
      <c r="C39" s="488">
        <v>9</v>
      </c>
      <c r="D39" s="489">
        <v>11</v>
      </c>
      <c r="F39" s="493" t="s">
        <v>41</v>
      </c>
      <c r="G39" s="494">
        <v>40.03</v>
      </c>
      <c r="H39" s="494">
        <v>43.55</v>
      </c>
      <c r="I39" s="494">
        <v>47.07</v>
      </c>
      <c r="J39" s="495">
        <v>50.59</v>
      </c>
    </row>
    <row r="40" spans="2:10" ht="15.75" thickBot="1" x14ac:dyDescent="0.3">
      <c r="B40" s="484" t="s">
        <v>495</v>
      </c>
      <c r="C40" s="485" t="s">
        <v>602</v>
      </c>
      <c r="D40" s="486" t="s">
        <v>52</v>
      </c>
      <c r="F40" s="493" t="s">
        <v>860</v>
      </c>
      <c r="G40" s="494">
        <v>40.909999999999997</v>
      </c>
      <c r="H40" s="494">
        <v>44.26</v>
      </c>
      <c r="I40" s="494">
        <v>47.62</v>
      </c>
      <c r="J40" s="495">
        <v>50.97</v>
      </c>
    </row>
    <row r="41" spans="2:10" ht="15.75" thickBot="1" x14ac:dyDescent="0.3">
      <c r="B41" s="487" t="s">
        <v>66</v>
      </c>
      <c r="C41" s="488">
        <v>10</v>
      </c>
      <c r="D41" s="489">
        <v>12</v>
      </c>
      <c r="F41" s="493" t="s">
        <v>861</v>
      </c>
      <c r="G41" s="494">
        <v>40.909999999999997</v>
      </c>
      <c r="H41" s="494">
        <v>44.26</v>
      </c>
      <c r="I41" s="494">
        <v>47.62</v>
      </c>
      <c r="J41" s="495">
        <v>50.97</v>
      </c>
    </row>
    <row r="42" spans="2:10" ht="15.75" thickBot="1" x14ac:dyDescent="0.3">
      <c r="B42" s="487" t="s">
        <v>67</v>
      </c>
      <c r="C42" s="488">
        <v>6</v>
      </c>
      <c r="D42" s="489">
        <v>8</v>
      </c>
      <c r="F42" s="493" t="s">
        <v>42</v>
      </c>
      <c r="G42" s="494">
        <v>42.98</v>
      </c>
      <c r="H42" s="494">
        <v>46.5</v>
      </c>
      <c r="I42" s="494">
        <v>50.01</v>
      </c>
      <c r="J42" s="495">
        <v>53.52</v>
      </c>
    </row>
    <row r="43" spans="2:10" ht="15.75" thickBot="1" x14ac:dyDescent="0.3">
      <c r="B43" s="487" t="s">
        <v>68</v>
      </c>
      <c r="C43" s="488">
        <v>13</v>
      </c>
      <c r="D43" s="489">
        <v>14</v>
      </c>
      <c r="F43" s="493" t="s">
        <v>602</v>
      </c>
      <c r="G43" s="494">
        <v>41.41</v>
      </c>
      <c r="H43" s="494">
        <v>44.52</v>
      </c>
      <c r="I43" s="494">
        <v>47.63</v>
      </c>
      <c r="J43" s="495">
        <v>50.74</v>
      </c>
    </row>
    <row r="44" spans="2:10" ht="15.75" thickBot="1" x14ac:dyDescent="0.3">
      <c r="B44" s="487" t="s">
        <v>451</v>
      </c>
      <c r="C44" s="488">
        <v>6</v>
      </c>
      <c r="D44" s="489">
        <v>8</v>
      </c>
      <c r="F44" s="493" t="s">
        <v>51</v>
      </c>
      <c r="G44" s="494">
        <v>44.54</v>
      </c>
      <c r="H44" s="494">
        <v>47.87</v>
      </c>
      <c r="I44" s="494">
        <v>51.19</v>
      </c>
      <c r="J44" s="495">
        <v>54.52</v>
      </c>
    </row>
    <row r="45" spans="2:10" ht="15.75" thickBot="1" x14ac:dyDescent="0.3">
      <c r="B45" s="487" t="s">
        <v>69</v>
      </c>
      <c r="C45" s="488">
        <v>10</v>
      </c>
      <c r="D45" s="489">
        <v>12</v>
      </c>
      <c r="F45" s="493" t="s">
        <v>498</v>
      </c>
      <c r="G45" s="494">
        <v>44.05</v>
      </c>
      <c r="H45" s="494">
        <v>46.97</v>
      </c>
      <c r="I45" s="494">
        <v>49.89</v>
      </c>
      <c r="J45" s="495">
        <v>52.82</v>
      </c>
    </row>
    <row r="46" spans="2:10" ht="15.75" thickBot="1" x14ac:dyDescent="0.3">
      <c r="B46" s="484" t="s">
        <v>70</v>
      </c>
      <c r="C46" s="485" t="s">
        <v>41</v>
      </c>
      <c r="D46" s="486" t="s">
        <v>42</v>
      </c>
      <c r="F46" s="493" t="s">
        <v>499</v>
      </c>
      <c r="G46" s="494">
        <v>44.05</v>
      </c>
      <c r="H46" s="494">
        <v>46.97</v>
      </c>
      <c r="I46" s="494">
        <v>49.89</v>
      </c>
      <c r="J46" s="495">
        <v>52.82</v>
      </c>
    </row>
    <row r="47" spans="2:10" ht="15.75" thickBot="1" x14ac:dyDescent="0.3">
      <c r="B47" s="484" t="s">
        <v>71</v>
      </c>
      <c r="C47" s="485" t="s">
        <v>41</v>
      </c>
      <c r="D47" s="486" t="s">
        <v>42</v>
      </c>
      <c r="F47" s="493" t="s">
        <v>497</v>
      </c>
      <c r="G47" s="494">
        <v>44.75</v>
      </c>
      <c r="H47" s="494">
        <v>48.47</v>
      </c>
      <c r="I47" s="494">
        <v>52.19</v>
      </c>
      <c r="J47" s="495">
        <v>55.91</v>
      </c>
    </row>
    <row r="48" spans="2:10" ht="15.75" thickBot="1" x14ac:dyDescent="0.3">
      <c r="B48" s="487" t="s">
        <v>72</v>
      </c>
      <c r="C48" s="488">
        <v>12</v>
      </c>
      <c r="D48" s="489">
        <v>14</v>
      </c>
      <c r="F48" s="493" t="s">
        <v>516</v>
      </c>
      <c r="G48" s="494">
        <v>45.96</v>
      </c>
      <c r="H48" s="494">
        <v>49.65</v>
      </c>
      <c r="I48" s="494">
        <v>53.35</v>
      </c>
      <c r="J48" s="495">
        <v>57.04</v>
      </c>
    </row>
    <row r="49" spans="2:10" ht="15.75" thickBot="1" x14ac:dyDescent="0.3">
      <c r="B49" s="487" t="s">
        <v>73</v>
      </c>
      <c r="C49" s="488">
        <v>9</v>
      </c>
      <c r="D49" s="489">
        <v>11</v>
      </c>
      <c r="F49" s="493" t="s">
        <v>517</v>
      </c>
      <c r="G49" s="494">
        <v>45.96</v>
      </c>
      <c r="H49" s="494">
        <v>49.65</v>
      </c>
      <c r="I49" s="494">
        <v>53.35</v>
      </c>
      <c r="J49" s="495">
        <v>57.04</v>
      </c>
    </row>
    <row r="50" spans="2:10" ht="15.75" thickBot="1" x14ac:dyDescent="0.3">
      <c r="B50" s="487" t="s">
        <v>74</v>
      </c>
      <c r="C50" s="488">
        <v>3</v>
      </c>
      <c r="D50" s="489">
        <v>5</v>
      </c>
      <c r="F50" s="493" t="s">
        <v>513</v>
      </c>
      <c r="G50" s="494">
        <v>49.2</v>
      </c>
      <c r="H50" s="494">
        <v>53.96</v>
      </c>
      <c r="I50" s="494">
        <v>58.71</v>
      </c>
      <c r="J50" s="495">
        <v>63.47</v>
      </c>
    </row>
    <row r="51" spans="2:10" ht="15.75" thickBot="1" x14ac:dyDescent="0.3">
      <c r="B51" s="484" t="s">
        <v>75</v>
      </c>
      <c r="C51" s="485" t="s">
        <v>680</v>
      </c>
      <c r="D51" s="486" t="s">
        <v>860</v>
      </c>
      <c r="F51" s="493" t="s">
        <v>514</v>
      </c>
      <c r="G51" s="494">
        <v>45.52</v>
      </c>
      <c r="H51" s="494">
        <v>47.92</v>
      </c>
      <c r="I51" s="494">
        <v>50.31</v>
      </c>
      <c r="J51" s="495">
        <v>52.68</v>
      </c>
    </row>
    <row r="52" spans="2:10" ht="15.75" thickBot="1" x14ac:dyDescent="0.3">
      <c r="B52" s="487" t="s">
        <v>76</v>
      </c>
      <c r="C52" s="488">
        <v>3</v>
      </c>
      <c r="D52" s="489">
        <v>5</v>
      </c>
      <c r="F52" s="493" t="s">
        <v>515</v>
      </c>
      <c r="G52" s="494">
        <v>47.24</v>
      </c>
      <c r="H52" s="494">
        <v>50.46</v>
      </c>
      <c r="I52" s="494">
        <v>53.67</v>
      </c>
      <c r="J52" s="495">
        <v>56.89</v>
      </c>
    </row>
    <row r="53" spans="2:10" ht="15.75" thickBot="1" x14ac:dyDescent="0.3">
      <c r="B53" s="484" t="s">
        <v>123</v>
      </c>
      <c r="C53" s="485" t="s">
        <v>496</v>
      </c>
      <c r="D53" s="486" t="s">
        <v>512</v>
      </c>
      <c r="F53" s="493" t="s">
        <v>52</v>
      </c>
      <c r="G53" s="494">
        <v>45.52</v>
      </c>
      <c r="H53" s="494">
        <v>49.66</v>
      </c>
      <c r="I53" s="494">
        <v>53.77</v>
      </c>
      <c r="J53" s="495">
        <v>57.9</v>
      </c>
    </row>
    <row r="54" spans="2:10" ht="15.75" thickBot="1" x14ac:dyDescent="0.3">
      <c r="B54" s="484" t="s">
        <v>452</v>
      </c>
      <c r="C54" s="485" t="s">
        <v>497</v>
      </c>
      <c r="D54" s="486" t="s">
        <v>513</v>
      </c>
      <c r="F54" s="493" t="s">
        <v>94</v>
      </c>
      <c r="G54" s="494">
        <v>48.12</v>
      </c>
      <c r="H54" s="494">
        <v>52.66</v>
      </c>
      <c r="I54" s="494">
        <v>57.21</v>
      </c>
      <c r="J54" s="495">
        <v>61.75</v>
      </c>
    </row>
    <row r="55" spans="2:10" ht="15.75" thickBot="1" x14ac:dyDescent="0.3">
      <c r="B55" s="484" t="s">
        <v>77</v>
      </c>
      <c r="C55" s="485" t="s">
        <v>498</v>
      </c>
      <c r="D55" s="486" t="s">
        <v>516</v>
      </c>
      <c r="F55" s="493" t="s">
        <v>108</v>
      </c>
      <c r="G55" s="494">
        <v>51.11</v>
      </c>
      <c r="H55" s="494">
        <v>55.93</v>
      </c>
      <c r="I55" s="494">
        <v>60.75</v>
      </c>
      <c r="J55" s="495">
        <v>65.58</v>
      </c>
    </row>
    <row r="56" spans="2:10" ht="15.75" thickBot="1" x14ac:dyDescent="0.3">
      <c r="B56" s="487" t="s">
        <v>78</v>
      </c>
      <c r="C56" s="488">
        <v>7</v>
      </c>
      <c r="D56" s="489">
        <v>9</v>
      </c>
      <c r="F56" s="493" t="s">
        <v>109</v>
      </c>
      <c r="G56" s="494">
        <v>55.62</v>
      </c>
      <c r="H56" s="494">
        <v>60.87</v>
      </c>
      <c r="I56" s="494">
        <v>66.12</v>
      </c>
      <c r="J56" s="495">
        <v>71.36</v>
      </c>
    </row>
    <row r="57" spans="2:10" ht="15.75" thickBot="1" x14ac:dyDescent="0.3">
      <c r="B57" s="484" t="s">
        <v>79</v>
      </c>
      <c r="C57" s="485" t="s">
        <v>499</v>
      </c>
      <c r="D57" s="486" t="s">
        <v>517</v>
      </c>
    </row>
    <row r="58" spans="2:10" ht="15.75" thickBot="1" x14ac:dyDescent="0.3">
      <c r="B58" s="487" t="s">
        <v>80</v>
      </c>
      <c r="C58" s="488">
        <v>12</v>
      </c>
      <c r="D58" s="489">
        <v>14</v>
      </c>
    </row>
    <row r="59" spans="2:10" ht="15.75" thickBot="1" x14ac:dyDescent="0.3">
      <c r="B59" s="487" t="s">
        <v>81</v>
      </c>
      <c r="C59" s="488">
        <v>14</v>
      </c>
      <c r="D59" s="489">
        <v>15</v>
      </c>
    </row>
    <row r="60" spans="2:10" ht="15.75" thickBot="1" x14ac:dyDescent="0.3">
      <c r="B60" s="487" t="s">
        <v>82</v>
      </c>
      <c r="C60" s="488">
        <v>10</v>
      </c>
      <c r="D60" s="489">
        <v>12</v>
      </c>
    </row>
    <row r="61" spans="2:10" ht="15.75" thickBot="1" x14ac:dyDescent="0.3">
      <c r="B61" s="487" t="s">
        <v>83</v>
      </c>
      <c r="C61" s="488">
        <v>14</v>
      </c>
      <c r="D61" s="489">
        <v>15</v>
      </c>
    </row>
    <row r="62" spans="2:10" ht="15.75" thickBot="1" x14ac:dyDescent="0.3">
      <c r="B62" s="487" t="s">
        <v>84</v>
      </c>
      <c r="C62" s="488">
        <v>10</v>
      </c>
      <c r="D62" s="489">
        <v>12</v>
      </c>
    </row>
    <row r="63" spans="2:10" ht="15.75" thickBot="1" x14ac:dyDescent="0.3">
      <c r="B63" s="487" t="s">
        <v>85</v>
      </c>
      <c r="C63" s="488">
        <v>12</v>
      </c>
      <c r="D63" s="489">
        <v>14</v>
      </c>
    </row>
    <row r="64" spans="2:10" ht="15.75" thickBot="1" x14ac:dyDescent="0.3">
      <c r="B64" s="487" t="s">
        <v>86</v>
      </c>
      <c r="C64" s="488">
        <v>11</v>
      </c>
      <c r="D64" s="489">
        <v>13</v>
      </c>
    </row>
    <row r="65" spans="2:4" ht="15.75" thickBot="1" x14ac:dyDescent="0.3">
      <c r="B65" s="487" t="s">
        <v>87</v>
      </c>
      <c r="C65" s="488">
        <v>10</v>
      </c>
      <c r="D65" s="489">
        <v>12</v>
      </c>
    </row>
    <row r="66" spans="2:4" ht="15.75" thickBot="1" x14ac:dyDescent="0.3">
      <c r="B66" s="487" t="s">
        <v>88</v>
      </c>
      <c r="C66" s="488">
        <v>5</v>
      </c>
      <c r="D66" s="489">
        <v>7</v>
      </c>
    </row>
    <row r="67" spans="2:4" ht="15.75" thickBot="1" x14ac:dyDescent="0.3">
      <c r="B67" s="487" t="s">
        <v>89</v>
      </c>
      <c r="C67" s="488">
        <v>9</v>
      </c>
      <c r="D67" s="489">
        <v>11</v>
      </c>
    </row>
    <row r="68" spans="2:4" ht="15.75" thickBot="1" x14ac:dyDescent="0.3">
      <c r="B68" s="487" t="s">
        <v>90</v>
      </c>
      <c r="C68" s="488">
        <v>11</v>
      </c>
      <c r="D68" s="489">
        <v>13</v>
      </c>
    </row>
    <row r="69" spans="2:4" ht="15.75" thickBot="1" x14ac:dyDescent="0.3">
      <c r="B69" s="487" t="s">
        <v>91</v>
      </c>
      <c r="C69" s="488">
        <v>10</v>
      </c>
      <c r="D69" s="489">
        <v>12</v>
      </c>
    </row>
    <row r="70" spans="2:4" ht="15.75" thickBot="1" x14ac:dyDescent="0.3">
      <c r="B70" s="487" t="s">
        <v>92</v>
      </c>
      <c r="C70" s="488">
        <v>11</v>
      </c>
      <c r="D70" s="489">
        <v>13</v>
      </c>
    </row>
    <row r="71" spans="2:4" ht="15.75" thickBot="1" x14ac:dyDescent="0.3">
      <c r="B71" s="484" t="s">
        <v>93</v>
      </c>
      <c r="C71" s="485" t="s">
        <v>514</v>
      </c>
      <c r="D71" s="486" t="s">
        <v>515</v>
      </c>
    </row>
    <row r="72" spans="2:4" ht="15.75" thickBot="1" x14ac:dyDescent="0.3">
      <c r="B72" s="484" t="s">
        <v>95</v>
      </c>
      <c r="C72" s="485" t="s">
        <v>41</v>
      </c>
      <c r="D72" s="486" t="s">
        <v>42</v>
      </c>
    </row>
    <row r="73" spans="2:4" ht="15.75" thickBot="1" x14ac:dyDescent="0.3">
      <c r="B73" s="487" t="s">
        <v>453</v>
      </c>
      <c r="C73" s="488">
        <v>10</v>
      </c>
      <c r="D73" s="489">
        <v>12</v>
      </c>
    </row>
    <row r="74" spans="2:4" ht="15.75" thickBot="1" x14ac:dyDescent="0.3">
      <c r="B74" s="484" t="s">
        <v>96</v>
      </c>
      <c r="C74" s="485" t="s">
        <v>859</v>
      </c>
      <c r="D74" s="486" t="s">
        <v>861</v>
      </c>
    </row>
    <row r="75" spans="2:4" ht="15.75" thickBot="1" x14ac:dyDescent="0.3">
      <c r="B75" s="487" t="s">
        <v>97</v>
      </c>
      <c r="C75" s="488">
        <v>10</v>
      </c>
      <c r="D75" s="489">
        <v>12</v>
      </c>
    </row>
    <row r="76" spans="2:4" ht="15.75" thickBot="1" x14ac:dyDescent="0.3">
      <c r="B76" s="487" t="s">
        <v>98</v>
      </c>
      <c r="C76" s="488">
        <v>6</v>
      </c>
      <c r="D76" s="489">
        <v>8</v>
      </c>
    </row>
    <row r="77" spans="2:4" ht="15.75" thickBot="1" x14ac:dyDescent="0.3">
      <c r="B77" s="487" t="s">
        <v>99</v>
      </c>
      <c r="C77" s="488">
        <v>11</v>
      </c>
      <c r="D77" s="489">
        <v>13</v>
      </c>
    </row>
    <row r="78" spans="2:4" ht="15.75" thickBot="1" x14ac:dyDescent="0.3">
      <c r="B78" s="487" t="s">
        <v>100</v>
      </c>
      <c r="C78" s="488">
        <v>11</v>
      </c>
      <c r="D78" s="489">
        <v>13</v>
      </c>
    </row>
    <row r="79" spans="2:4" ht="15.75" thickBot="1" x14ac:dyDescent="0.3">
      <c r="B79" s="487" t="s">
        <v>101</v>
      </c>
      <c r="C79" s="488">
        <v>10</v>
      </c>
      <c r="D79" s="489">
        <v>12</v>
      </c>
    </row>
    <row r="80" spans="2:4" ht="15.75" thickBot="1" x14ac:dyDescent="0.3">
      <c r="B80" s="487" t="s">
        <v>102</v>
      </c>
      <c r="C80" s="488">
        <v>12</v>
      </c>
      <c r="D80" s="489">
        <v>14</v>
      </c>
    </row>
  </sheetData>
  <sheetProtection algorithmName="SHA-512" hashValue="8MBnHe5Efv06VcSB3eAtZ++6RfPMMABMUsi9UOe+v7mY9KucAnL9eZXBlQbaDy12DY/Xp1P1tuMZb5TnJGWgxQ==" saltValue="2S62mc875yj9x2XM/q//AQ==" spinCount="100000" sheet="1" objects="1" scenarios="1"/>
  <mergeCells count="3">
    <mergeCell ref="B10:D10"/>
    <mergeCell ref="F10:J10"/>
    <mergeCell ref="L10:P10"/>
  </mergeCells>
  <pageMargins left="0.7" right="0.7" top="0.75" bottom="0.75" header="0.3" footer="0.3"/>
  <pageSetup paperSize="5" scale="43"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34998626667073579"/>
    <pageSetUpPr fitToPage="1"/>
  </sheetPr>
  <dimension ref="B1:H57"/>
  <sheetViews>
    <sheetView workbookViewId="0">
      <selection activeCell="J12" sqref="J12"/>
    </sheetView>
  </sheetViews>
  <sheetFormatPr defaultColWidth="9.140625" defaultRowHeight="15" customHeight="1" x14ac:dyDescent="0.25"/>
  <cols>
    <col min="1" max="1" width="2.85546875" style="328" customWidth="1"/>
    <col min="2" max="2" width="40.42578125" style="328" bestFit="1" customWidth="1"/>
    <col min="3" max="3" width="2.85546875" style="328" customWidth="1"/>
    <col min="4" max="4" width="35.7109375" style="328" bestFit="1" customWidth="1"/>
    <col min="5" max="5" width="2.85546875" style="328" customWidth="1"/>
    <col min="6" max="6" width="40.140625" style="328" bestFit="1" customWidth="1"/>
    <col min="7" max="7" width="2.85546875" style="328" customWidth="1"/>
    <col min="8" max="8" width="56.42578125" style="328" bestFit="1" customWidth="1"/>
    <col min="9" max="16384" width="9.140625" style="328"/>
  </cols>
  <sheetData>
    <row r="1" spans="2:8" s="334" customFormat="1" ht="15" customHeight="1" x14ac:dyDescent="0.25"/>
    <row r="2" spans="2:8" s="334" customFormat="1" ht="15" customHeight="1" x14ac:dyDescent="0.25"/>
    <row r="3" spans="2:8" s="334" customFormat="1" ht="15" customHeight="1" x14ac:dyDescent="0.25"/>
    <row r="4" spans="2:8" s="334" customFormat="1" ht="15" customHeight="1" x14ac:dyDescent="0.25"/>
    <row r="5" spans="2:8" s="334" customFormat="1" ht="15" customHeight="1" x14ac:dyDescent="0.25"/>
    <row r="6" spans="2:8" s="334" customFormat="1" ht="48.75" customHeight="1" x14ac:dyDescent="0.25"/>
    <row r="7" spans="2:8" s="334" customFormat="1" ht="15" hidden="1" customHeight="1" x14ac:dyDescent="0.25"/>
    <row r="8" spans="2:8" s="334" customFormat="1" ht="15" hidden="1" customHeight="1" x14ac:dyDescent="0.25"/>
    <row r="10" spans="2:8" ht="15" customHeight="1" x14ac:dyDescent="0.25">
      <c r="B10" s="1389" t="s">
        <v>110</v>
      </c>
      <c r="C10" s="1389"/>
      <c r="D10" s="1389"/>
      <c r="F10" s="25" t="s">
        <v>120</v>
      </c>
      <c r="H10" s="25" t="s">
        <v>441</v>
      </c>
    </row>
    <row r="11" spans="2:8" ht="15" customHeight="1" thickBot="1" x14ac:dyDescent="0.3"/>
    <row r="12" spans="2:8" ht="15" customHeight="1" thickBot="1" x14ac:dyDescent="0.3">
      <c r="B12" s="333" t="s">
        <v>111</v>
      </c>
      <c r="D12" s="333" t="s">
        <v>334</v>
      </c>
      <c r="F12" s="329" t="s">
        <v>334</v>
      </c>
      <c r="H12" s="329" t="s">
        <v>682</v>
      </c>
    </row>
    <row r="13" spans="2:8" ht="15" customHeight="1" thickBot="1" x14ac:dyDescent="0.3">
      <c r="B13" s="332" t="s">
        <v>44</v>
      </c>
      <c r="D13" s="332" t="s">
        <v>43</v>
      </c>
      <c r="F13" s="335" t="s">
        <v>40</v>
      </c>
      <c r="H13" s="332" t="s">
        <v>686</v>
      </c>
    </row>
    <row r="14" spans="2:8" ht="15" customHeight="1" thickBot="1" x14ac:dyDescent="0.3">
      <c r="B14" s="330" t="s">
        <v>48</v>
      </c>
      <c r="D14" s="330" t="s">
        <v>457</v>
      </c>
      <c r="H14" s="330" t="s">
        <v>687</v>
      </c>
    </row>
    <row r="15" spans="2:8" ht="15" customHeight="1" thickBot="1" x14ac:dyDescent="0.3">
      <c r="B15" s="330" t="s">
        <v>49</v>
      </c>
      <c r="D15" s="330" t="s">
        <v>456</v>
      </c>
      <c r="F15" s="329" t="s">
        <v>121</v>
      </c>
      <c r="H15" s="330" t="s">
        <v>685</v>
      </c>
    </row>
    <row r="16" spans="2:8" ht="15" customHeight="1" x14ac:dyDescent="0.25">
      <c r="B16" s="330" t="s">
        <v>50</v>
      </c>
      <c r="D16" s="330" t="s">
        <v>454</v>
      </c>
      <c r="F16" s="332" t="s">
        <v>45</v>
      </c>
      <c r="H16" s="330" t="s">
        <v>690</v>
      </c>
    </row>
    <row r="17" spans="2:8" ht="15" customHeight="1" x14ac:dyDescent="0.25">
      <c r="B17" s="330" t="s">
        <v>112</v>
      </c>
      <c r="D17" s="330" t="s">
        <v>455</v>
      </c>
      <c r="F17" s="330" t="s">
        <v>47</v>
      </c>
      <c r="H17" s="330" t="s">
        <v>689</v>
      </c>
    </row>
    <row r="18" spans="2:8" ht="15" customHeight="1" x14ac:dyDescent="0.25">
      <c r="B18" s="330" t="s">
        <v>113</v>
      </c>
      <c r="D18" s="330" t="s">
        <v>53</v>
      </c>
      <c r="F18" s="330" t="s">
        <v>57</v>
      </c>
      <c r="H18" s="330" t="s">
        <v>610</v>
      </c>
    </row>
    <row r="19" spans="2:8" ht="15" customHeight="1" thickBot="1" x14ac:dyDescent="0.3">
      <c r="B19" s="330" t="s">
        <v>450</v>
      </c>
      <c r="D19" s="330" t="s">
        <v>62</v>
      </c>
      <c r="F19" s="330" t="s">
        <v>70</v>
      </c>
      <c r="H19" s="331" t="s">
        <v>688</v>
      </c>
    </row>
    <row r="20" spans="2:8" ht="15" customHeight="1" thickBot="1" x14ac:dyDescent="0.3">
      <c r="B20" s="330" t="s">
        <v>61</v>
      </c>
      <c r="D20" s="331" t="s">
        <v>65</v>
      </c>
      <c r="F20" s="330" t="s">
        <v>71</v>
      </c>
    </row>
    <row r="21" spans="2:8" ht="15" customHeight="1" thickBot="1" x14ac:dyDescent="0.3">
      <c r="B21" s="330" t="s">
        <v>66</v>
      </c>
      <c r="F21" s="330" t="s">
        <v>75</v>
      </c>
      <c r="H21" s="329" t="s">
        <v>421</v>
      </c>
    </row>
    <row r="22" spans="2:8" ht="15" customHeight="1" thickBot="1" x14ac:dyDescent="0.3">
      <c r="B22" s="330" t="s">
        <v>67</v>
      </c>
      <c r="D22" s="333" t="s">
        <v>118</v>
      </c>
      <c r="F22" s="330" t="s">
        <v>95</v>
      </c>
      <c r="H22" s="330" t="s">
        <v>124</v>
      </c>
    </row>
    <row r="23" spans="2:8" ht="15" customHeight="1" thickBot="1" x14ac:dyDescent="0.3">
      <c r="B23" s="330" t="s">
        <v>114</v>
      </c>
      <c r="D23" s="332" t="s">
        <v>64</v>
      </c>
      <c r="F23" s="331" t="s">
        <v>96</v>
      </c>
      <c r="H23" s="330" t="s">
        <v>568</v>
      </c>
    </row>
    <row r="24" spans="2:8" ht="15" customHeight="1" thickBot="1" x14ac:dyDescent="0.3">
      <c r="B24" s="330" t="s">
        <v>451</v>
      </c>
      <c r="D24" s="330" t="s">
        <v>80</v>
      </c>
      <c r="H24" s="330" t="s">
        <v>401</v>
      </c>
    </row>
    <row r="25" spans="2:8" ht="15" customHeight="1" thickBot="1" x14ac:dyDescent="0.3">
      <c r="B25" s="330" t="s">
        <v>72</v>
      </c>
      <c r="D25" s="330" t="s">
        <v>81</v>
      </c>
      <c r="F25" s="329" t="s">
        <v>122</v>
      </c>
      <c r="H25" s="330" t="s">
        <v>607</v>
      </c>
    </row>
    <row r="26" spans="2:8" ht="15" customHeight="1" x14ac:dyDescent="0.25">
      <c r="B26" s="330" t="s">
        <v>73</v>
      </c>
      <c r="D26" s="330" t="s">
        <v>83</v>
      </c>
      <c r="F26" s="332" t="s">
        <v>449</v>
      </c>
      <c r="H26" s="330" t="s">
        <v>125</v>
      </c>
    </row>
    <row r="27" spans="2:8" ht="15" customHeight="1" thickBot="1" x14ac:dyDescent="0.3">
      <c r="B27" s="330" t="s">
        <v>82</v>
      </c>
      <c r="D27" s="331" t="s">
        <v>102</v>
      </c>
      <c r="F27" s="330" t="s">
        <v>60</v>
      </c>
      <c r="H27" s="330" t="s">
        <v>564</v>
      </c>
    </row>
    <row r="28" spans="2:8" ht="15" customHeight="1" thickBot="1" x14ac:dyDescent="0.3">
      <c r="B28" s="330" t="s">
        <v>84</v>
      </c>
      <c r="F28" s="330" t="s">
        <v>495</v>
      </c>
      <c r="H28" s="330" t="s">
        <v>614</v>
      </c>
    </row>
    <row r="29" spans="2:8" ht="15" customHeight="1" thickBot="1" x14ac:dyDescent="0.3">
      <c r="B29" s="330" t="s">
        <v>115</v>
      </c>
      <c r="D29" s="333" t="s">
        <v>119</v>
      </c>
      <c r="F29" s="330" t="s">
        <v>123</v>
      </c>
      <c r="H29" s="330" t="s">
        <v>694</v>
      </c>
    </row>
    <row r="30" spans="2:8" ht="15" customHeight="1" x14ac:dyDescent="0.25">
      <c r="B30" s="330" t="s">
        <v>116</v>
      </c>
      <c r="D30" s="332" t="s">
        <v>54</v>
      </c>
      <c r="F30" s="330" t="s">
        <v>452</v>
      </c>
      <c r="H30" s="330" t="s">
        <v>609</v>
      </c>
    </row>
    <row r="31" spans="2:8" ht="15" customHeight="1" x14ac:dyDescent="0.25">
      <c r="B31" s="330" t="s">
        <v>89</v>
      </c>
      <c r="D31" s="330" t="s">
        <v>63</v>
      </c>
      <c r="F31" s="330" t="s">
        <v>77</v>
      </c>
      <c r="H31" s="330" t="s">
        <v>619</v>
      </c>
    </row>
    <row r="32" spans="2:8" ht="15" customHeight="1" x14ac:dyDescent="0.25">
      <c r="B32" s="330" t="s">
        <v>90</v>
      </c>
      <c r="D32" s="330" t="s">
        <v>74</v>
      </c>
      <c r="F32" s="330" t="s">
        <v>79</v>
      </c>
      <c r="H32" s="330" t="s">
        <v>570</v>
      </c>
    </row>
    <row r="33" spans="2:8" ht="15" customHeight="1" thickBot="1" x14ac:dyDescent="0.3">
      <c r="B33" s="330" t="s">
        <v>117</v>
      </c>
      <c r="D33" s="330" t="s">
        <v>76</v>
      </c>
      <c r="F33" s="331" t="s">
        <v>93</v>
      </c>
      <c r="H33" s="330" t="s">
        <v>692</v>
      </c>
    </row>
    <row r="34" spans="2:8" ht="15" customHeight="1" x14ac:dyDescent="0.25">
      <c r="B34" s="330" t="s">
        <v>92</v>
      </c>
      <c r="D34" s="330" t="s">
        <v>78</v>
      </c>
      <c r="H34" s="330" t="s">
        <v>691</v>
      </c>
    </row>
    <row r="35" spans="2:8" ht="15" customHeight="1" x14ac:dyDescent="0.25">
      <c r="B35" s="330" t="s">
        <v>453</v>
      </c>
      <c r="D35" s="330" t="s">
        <v>87</v>
      </c>
      <c r="H35" s="330" t="s">
        <v>693</v>
      </c>
    </row>
    <row r="36" spans="2:8" ht="15" customHeight="1" x14ac:dyDescent="0.25">
      <c r="B36" s="330" t="s">
        <v>97</v>
      </c>
      <c r="D36" s="330" t="s">
        <v>88</v>
      </c>
      <c r="H36" s="330" t="s">
        <v>567</v>
      </c>
    </row>
    <row r="37" spans="2:8" ht="15" customHeight="1" thickBot="1" x14ac:dyDescent="0.3">
      <c r="B37" s="330" t="s">
        <v>99</v>
      </c>
      <c r="D37" s="331" t="s">
        <v>98</v>
      </c>
      <c r="H37" s="330" t="s">
        <v>565</v>
      </c>
    </row>
    <row r="38" spans="2:8" ht="15" customHeight="1" thickBot="1" x14ac:dyDescent="0.3">
      <c r="B38" s="331" t="s">
        <v>101</v>
      </c>
      <c r="H38" s="331" t="s">
        <v>563</v>
      </c>
    </row>
    <row r="39" spans="2:8" ht="15" customHeight="1" thickBot="1" x14ac:dyDescent="0.3"/>
    <row r="40" spans="2:8" ht="15" customHeight="1" thickBot="1" x14ac:dyDescent="0.3">
      <c r="B40" s="333" t="s">
        <v>121</v>
      </c>
      <c r="H40" s="329" t="s">
        <v>683</v>
      </c>
    </row>
    <row r="41" spans="2:8" ht="15" customHeight="1" x14ac:dyDescent="0.25">
      <c r="B41" s="332" t="s">
        <v>69</v>
      </c>
      <c r="H41" s="330" t="s">
        <v>40</v>
      </c>
    </row>
    <row r="42" spans="2:8" ht="15" customHeight="1" thickBot="1" x14ac:dyDescent="0.3">
      <c r="B42" s="331" t="s">
        <v>100</v>
      </c>
      <c r="H42" s="330" t="s">
        <v>566</v>
      </c>
    </row>
    <row r="43" spans="2:8" ht="15" customHeight="1" x14ac:dyDescent="0.25">
      <c r="H43" s="330" t="s">
        <v>612</v>
      </c>
    </row>
    <row r="44" spans="2:8" ht="15" customHeight="1" x14ac:dyDescent="0.25">
      <c r="H44" s="330" t="s">
        <v>613</v>
      </c>
    </row>
    <row r="45" spans="2:8" ht="15" customHeight="1" x14ac:dyDescent="0.25">
      <c r="H45" s="330" t="s">
        <v>608</v>
      </c>
    </row>
    <row r="46" spans="2:8" ht="15" customHeight="1" x14ac:dyDescent="0.25">
      <c r="H46" s="330" t="s">
        <v>615</v>
      </c>
    </row>
    <row r="47" spans="2:8" ht="15" customHeight="1" x14ac:dyDescent="0.25">
      <c r="H47" s="330" t="s">
        <v>616</v>
      </c>
    </row>
    <row r="48" spans="2:8" ht="15" customHeight="1" x14ac:dyDescent="0.25">
      <c r="H48" s="330" t="s">
        <v>695</v>
      </c>
    </row>
    <row r="49" spans="8:8" ht="15" customHeight="1" x14ac:dyDescent="0.25">
      <c r="H49" s="330" t="s">
        <v>618</v>
      </c>
    </row>
    <row r="50" spans="8:8" ht="15" customHeight="1" thickBot="1" x14ac:dyDescent="0.3">
      <c r="H50" s="331" t="s">
        <v>611</v>
      </c>
    </row>
    <row r="51" spans="8:8" ht="15" customHeight="1" thickBot="1" x14ac:dyDescent="0.3"/>
    <row r="52" spans="8:8" ht="15" customHeight="1" thickBot="1" x14ac:dyDescent="0.3">
      <c r="H52" s="329" t="s">
        <v>684</v>
      </c>
    </row>
    <row r="53" spans="8:8" ht="15" customHeight="1" x14ac:dyDescent="0.25">
      <c r="H53" s="330" t="s">
        <v>46</v>
      </c>
    </row>
    <row r="54" spans="8:8" ht="15" customHeight="1" x14ac:dyDescent="0.25">
      <c r="H54" s="330" t="s">
        <v>572</v>
      </c>
    </row>
    <row r="55" spans="8:8" ht="15" customHeight="1" x14ac:dyDescent="0.25">
      <c r="H55" s="330" t="s">
        <v>569</v>
      </c>
    </row>
    <row r="56" spans="8:8" ht="15" customHeight="1" x14ac:dyDescent="0.25">
      <c r="H56" s="330" t="s">
        <v>617</v>
      </c>
    </row>
    <row r="57" spans="8:8" ht="15" customHeight="1" thickBot="1" x14ac:dyDescent="0.3">
      <c r="H57" s="331" t="s">
        <v>571</v>
      </c>
    </row>
  </sheetData>
  <sheetProtection algorithmName="SHA-512" hashValue="2kleKncq/KDQad6rVUhBcvQgoSn+CnJjqBDZuX+meJtXM92NihcJO/mkvIhv08mm972+8phcCmmRdf5Ps8VUuA==" saltValue="0gq1M9fVFaxMX55ah0B9nQ==" spinCount="100000" sheet="1" objects="1" scenarios="1"/>
  <sortState ref="D13:D20">
    <sortCondition ref="D13"/>
  </sortState>
  <mergeCells count="1">
    <mergeCell ref="B10:D10"/>
  </mergeCells>
  <pageMargins left="0.7" right="0.7" top="0.75" bottom="0.75" header="0.3" footer="0.3"/>
  <pageSetup paperSize="5" scale="76"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B1:D69"/>
  <sheetViews>
    <sheetView workbookViewId="0"/>
  </sheetViews>
  <sheetFormatPr defaultColWidth="9.140625" defaultRowHeight="15" customHeight="1" x14ac:dyDescent="0.25"/>
  <cols>
    <col min="1" max="1" width="3" style="356" customWidth="1"/>
    <col min="2" max="4" width="20.7109375" style="356" customWidth="1"/>
    <col min="5" max="5" width="2.85546875" style="356" customWidth="1"/>
    <col min="6" max="16384" width="9.140625" style="356"/>
  </cols>
  <sheetData>
    <row r="1" spans="2:4" s="355" customFormat="1" ht="15" customHeight="1" x14ac:dyDescent="0.25"/>
    <row r="2" spans="2:4" s="355" customFormat="1" ht="15" customHeight="1" x14ac:dyDescent="0.25"/>
    <row r="3" spans="2:4" s="355" customFormat="1" ht="15" customHeight="1" x14ac:dyDescent="0.25"/>
    <row r="4" spans="2:4" s="355" customFormat="1" ht="15" customHeight="1" x14ac:dyDescent="0.25"/>
    <row r="5" spans="2:4" s="355" customFormat="1" ht="15" customHeight="1" x14ac:dyDescent="0.25"/>
    <row r="6" spans="2:4" s="355" customFormat="1" ht="47.25" customHeight="1" x14ac:dyDescent="0.25"/>
    <row r="7" spans="2:4" s="355" customFormat="1" ht="15" hidden="1" customHeight="1" x14ac:dyDescent="0.25"/>
    <row r="8" spans="2:4" s="355" customFormat="1" ht="15" hidden="1" customHeight="1" x14ac:dyDescent="0.25"/>
    <row r="10" spans="2:4" ht="18.75" x14ac:dyDescent="0.25">
      <c r="B10" s="1394" t="s">
        <v>406</v>
      </c>
      <c r="C10" s="1394"/>
      <c r="D10" s="1394"/>
    </row>
    <row r="11" spans="2:4" ht="15" customHeight="1" thickBot="1" x14ac:dyDescent="0.3"/>
    <row r="12" spans="2:4" ht="15" customHeight="1" x14ac:dyDescent="0.25">
      <c r="B12" s="1390" t="s">
        <v>407</v>
      </c>
      <c r="C12" s="1391"/>
      <c r="D12" s="365">
        <f>B67</f>
        <v>4368</v>
      </c>
    </row>
    <row r="13" spans="2:4" ht="15" customHeight="1" thickBot="1" x14ac:dyDescent="0.3">
      <c r="B13" s="1392" t="s">
        <v>408</v>
      </c>
      <c r="C13" s="1393"/>
      <c r="D13" s="366">
        <f>IF(B67=0,"",D67/B67)</f>
        <v>26.166666666666668</v>
      </c>
    </row>
    <row r="15" spans="2:4" ht="15" customHeight="1" thickBot="1" x14ac:dyDescent="0.3">
      <c r="B15" s="357" t="s">
        <v>409</v>
      </c>
      <c r="C15" s="357" t="s">
        <v>177</v>
      </c>
      <c r="D15" s="357" t="s">
        <v>413</v>
      </c>
    </row>
    <row r="16" spans="2:4" ht="15" customHeight="1" x14ac:dyDescent="0.25">
      <c r="B16" s="342">
        <v>1092</v>
      </c>
      <c r="C16" s="343">
        <v>25</v>
      </c>
      <c r="D16" s="358">
        <f>B16*C16</f>
        <v>27300</v>
      </c>
    </row>
    <row r="17" spans="2:4" ht="15" customHeight="1" x14ac:dyDescent="0.25">
      <c r="B17" s="344">
        <v>1456</v>
      </c>
      <c r="C17" s="345">
        <v>26</v>
      </c>
      <c r="D17" s="359">
        <f t="shared" ref="D17:D65" si="0">B17*C17</f>
        <v>37856</v>
      </c>
    </row>
    <row r="18" spans="2:4" ht="15" customHeight="1" x14ac:dyDescent="0.25">
      <c r="B18" s="344">
        <v>1820</v>
      </c>
      <c r="C18" s="345">
        <v>27</v>
      </c>
      <c r="D18" s="359">
        <f t="shared" si="0"/>
        <v>49140</v>
      </c>
    </row>
    <row r="19" spans="2:4" ht="15" customHeight="1" x14ac:dyDescent="0.25">
      <c r="B19" s="344"/>
      <c r="C19" s="345"/>
      <c r="D19" s="359">
        <f t="shared" si="0"/>
        <v>0</v>
      </c>
    </row>
    <row r="20" spans="2:4" ht="15" customHeight="1" thickBot="1" x14ac:dyDescent="0.3">
      <c r="B20" s="346"/>
      <c r="C20" s="347"/>
      <c r="D20" s="360">
        <f t="shared" si="0"/>
        <v>0</v>
      </c>
    </row>
    <row r="21" spans="2:4" ht="15" customHeight="1" x14ac:dyDescent="0.25">
      <c r="B21" s="348"/>
      <c r="C21" s="349"/>
      <c r="D21" s="358">
        <f t="shared" si="0"/>
        <v>0</v>
      </c>
    </row>
    <row r="22" spans="2:4" ht="15" customHeight="1" x14ac:dyDescent="0.25">
      <c r="B22" s="344"/>
      <c r="C22" s="345"/>
      <c r="D22" s="359">
        <f t="shared" si="0"/>
        <v>0</v>
      </c>
    </row>
    <row r="23" spans="2:4" ht="15" customHeight="1" x14ac:dyDescent="0.25">
      <c r="B23" s="344"/>
      <c r="C23" s="345"/>
      <c r="D23" s="359">
        <f t="shared" si="0"/>
        <v>0</v>
      </c>
    </row>
    <row r="24" spans="2:4" ht="15" customHeight="1" x14ac:dyDescent="0.25">
      <c r="B24" s="344"/>
      <c r="C24" s="345"/>
      <c r="D24" s="359">
        <f t="shared" si="0"/>
        <v>0</v>
      </c>
    </row>
    <row r="25" spans="2:4" ht="15" customHeight="1" thickBot="1" x14ac:dyDescent="0.3">
      <c r="B25" s="350"/>
      <c r="C25" s="351"/>
      <c r="D25" s="361">
        <f t="shared" si="0"/>
        <v>0</v>
      </c>
    </row>
    <row r="26" spans="2:4" ht="15" customHeight="1" x14ac:dyDescent="0.25">
      <c r="B26" s="342"/>
      <c r="C26" s="343"/>
      <c r="D26" s="362">
        <f t="shared" ref="D26:D30" si="1">B26*C26</f>
        <v>0</v>
      </c>
    </row>
    <row r="27" spans="2:4" ht="15" customHeight="1" x14ac:dyDescent="0.25">
      <c r="B27" s="344"/>
      <c r="C27" s="345"/>
      <c r="D27" s="359">
        <f t="shared" si="1"/>
        <v>0</v>
      </c>
    </row>
    <row r="28" spans="2:4" ht="15" customHeight="1" x14ac:dyDescent="0.25">
      <c r="B28" s="344"/>
      <c r="C28" s="345"/>
      <c r="D28" s="359">
        <f t="shared" si="1"/>
        <v>0</v>
      </c>
    </row>
    <row r="29" spans="2:4" ht="15" customHeight="1" x14ac:dyDescent="0.25">
      <c r="B29" s="344"/>
      <c r="C29" s="345"/>
      <c r="D29" s="359">
        <f t="shared" si="1"/>
        <v>0</v>
      </c>
    </row>
    <row r="30" spans="2:4" ht="15" customHeight="1" thickBot="1" x14ac:dyDescent="0.3">
      <c r="B30" s="346"/>
      <c r="C30" s="347"/>
      <c r="D30" s="360">
        <f t="shared" si="1"/>
        <v>0</v>
      </c>
    </row>
    <row r="31" spans="2:4" ht="15" customHeight="1" x14ac:dyDescent="0.25">
      <c r="B31" s="342"/>
      <c r="C31" s="343"/>
      <c r="D31" s="358">
        <f t="shared" si="0"/>
        <v>0</v>
      </c>
    </row>
    <row r="32" spans="2:4" ht="15" customHeight="1" x14ac:dyDescent="0.25">
      <c r="B32" s="344"/>
      <c r="C32" s="345"/>
      <c r="D32" s="359">
        <f t="shared" si="0"/>
        <v>0</v>
      </c>
    </row>
    <row r="33" spans="2:4" ht="15" customHeight="1" x14ac:dyDescent="0.25">
      <c r="B33" s="344"/>
      <c r="C33" s="345"/>
      <c r="D33" s="359">
        <f t="shared" si="0"/>
        <v>0</v>
      </c>
    </row>
    <row r="34" spans="2:4" ht="15" customHeight="1" x14ac:dyDescent="0.25">
      <c r="B34" s="344"/>
      <c r="C34" s="345"/>
      <c r="D34" s="359">
        <f t="shared" si="0"/>
        <v>0</v>
      </c>
    </row>
    <row r="35" spans="2:4" ht="15" customHeight="1" thickBot="1" x14ac:dyDescent="0.3">
      <c r="B35" s="346"/>
      <c r="C35" s="347"/>
      <c r="D35" s="361">
        <f t="shared" si="0"/>
        <v>0</v>
      </c>
    </row>
    <row r="36" spans="2:4" ht="15" customHeight="1" x14ac:dyDescent="0.25">
      <c r="B36" s="342"/>
      <c r="C36" s="343"/>
      <c r="D36" s="362">
        <f t="shared" si="0"/>
        <v>0</v>
      </c>
    </row>
    <row r="37" spans="2:4" ht="15" customHeight="1" x14ac:dyDescent="0.25">
      <c r="B37" s="344"/>
      <c r="C37" s="345"/>
      <c r="D37" s="359">
        <f t="shared" si="0"/>
        <v>0</v>
      </c>
    </row>
    <row r="38" spans="2:4" ht="15" customHeight="1" x14ac:dyDescent="0.25">
      <c r="B38" s="344"/>
      <c r="C38" s="345"/>
      <c r="D38" s="359">
        <f t="shared" si="0"/>
        <v>0</v>
      </c>
    </row>
    <row r="39" spans="2:4" ht="15" customHeight="1" x14ac:dyDescent="0.25">
      <c r="B39" s="344"/>
      <c r="C39" s="345"/>
      <c r="D39" s="359">
        <f t="shared" si="0"/>
        <v>0</v>
      </c>
    </row>
    <row r="40" spans="2:4" ht="15" customHeight="1" thickBot="1" x14ac:dyDescent="0.3">
      <c r="B40" s="346"/>
      <c r="C40" s="347"/>
      <c r="D40" s="360">
        <f t="shared" si="0"/>
        <v>0</v>
      </c>
    </row>
    <row r="41" spans="2:4" ht="15" customHeight="1" x14ac:dyDescent="0.25">
      <c r="B41" s="342"/>
      <c r="C41" s="343"/>
      <c r="D41" s="358">
        <f t="shared" ref="D41:D45" si="2">B41*C41</f>
        <v>0</v>
      </c>
    </row>
    <row r="42" spans="2:4" ht="15" customHeight="1" x14ac:dyDescent="0.25">
      <c r="B42" s="344"/>
      <c r="C42" s="345"/>
      <c r="D42" s="359">
        <f t="shared" si="2"/>
        <v>0</v>
      </c>
    </row>
    <row r="43" spans="2:4" ht="15" customHeight="1" x14ac:dyDescent="0.25">
      <c r="B43" s="344"/>
      <c r="C43" s="345"/>
      <c r="D43" s="359">
        <f t="shared" si="2"/>
        <v>0</v>
      </c>
    </row>
    <row r="44" spans="2:4" ht="15" customHeight="1" x14ac:dyDescent="0.25">
      <c r="B44" s="344"/>
      <c r="C44" s="345"/>
      <c r="D44" s="359">
        <f t="shared" si="2"/>
        <v>0</v>
      </c>
    </row>
    <row r="45" spans="2:4" ht="15" customHeight="1" thickBot="1" x14ac:dyDescent="0.3">
      <c r="B45" s="346"/>
      <c r="C45" s="347"/>
      <c r="D45" s="361">
        <f t="shared" si="2"/>
        <v>0</v>
      </c>
    </row>
    <row r="46" spans="2:4" ht="15" customHeight="1" x14ac:dyDescent="0.25">
      <c r="B46" s="342"/>
      <c r="C46" s="343"/>
      <c r="D46" s="358">
        <f t="shared" ref="D46:D50" si="3">B46*C46</f>
        <v>0</v>
      </c>
    </row>
    <row r="47" spans="2:4" ht="15" customHeight="1" x14ac:dyDescent="0.25">
      <c r="B47" s="344"/>
      <c r="C47" s="345"/>
      <c r="D47" s="359">
        <f t="shared" si="3"/>
        <v>0</v>
      </c>
    </row>
    <row r="48" spans="2:4" ht="15" customHeight="1" x14ac:dyDescent="0.25">
      <c r="B48" s="344"/>
      <c r="C48" s="345"/>
      <c r="D48" s="359">
        <f t="shared" si="3"/>
        <v>0</v>
      </c>
    </row>
    <row r="49" spans="2:4" ht="15" customHeight="1" x14ac:dyDescent="0.25">
      <c r="B49" s="344"/>
      <c r="C49" s="345"/>
      <c r="D49" s="359">
        <f t="shared" si="3"/>
        <v>0</v>
      </c>
    </row>
    <row r="50" spans="2:4" ht="15" customHeight="1" thickBot="1" x14ac:dyDescent="0.3">
      <c r="B50" s="346"/>
      <c r="C50" s="347"/>
      <c r="D50" s="361">
        <f t="shared" si="3"/>
        <v>0</v>
      </c>
    </row>
    <row r="51" spans="2:4" ht="15" customHeight="1" x14ac:dyDescent="0.25">
      <c r="B51" s="342"/>
      <c r="C51" s="343"/>
      <c r="D51" s="358">
        <f t="shared" ref="D51:D55" si="4">B51*C51</f>
        <v>0</v>
      </c>
    </row>
    <row r="52" spans="2:4" ht="15" customHeight="1" x14ac:dyDescent="0.25">
      <c r="B52" s="344"/>
      <c r="C52" s="345"/>
      <c r="D52" s="359">
        <f t="shared" si="4"/>
        <v>0</v>
      </c>
    </row>
    <row r="53" spans="2:4" ht="15" customHeight="1" x14ac:dyDescent="0.25">
      <c r="B53" s="344"/>
      <c r="C53" s="345"/>
      <c r="D53" s="359">
        <f t="shared" si="4"/>
        <v>0</v>
      </c>
    </row>
    <row r="54" spans="2:4" ht="15" customHeight="1" x14ac:dyDescent="0.25">
      <c r="B54" s="344"/>
      <c r="C54" s="345"/>
      <c r="D54" s="359">
        <f t="shared" si="4"/>
        <v>0</v>
      </c>
    </row>
    <row r="55" spans="2:4" ht="15" customHeight="1" thickBot="1" x14ac:dyDescent="0.3">
      <c r="B55" s="346"/>
      <c r="C55" s="347"/>
      <c r="D55" s="361">
        <f t="shared" si="4"/>
        <v>0</v>
      </c>
    </row>
    <row r="56" spans="2:4" ht="15" customHeight="1" x14ac:dyDescent="0.25">
      <c r="B56" s="342"/>
      <c r="C56" s="343"/>
      <c r="D56" s="358">
        <f t="shared" si="0"/>
        <v>0</v>
      </c>
    </row>
    <row r="57" spans="2:4" ht="15" customHeight="1" x14ac:dyDescent="0.25">
      <c r="B57" s="344"/>
      <c r="C57" s="345"/>
      <c r="D57" s="359">
        <f t="shared" si="0"/>
        <v>0</v>
      </c>
    </row>
    <row r="58" spans="2:4" ht="15" customHeight="1" x14ac:dyDescent="0.25">
      <c r="B58" s="344"/>
      <c r="C58" s="345"/>
      <c r="D58" s="359">
        <f t="shared" si="0"/>
        <v>0</v>
      </c>
    </row>
    <row r="59" spans="2:4" ht="15" customHeight="1" x14ac:dyDescent="0.25">
      <c r="B59" s="344"/>
      <c r="C59" s="345"/>
      <c r="D59" s="359">
        <f t="shared" si="0"/>
        <v>0</v>
      </c>
    </row>
    <row r="60" spans="2:4" ht="15" customHeight="1" thickBot="1" x14ac:dyDescent="0.3">
      <c r="B60" s="346"/>
      <c r="C60" s="347"/>
      <c r="D60" s="361">
        <f t="shared" si="0"/>
        <v>0</v>
      </c>
    </row>
    <row r="61" spans="2:4" ht="15" customHeight="1" x14ac:dyDescent="0.25">
      <c r="B61" s="342"/>
      <c r="C61" s="352"/>
      <c r="D61" s="362">
        <f t="shared" si="0"/>
        <v>0</v>
      </c>
    </row>
    <row r="62" spans="2:4" ht="15" customHeight="1" x14ac:dyDescent="0.25">
      <c r="B62" s="344"/>
      <c r="C62" s="353"/>
      <c r="D62" s="359">
        <f t="shared" si="0"/>
        <v>0</v>
      </c>
    </row>
    <row r="63" spans="2:4" ht="15" customHeight="1" x14ac:dyDescent="0.25">
      <c r="B63" s="344"/>
      <c r="C63" s="353"/>
      <c r="D63" s="359">
        <f t="shared" si="0"/>
        <v>0</v>
      </c>
    </row>
    <row r="64" spans="2:4" ht="15" customHeight="1" x14ac:dyDescent="0.25">
      <c r="B64" s="344"/>
      <c r="C64" s="353"/>
      <c r="D64" s="359">
        <f t="shared" si="0"/>
        <v>0</v>
      </c>
    </row>
    <row r="65" spans="2:4" ht="15" customHeight="1" thickBot="1" x14ac:dyDescent="0.3">
      <c r="B65" s="346"/>
      <c r="C65" s="354"/>
      <c r="D65" s="361">
        <f t="shared" si="0"/>
        <v>0</v>
      </c>
    </row>
    <row r="66" spans="2:4" ht="15" customHeight="1" thickBot="1" x14ac:dyDescent="0.3">
      <c r="B66" s="357" t="s">
        <v>411</v>
      </c>
      <c r="C66" s="357" t="s">
        <v>412</v>
      </c>
      <c r="D66" s="357" t="s">
        <v>410</v>
      </c>
    </row>
    <row r="67" spans="2:4" ht="15" customHeight="1" thickBot="1" x14ac:dyDescent="0.3">
      <c r="B67" s="363">
        <f>SUM(B16:B65)</f>
        <v>4368</v>
      </c>
      <c r="C67" s="364">
        <f>D67/B67</f>
        <v>26.166666666666668</v>
      </c>
      <c r="D67" s="364">
        <f>SUM(D16:D65)</f>
        <v>114296</v>
      </c>
    </row>
    <row r="69" spans="2:4" ht="15" customHeight="1" x14ac:dyDescent="0.25">
      <c r="C69" s="367"/>
    </row>
  </sheetData>
  <sheetProtection algorithmName="SHA-512" hashValue="bENJ5okM/kym+wsME7tiCztIUVLAuTHtvFSZGqWQ7e1nA+gZsDI7cqp7AsHZ1Oo4EYiyAWfflZO4UsHAYKCJOQ==" saltValue="9orm5dWYWYpi2MyvtLihgg==" spinCount="100000" sheet="1" objects="1" scenarios="1"/>
  <mergeCells count="3">
    <mergeCell ref="B12:C12"/>
    <mergeCell ref="B13:C13"/>
    <mergeCell ref="B10:D10"/>
  </mergeCells>
  <conditionalFormatting sqref="C16:C25 C56:C65 C36:C40">
    <cfRule type="expression" dxfId="5" priority="7">
      <formula>IF(ISBLANK(B16),FALSE,ISBLANK(C16))</formula>
    </cfRule>
  </conditionalFormatting>
  <conditionalFormatting sqref="C41:C45">
    <cfRule type="expression" dxfId="4" priority="5">
      <formula>IF(ISBLANK(B41),FALSE,ISBLANK(C41))</formula>
    </cfRule>
  </conditionalFormatting>
  <conditionalFormatting sqref="C31:C35">
    <cfRule type="expression" dxfId="3" priority="4">
      <formula>IF(ISBLANK(B31),FALSE,ISBLANK(C31))</formula>
    </cfRule>
  </conditionalFormatting>
  <conditionalFormatting sqref="C26:C30">
    <cfRule type="expression" dxfId="2" priority="3">
      <formula>IF(ISBLANK(B26),FALSE,ISBLANK(C26))</formula>
    </cfRule>
  </conditionalFormatting>
  <conditionalFormatting sqref="C46:C50">
    <cfRule type="expression" dxfId="1" priority="2">
      <formula>IF(ISBLANK(B46),FALSE,ISBLANK(C46))</formula>
    </cfRule>
  </conditionalFormatting>
  <conditionalFormatting sqref="C51:C55">
    <cfRule type="expression" dxfId="0" priority="1">
      <formula>IF(ISBLANK(B51),FALSE,ISBLANK(C51))</formula>
    </cfRule>
  </conditionalFormatting>
  <dataValidations count="2">
    <dataValidation type="decimal" operator="greaterThanOrEqual" allowBlank="1" showInputMessage="1" showErrorMessage="1" error="Please enter a number greater than or equal to 0.0." sqref="B16:B65" xr:uid="{00000000-0002-0000-1600-000000000000}">
      <formula1>0</formula1>
    </dataValidation>
    <dataValidation type="decimal" operator="greaterThanOrEqual" allowBlank="1" showInputMessage="1" showErrorMessage="1" error="Please enter a dollar amount greater than or equal to $0." sqref="C16:C65" xr:uid="{00000000-0002-0000-1600-000001000000}">
      <formula1>0</formula1>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pageSetUpPr fitToPage="1"/>
  </sheetPr>
  <dimension ref="B1:O50"/>
  <sheetViews>
    <sheetView workbookViewId="0">
      <selection activeCell="T18" sqref="T18"/>
    </sheetView>
  </sheetViews>
  <sheetFormatPr defaultColWidth="9.140625" defaultRowHeight="15" customHeight="1" x14ac:dyDescent="0.25"/>
  <cols>
    <col min="1" max="1" width="2.85546875" style="337" customWidth="1"/>
    <col min="2" max="2" width="51.28515625" style="337" bestFit="1" customWidth="1"/>
    <col min="3" max="3" width="12.7109375" style="337" customWidth="1"/>
    <col min="4" max="8" width="10.7109375" style="337" customWidth="1"/>
    <col min="9" max="9" width="2.85546875" style="337" customWidth="1"/>
    <col min="10" max="10" width="12.7109375" style="337" customWidth="1"/>
    <col min="11" max="15" width="10.7109375" style="337" customWidth="1"/>
    <col min="16" max="16384" width="9.140625" style="337"/>
  </cols>
  <sheetData>
    <row r="1" spans="2:15" s="336" customFormat="1" ht="15" customHeight="1" x14ac:dyDescent="0.25"/>
    <row r="2" spans="2:15" s="336" customFormat="1" ht="15" customHeight="1" x14ac:dyDescent="0.25"/>
    <row r="3" spans="2:15" s="336" customFormat="1" ht="15" customHeight="1" x14ac:dyDescent="0.25"/>
    <row r="4" spans="2:15" s="336" customFormat="1" ht="15" customHeight="1" x14ac:dyDescent="0.25"/>
    <row r="5" spans="2:15" s="336" customFormat="1" ht="15" customHeight="1" x14ac:dyDescent="0.25"/>
    <row r="6" spans="2:15" s="336" customFormat="1" ht="15" customHeight="1" x14ac:dyDescent="0.25"/>
    <row r="7" spans="2:15" s="336" customFormat="1" ht="15" customHeight="1" x14ac:dyDescent="0.25"/>
    <row r="8" spans="2:15" s="336" customFormat="1" ht="15" customHeight="1" x14ac:dyDescent="0.25"/>
    <row r="10" spans="2:15" ht="15" customHeight="1" thickBot="1" x14ac:dyDescent="0.3">
      <c r="B10" s="1395" t="s">
        <v>856</v>
      </c>
      <c r="C10" s="1395"/>
      <c r="D10" s="1395"/>
      <c r="E10" s="1395"/>
      <c r="F10" s="1395"/>
      <c r="G10" s="1395"/>
      <c r="H10" s="1395"/>
      <c r="J10" s="1395" t="s">
        <v>857</v>
      </c>
      <c r="K10" s="1395"/>
      <c r="L10" s="1395"/>
      <c r="M10" s="1395"/>
      <c r="N10" s="1395"/>
      <c r="O10" s="1395"/>
    </row>
    <row r="11" spans="2:15" ht="15" customHeight="1" x14ac:dyDescent="0.25">
      <c r="B11" s="18"/>
      <c r="C11" s="15"/>
      <c r="D11" s="9"/>
      <c r="E11" s="9"/>
      <c r="F11" s="9"/>
      <c r="G11" s="9"/>
      <c r="H11" s="338"/>
      <c r="J11" s="8"/>
      <c r="K11" s="15"/>
      <c r="L11" s="15"/>
      <c r="M11" s="15"/>
      <c r="N11" s="9"/>
      <c r="O11" s="9"/>
    </row>
    <row r="12" spans="2:15" ht="15" customHeight="1" x14ac:dyDescent="0.25">
      <c r="B12" s="19" t="s">
        <v>38</v>
      </c>
      <c r="C12" s="21" t="s">
        <v>39</v>
      </c>
      <c r="D12" s="11" t="s">
        <v>30</v>
      </c>
      <c r="E12" s="11" t="s">
        <v>33</v>
      </c>
      <c r="F12" s="11" t="s">
        <v>34</v>
      </c>
      <c r="G12" s="11" t="s">
        <v>35</v>
      </c>
      <c r="H12" s="14" t="s">
        <v>126</v>
      </c>
      <c r="J12" s="10" t="s">
        <v>39</v>
      </c>
      <c r="K12" s="16" t="s">
        <v>30</v>
      </c>
      <c r="L12" s="16" t="s">
        <v>33</v>
      </c>
      <c r="M12" s="16" t="s">
        <v>34</v>
      </c>
      <c r="N12" s="14" t="s">
        <v>35</v>
      </c>
      <c r="O12" s="14" t="s">
        <v>126</v>
      </c>
    </row>
    <row r="13" spans="2:15" ht="15" customHeight="1" thickBot="1" x14ac:dyDescent="0.3">
      <c r="B13" s="20"/>
      <c r="C13" s="17"/>
      <c r="D13" s="13"/>
      <c r="E13" s="13"/>
      <c r="F13" s="13"/>
      <c r="G13" s="13"/>
      <c r="H13" s="339"/>
      <c r="J13" s="12"/>
      <c r="K13" s="17"/>
      <c r="L13" s="17"/>
      <c r="M13" s="17"/>
      <c r="N13" s="13"/>
      <c r="O13" s="13"/>
    </row>
    <row r="14" spans="2:15" ht="15" customHeight="1" thickBot="1" x14ac:dyDescent="0.3">
      <c r="B14" s="24" t="s">
        <v>127</v>
      </c>
      <c r="C14" s="23">
        <v>14</v>
      </c>
      <c r="D14" s="465">
        <f>VLOOKUP(C14,$J$14:$O$47,2,FALSE)</f>
        <v>31.442699999999999</v>
      </c>
      <c r="E14" s="465">
        <f>VLOOKUP(C14,$J$14:$O$47,3,FALSE)</f>
        <v>32.315100000000001</v>
      </c>
      <c r="F14" s="465">
        <f>VLOOKUP(C14,$J$14:$O$47,4,FALSE)</f>
        <v>33.216900000000003</v>
      </c>
      <c r="G14" s="465">
        <f>VLOOKUP(C14,$J$14:$O$47,5,FALSE)</f>
        <v>34.1496</v>
      </c>
      <c r="H14" s="465">
        <f>VLOOKUP(C14,$J$14:$O$47,6,FALSE)</f>
        <v>35.540300000000002</v>
      </c>
      <c r="J14" s="845">
        <v>1</v>
      </c>
      <c r="K14" s="464">
        <v>22.357399999999998</v>
      </c>
      <c r="L14" s="464">
        <v>22.927099999999999</v>
      </c>
      <c r="M14" s="464">
        <v>23.516100000000002</v>
      </c>
      <c r="N14" s="464">
        <v>24.124099999999999</v>
      </c>
      <c r="O14" s="464">
        <v>25.0351</v>
      </c>
    </row>
    <row r="15" spans="2:15" ht="15" customHeight="1" thickBot="1" x14ac:dyDescent="0.3">
      <c r="B15" s="24" t="s">
        <v>128</v>
      </c>
      <c r="C15" s="23">
        <v>9</v>
      </c>
      <c r="D15" s="465">
        <f t="shared" ref="D15:D50" si="0">VLOOKUP(C15,$J$14:$O$47,2,FALSE)</f>
        <v>27.483000000000001</v>
      </c>
      <c r="E15" s="465">
        <f t="shared" ref="E15:E50" si="1">VLOOKUP(C15,$J$14:$O$47,3,FALSE)</f>
        <v>28.224599999999999</v>
      </c>
      <c r="F15" s="465">
        <f t="shared" ref="F15:F50" si="2">VLOOKUP(C15,$J$14:$O$47,4,FALSE)</f>
        <v>28.989699999999999</v>
      </c>
      <c r="G15" s="465">
        <f t="shared" ref="G15:G50" si="3">VLOOKUP(C15,$J$14:$O$47,5,FALSE)</f>
        <v>29.780899999999999</v>
      </c>
      <c r="H15" s="465">
        <f t="shared" ref="H15:H50" si="4">VLOOKUP(C15,$J$14:$O$47,6,FALSE)</f>
        <v>30.963000000000001</v>
      </c>
      <c r="J15" s="845">
        <v>2</v>
      </c>
      <c r="K15" s="464">
        <v>22.927099999999999</v>
      </c>
      <c r="L15" s="464">
        <v>23.516100000000002</v>
      </c>
      <c r="M15" s="464">
        <v>24.124099999999999</v>
      </c>
      <c r="N15" s="464">
        <v>24.752300000000002</v>
      </c>
      <c r="O15" s="464">
        <v>25.693300000000001</v>
      </c>
    </row>
    <row r="16" spans="2:15" ht="15" customHeight="1" thickBot="1" x14ac:dyDescent="0.3">
      <c r="B16" s="24" t="s">
        <v>129</v>
      </c>
      <c r="C16" s="23">
        <v>15</v>
      </c>
      <c r="D16" s="465">
        <f t="shared" si="0"/>
        <v>32.315100000000001</v>
      </c>
      <c r="E16" s="465">
        <f t="shared" si="1"/>
        <v>33.216900000000003</v>
      </c>
      <c r="F16" s="465">
        <f t="shared" si="2"/>
        <v>34.1496</v>
      </c>
      <c r="G16" s="465">
        <f t="shared" si="3"/>
        <v>35.112099999999998</v>
      </c>
      <c r="H16" s="465">
        <f t="shared" si="4"/>
        <v>36.549999999999997</v>
      </c>
      <c r="J16" s="845">
        <v>3</v>
      </c>
      <c r="K16" s="464">
        <v>23.516100000000002</v>
      </c>
      <c r="L16" s="464">
        <v>24.124099999999999</v>
      </c>
      <c r="M16" s="464">
        <v>24.752300000000002</v>
      </c>
      <c r="N16" s="464">
        <v>25.401900000000001</v>
      </c>
      <c r="O16" s="464">
        <v>26.373899999999999</v>
      </c>
    </row>
    <row r="17" spans="2:15" ht="15" customHeight="1" thickBot="1" x14ac:dyDescent="0.3">
      <c r="B17" s="24" t="s">
        <v>130</v>
      </c>
      <c r="C17" s="23">
        <v>26</v>
      </c>
      <c r="D17" s="465">
        <f t="shared" si="0"/>
        <v>44.167900000000003</v>
      </c>
      <c r="E17" s="465">
        <f t="shared" si="1"/>
        <v>45.4876</v>
      </c>
      <c r="F17" s="465">
        <f t="shared" si="2"/>
        <v>46.851900000000001</v>
      </c>
      <c r="G17" s="465">
        <f t="shared" si="3"/>
        <v>48.261699999999998</v>
      </c>
      <c r="H17" s="465">
        <f t="shared" si="4"/>
        <v>50.357900000000001</v>
      </c>
      <c r="J17" s="845">
        <v>4</v>
      </c>
      <c r="K17" s="464">
        <v>24.124099999999999</v>
      </c>
      <c r="L17" s="464">
        <v>24.752300000000002</v>
      </c>
      <c r="M17" s="464">
        <v>25.401900000000001</v>
      </c>
      <c r="N17" s="464">
        <v>26.0731</v>
      </c>
      <c r="O17" s="464">
        <v>27.0779</v>
      </c>
    </row>
    <row r="18" spans="2:15" ht="15" customHeight="1" thickBot="1" x14ac:dyDescent="0.3">
      <c r="B18" s="24" t="s">
        <v>131</v>
      </c>
      <c r="C18" s="23">
        <v>27</v>
      </c>
      <c r="D18" s="465">
        <f t="shared" si="0"/>
        <v>45.4876</v>
      </c>
      <c r="E18" s="465">
        <f t="shared" si="1"/>
        <v>46.851900000000001</v>
      </c>
      <c r="F18" s="465">
        <f t="shared" si="2"/>
        <v>48.261699999999998</v>
      </c>
      <c r="G18" s="465">
        <f t="shared" si="3"/>
        <v>49.717700000000001</v>
      </c>
      <c r="H18" s="465">
        <f t="shared" si="4"/>
        <v>51.883600000000001</v>
      </c>
      <c r="J18" s="845">
        <v>5</v>
      </c>
      <c r="K18" s="464">
        <v>24.752300000000002</v>
      </c>
      <c r="L18" s="464">
        <v>25.401900000000001</v>
      </c>
      <c r="M18" s="464">
        <v>26.0731</v>
      </c>
      <c r="N18" s="464">
        <v>26.766999999999999</v>
      </c>
      <c r="O18" s="464">
        <v>27.803999999999998</v>
      </c>
    </row>
    <row r="19" spans="2:15" ht="15" customHeight="1" thickBot="1" x14ac:dyDescent="0.3">
      <c r="B19" s="24" t="s">
        <v>132</v>
      </c>
      <c r="C19" s="23">
        <v>14</v>
      </c>
      <c r="D19" s="465">
        <f t="shared" si="0"/>
        <v>31.442699999999999</v>
      </c>
      <c r="E19" s="465">
        <f t="shared" si="1"/>
        <v>32.315100000000001</v>
      </c>
      <c r="F19" s="465">
        <f t="shared" si="2"/>
        <v>33.216900000000003</v>
      </c>
      <c r="G19" s="465">
        <f t="shared" si="3"/>
        <v>34.1496</v>
      </c>
      <c r="H19" s="465">
        <f t="shared" si="4"/>
        <v>35.540300000000002</v>
      </c>
      <c r="J19" s="845">
        <v>6</v>
      </c>
      <c r="K19" s="464">
        <v>25.401900000000001</v>
      </c>
      <c r="L19" s="464">
        <v>26.0731</v>
      </c>
      <c r="M19" s="464">
        <v>26.766999999999999</v>
      </c>
      <c r="N19" s="464">
        <v>27.483000000000001</v>
      </c>
      <c r="O19" s="464">
        <v>28.555</v>
      </c>
    </row>
    <row r="20" spans="2:15" ht="15" customHeight="1" thickBot="1" x14ac:dyDescent="0.3">
      <c r="B20" s="24" t="s">
        <v>133</v>
      </c>
      <c r="C20" s="23">
        <v>27</v>
      </c>
      <c r="D20" s="465">
        <f t="shared" si="0"/>
        <v>45.4876</v>
      </c>
      <c r="E20" s="465">
        <f t="shared" si="1"/>
        <v>46.851900000000001</v>
      </c>
      <c r="F20" s="465">
        <f t="shared" si="2"/>
        <v>48.261699999999998</v>
      </c>
      <c r="G20" s="465">
        <f t="shared" si="3"/>
        <v>49.717700000000001</v>
      </c>
      <c r="H20" s="465">
        <f t="shared" si="4"/>
        <v>51.883600000000001</v>
      </c>
      <c r="J20" s="845">
        <v>7</v>
      </c>
      <c r="K20" s="464">
        <v>26.0731</v>
      </c>
      <c r="L20" s="464">
        <v>26.766999999999999</v>
      </c>
      <c r="M20" s="464">
        <v>27.483000000000001</v>
      </c>
      <c r="N20" s="464">
        <v>28.224599999999999</v>
      </c>
      <c r="O20" s="464">
        <v>29.331700000000001</v>
      </c>
    </row>
    <row r="21" spans="2:15" ht="15" customHeight="1" thickBot="1" x14ac:dyDescent="0.3">
      <c r="B21" s="24" t="s">
        <v>134</v>
      </c>
      <c r="C21" s="23" t="s">
        <v>135</v>
      </c>
      <c r="D21" s="465">
        <f t="shared" si="0"/>
        <v>38.198900000000002</v>
      </c>
      <c r="E21" s="465">
        <f t="shared" si="1"/>
        <v>39.299999999999997</v>
      </c>
      <c r="F21" s="465">
        <f t="shared" si="2"/>
        <v>40.458100000000002</v>
      </c>
      <c r="G21" s="465">
        <f t="shared" si="3"/>
        <v>41.654299999999999</v>
      </c>
      <c r="H21" s="465">
        <f t="shared" si="4"/>
        <v>42.8904</v>
      </c>
      <c r="J21" s="845">
        <v>8</v>
      </c>
      <c r="K21" s="464">
        <v>26.766999999999999</v>
      </c>
      <c r="L21" s="464">
        <v>27.483000000000001</v>
      </c>
      <c r="M21" s="464">
        <v>28.224599999999999</v>
      </c>
      <c r="N21" s="464">
        <v>28.989699999999999</v>
      </c>
      <c r="O21" s="464">
        <v>30.133600000000001</v>
      </c>
    </row>
    <row r="22" spans="2:15" ht="15" customHeight="1" thickBot="1" x14ac:dyDescent="0.3">
      <c r="B22" s="24" t="s">
        <v>136</v>
      </c>
      <c r="C22" s="23">
        <v>13</v>
      </c>
      <c r="D22" s="465">
        <f t="shared" si="0"/>
        <v>30.597999999999999</v>
      </c>
      <c r="E22" s="465">
        <f t="shared" si="1"/>
        <v>31.442699999999999</v>
      </c>
      <c r="F22" s="465">
        <f t="shared" si="2"/>
        <v>32.315100000000001</v>
      </c>
      <c r="G22" s="465">
        <f t="shared" si="3"/>
        <v>33.216900000000003</v>
      </c>
      <c r="H22" s="465">
        <f t="shared" si="4"/>
        <v>34.563899999999997</v>
      </c>
      <c r="J22" s="845">
        <v>9</v>
      </c>
      <c r="K22" s="464">
        <v>27.483000000000001</v>
      </c>
      <c r="L22" s="464">
        <v>28.224599999999999</v>
      </c>
      <c r="M22" s="464">
        <v>28.989699999999999</v>
      </c>
      <c r="N22" s="464">
        <v>29.780899999999999</v>
      </c>
      <c r="O22" s="464">
        <v>30.963000000000001</v>
      </c>
    </row>
    <row r="23" spans="2:15" ht="15" customHeight="1" thickBot="1" x14ac:dyDescent="0.3">
      <c r="B23" s="24" t="s">
        <v>137</v>
      </c>
      <c r="C23" s="23">
        <v>30</v>
      </c>
      <c r="D23" s="465">
        <f t="shared" si="0"/>
        <v>49.717700000000001</v>
      </c>
      <c r="E23" s="465">
        <f t="shared" si="1"/>
        <v>51.2224</v>
      </c>
      <c r="F23" s="465">
        <f t="shared" si="2"/>
        <v>52.778100000000002</v>
      </c>
      <c r="G23" s="465">
        <f t="shared" si="3"/>
        <v>54.4221</v>
      </c>
      <c r="H23" s="465">
        <f t="shared" si="4"/>
        <v>56.774900000000002</v>
      </c>
      <c r="J23" s="845">
        <v>10</v>
      </c>
      <c r="K23" s="464">
        <v>28.224599999999999</v>
      </c>
      <c r="L23" s="464">
        <v>28.989699999999999</v>
      </c>
      <c r="M23" s="464">
        <v>29.780899999999999</v>
      </c>
      <c r="N23" s="464">
        <v>30.597999999999999</v>
      </c>
      <c r="O23" s="464">
        <v>31.818899999999999</v>
      </c>
    </row>
    <row r="24" spans="2:15" ht="15" customHeight="1" thickBot="1" x14ac:dyDescent="0.3">
      <c r="B24" s="24" t="s">
        <v>138</v>
      </c>
      <c r="C24" s="23">
        <v>9</v>
      </c>
      <c r="D24" s="465">
        <f t="shared" si="0"/>
        <v>27.483000000000001</v>
      </c>
      <c r="E24" s="465">
        <f t="shared" si="1"/>
        <v>28.224599999999999</v>
      </c>
      <c r="F24" s="465">
        <f t="shared" si="2"/>
        <v>28.989699999999999</v>
      </c>
      <c r="G24" s="465">
        <f t="shared" si="3"/>
        <v>29.780899999999999</v>
      </c>
      <c r="H24" s="465">
        <f t="shared" si="4"/>
        <v>30.963000000000001</v>
      </c>
      <c r="J24" s="845">
        <v>11</v>
      </c>
      <c r="K24" s="464">
        <v>28.989699999999999</v>
      </c>
      <c r="L24" s="464">
        <v>29.780899999999999</v>
      </c>
      <c r="M24" s="464">
        <v>30.597999999999999</v>
      </c>
      <c r="N24" s="464">
        <v>31.442699999999999</v>
      </c>
      <c r="O24" s="464">
        <v>32.703899999999997</v>
      </c>
    </row>
    <row r="25" spans="2:15" ht="15" customHeight="1" thickBot="1" x14ac:dyDescent="0.3">
      <c r="B25" s="24" t="s">
        <v>139</v>
      </c>
      <c r="C25" s="23">
        <v>30</v>
      </c>
      <c r="D25" s="465">
        <f t="shared" si="0"/>
        <v>49.717700000000001</v>
      </c>
      <c r="E25" s="465">
        <f t="shared" si="1"/>
        <v>51.2224</v>
      </c>
      <c r="F25" s="465">
        <f t="shared" si="2"/>
        <v>52.778100000000002</v>
      </c>
      <c r="G25" s="465">
        <f t="shared" si="3"/>
        <v>54.4221</v>
      </c>
      <c r="H25" s="465">
        <f t="shared" si="4"/>
        <v>56.774900000000002</v>
      </c>
      <c r="J25" s="845">
        <v>12</v>
      </c>
      <c r="K25" s="464">
        <v>29.780899999999999</v>
      </c>
      <c r="L25" s="464">
        <v>30.597999999999999</v>
      </c>
      <c r="M25" s="464">
        <v>31.442699999999999</v>
      </c>
      <c r="N25" s="464">
        <v>32.315100000000001</v>
      </c>
      <c r="O25" s="464">
        <v>33.618600000000001</v>
      </c>
    </row>
    <row r="26" spans="2:15" ht="15" customHeight="1" thickBot="1" x14ac:dyDescent="0.3">
      <c r="B26" s="24" t="s">
        <v>140</v>
      </c>
      <c r="C26" s="23">
        <v>26</v>
      </c>
      <c r="D26" s="465">
        <f t="shared" si="0"/>
        <v>44.167900000000003</v>
      </c>
      <c r="E26" s="465">
        <f t="shared" si="1"/>
        <v>45.4876</v>
      </c>
      <c r="F26" s="465">
        <f t="shared" si="2"/>
        <v>46.851900000000001</v>
      </c>
      <c r="G26" s="465">
        <f t="shared" si="3"/>
        <v>48.261699999999998</v>
      </c>
      <c r="H26" s="465">
        <f t="shared" si="4"/>
        <v>50.357900000000001</v>
      </c>
      <c r="J26" s="845">
        <v>13</v>
      </c>
      <c r="K26" s="464">
        <v>30.597999999999999</v>
      </c>
      <c r="L26" s="464">
        <v>31.442699999999999</v>
      </c>
      <c r="M26" s="464">
        <v>32.315100000000001</v>
      </c>
      <c r="N26" s="464">
        <v>33.216900000000003</v>
      </c>
      <c r="O26" s="464">
        <v>34.563899999999997</v>
      </c>
    </row>
    <row r="27" spans="2:15" ht="15" customHeight="1" thickBot="1" x14ac:dyDescent="0.3">
      <c r="B27" s="24" t="s">
        <v>365</v>
      </c>
      <c r="C27" s="23">
        <v>27</v>
      </c>
      <c r="D27" s="465">
        <f t="shared" si="0"/>
        <v>45.4876</v>
      </c>
      <c r="E27" s="465">
        <f t="shared" si="1"/>
        <v>46.851900000000001</v>
      </c>
      <c r="F27" s="465">
        <f t="shared" si="2"/>
        <v>48.261699999999998</v>
      </c>
      <c r="G27" s="465">
        <f t="shared" si="3"/>
        <v>49.717700000000001</v>
      </c>
      <c r="H27" s="465">
        <f t="shared" si="4"/>
        <v>51.883600000000001</v>
      </c>
      <c r="J27" s="845">
        <v>14</v>
      </c>
      <c r="K27" s="464">
        <v>31.442699999999999</v>
      </c>
      <c r="L27" s="464">
        <v>32.315100000000001</v>
      </c>
      <c r="M27" s="464">
        <v>33.216900000000003</v>
      </c>
      <c r="N27" s="464">
        <v>34.1496</v>
      </c>
      <c r="O27" s="464">
        <v>35.540300000000002</v>
      </c>
    </row>
    <row r="28" spans="2:15" ht="15" customHeight="1" thickBot="1" x14ac:dyDescent="0.3">
      <c r="B28" s="24" t="s">
        <v>141</v>
      </c>
      <c r="C28" s="23">
        <v>30</v>
      </c>
      <c r="D28" s="465">
        <f t="shared" si="0"/>
        <v>49.717700000000001</v>
      </c>
      <c r="E28" s="465">
        <f t="shared" si="1"/>
        <v>51.2224</v>
      </c>
      <c r="F28" s="465">
        <f t="shared" si="2"/>
        <v>52.778100000000002</v>
      </c>
      <c r="G28" s="465">
        <f t="shared" si="3"/>
        <v>54.4221</v>
      </c>
      <c r="H28" s="465">
        <f t="shared" si="4"/>
        <v>56.774900000000002</v>
      </c>
      <c r="J28" s="845">
        <v>15</v>
      </c>
      <c r="K28" s="464">
        <v>32.315100000000001</v>
      </c>
      <c r="L28" s="464">
        <v>33.216900000000003</v>
      </c>
      <c r="M28" s="464">
        <v>34.1496</v>
      </c>
      <c r="N28" s="464">
        <v>35.112099999999998</v>
      </c>
      <c r="O28" s="464">
        <v>36.549999999999997</v>
      </c>
    </row>
    <row r="29" spans="2:15" ht="15" customHeight="1" thickBot="1" x14ac:dyDescent="0.3">
      <c r="B29" s="24" t="s">
        <v>142</v>
      </c>
      <c r="C29" s="23">
        <v>24</v>
      </c>
      <c r="D29" s="465">
        <f t="shared" si="0"/>
        <v>41.654299999999999</v>
      </c>
      <c r="E29" s="465">
        <f t="shared" si="1"/>
        <v>42.8904</v>
      </c>
      <c r="F29" s="465">
        <f t="shared" si="2"/>
        <v>44.167900000000003</v>
      </c>
      <c r="G29" s="465">
        <f t="shared" si="3"/>
        <v>45.4876</v>
      </c>
      <c r="H29" s="465">
        <f t="shared" si="4"/>
        <v>47.451599999999999</v>
      </c>
      <c r="J29" s="845">
        <v>16</v>
      </c>
      <c r="K29" s="464">
        <v>33.216900000000003</v>
      </c>
      <c r="L29" s="464">
        <v>34.1496</v>
      </c>
      <c r="M29" s="464">
        <v>35.112099999999998</v>
      </c>
      <c r="N29" s="464">
        <v>36.107900000000001</v>
      </c>
      <c r="O29" s="464">
        <v>37.593000000000004</v>
      </c>
    </row>
    <row r="30" spans="2:15" ht="15" customHeight="1" thickBot="1" x14ac:dyDescent="0.3">
      <c r="B30" s="24" t="s">
        <v>143</v>
      </c>
      <c r="C30" s="23">
        <v>24</v>
      </c>
      <c r="D30" s="465">
        <f t="shared" si="0"/>
        <v>41.654299999999999</v>
      </c>
      <c r="E30" s="465">
        <f t="shared" si="1"/>
        <v>42.8904</v>
      </c>
      <c r="F30" s="465">
        <f t="shared" si="2"/>
        <v>44.167900000000003</v>
      </c>
      <c r="G30" s="465">
        <f t="shared" si="3"/>
        <v>45.4876</v>
      </c>
      <c r="H30" s="465">
        <f t="shared" si="4"/>
        <v>47.451599999999999</v>
      </c>
      <c r="J30" s="845">
        <v>17</v>
      </c>
      <c r="K30" s="464">
        <v>34.1496</v>
      </c>
      <c r="L30" s="464">
        <v>35.112099999999998</v>
      </c>
      <c r="M30" s="464">
        <v>36.107900000000001</v>
      </c>
      <c r="N30" s="464">
        <v>37.136099999999999</v>
      </c>
      <c r="O30" s="464">
        <v>38.67</v>
      </c>
    </row>
    <row r="31" spans="2:15" ht="15" customHeight="1" thickBot="1" x14ac:dyDescent="0.3">
      <c r="B31" s="24" t="s">
        <v>494</v>
      </c>
      <c r="C31" s="23">
        <v>27</v>
      </c>
      <c r="D31" s="465">
        <f t="shared" si="0"/>
        <v>45.4876</v>
      </c>
      <c r="E31" s="465">
        <f t="shared" si="1"/>
        <v>46.851900000000001</v>
      </c>
      <c r="F31" s="465">
        <f t="shared" si="2"/>
        <v>48.261699999999998</v>
      </c>
      <c r="G31" s="465">
        <f t="shared" si="3"/>
        <v>49.717700000000001</v>
      </c>
      <c r="H31" s="465">
        <f t="shared" si="4"/>
        <v>51.883600000000001</v>
      </c>
      <c r="J31" s="845">
        <v>18</v>
      </c>
      <c r="K31" s="464">
        <v>35.112099999999998</v>
      </c>
      <c r="L31" s="464">
        <v>36.107900000000001</v>
      </c>
      <c r="M31" s="464">
        <v>37.136099999999999</v>
      </c>
      <c r="N31" s="464">
        <v>38.198900000000002</v>
      </c>
      <c r="O31" s="464">
        <v>39.7943</v>
      </c>
    </row>
    <row r="32" spans="2:15" ht="15" customHeight="1" thickBot="1" x14ac:dyDescent="0.3">
      <c r="B32" s="24" t="s">
        <v>144</v>
      </c>
      <c r="C32" s="23">
        <v>25</v>
      </c>
      <c r="D32" s="465">
        <f t="shared" si="0"/>
        <v>42.8904</v>
      </c>
      <c r="E32" s="465">
        <f t="shared" si="1"/>
        <v>44.167900000000003</v>
      </c>
      <c r="F32" s="465">
        <f t="shared" si="2"/>
        <v>45.4876</v>
      </c>
      <c r="G32" s="465">
        <f t="shared" si="3"/>
        <v>46.851900000000001</v>
      </c>
      <c r="H32" s="465">
        <f t="shared" si="4"/>
        <v>48.880699999999997</v>
      </c>
      <c r="J32" s="845">
        <v>19</v>
      </c>
      <c r="K32" s="464">
        <v>36.107900000000001</v>
      </c>
      <c r="L32" s="464">
        <v>37.136099999999999</v>
      </c>
      <c r="M32" s="464">
        <v>38.198900000000002</v>
      </c>
      <c r="N32" s="464">
        <v>39.299999999999997</v>
      </c>
      <c r="O32" s="464">
        <v>40.967599999999997</v>
      </c>
    </row>
    <row r="33" spans="2:15" ht="15" customHeight="1" thickBot="1" x14ac:dyDescent="0.3">
      <c r="B33" s="24" t="s">
        <v>145</v>
      </c>
      <c r="C33" s="23" t="s">
        <v>135</v>
      </c>
      <c r="D33" s="465">
        <f t="shared" si="0"/>
        <v>38.198900000000002</v>
      </c>
      <c r="E33" s="465">
        <f t="shared" si="1"/>
        <v>39.299999999999997</v>
      </c>
      <c r="F33" s="465">
        <f t="shared" si="2"/>
        <v>40.458100000000002</v>
      </c>
      <c r="G33" s="465">
        <f t="shared" si="3"/>
        <v>41.654299999999999</v>
      </c>
      <c r="H33" s="465">
        <f t="shared" si="4"/>
        <v>42.8904</v>
      </c>
      <c r="J33" s="845">
        <v>20</v>
      </c>
      <c r="K33" s="464">
        <v>37.136099999999999</v>
      </c>
      <c r="L33" s="464">
        <v>38.198900000000002</v>
      </c>
      <c r="M33" s="464">
        <v>39.299999999999997</v>
      </c>
      <c r="N33" s="464">
        <v>40.458100000000002</v>
      </c>
      <c r="O33" s="464">
        <v>42.180399999999999</v>
      </c>
    </row>
    <row r="34" spans="2:15" ht="15" customHeight="1" thickBot="1" x14ac:dyDescent="0.3">
      <c r="B34" s="24" t="s">
        <v>146</v>
      </c>
      <c r="C34" s="23">
        <v>9</v>
      </c>
      <c r="D34" s="465">
        <f t="shared" si="0"/>
        <v>27.483000000000001</v>
      </c>
      <c r="E34" s="465">
        <f t="shared" si="1"/>
        <v>28.224599999999999</v>
      </c>
      <c r="F34" s="465">
        <f t="shared" si="2"/>
        <v>28.989699999999999</v>
      </c>
      <c r="G34" s="465">
        <f t="shared" si="3"/>
        <v>29.780899999999999</v>
      </c>
      <c r="H34" s="465">
        <f t="shared" si="4"/>
        <v>30.963000000000001</v>
      </c>
      <c r="J34" s="845">
        <v>21</v>
      </c>
      <c r="K34" s="464">
        <v>38.198900000000002</v>
      </c>
      <c r="L34" s="464">
        <v>39.299999999999997</v>
      </c>
      <c r="M34" s="464">
        <v>40.458100000000002</v>
      </c>
      <c r="N34" s="464">
        <v>41.654299999999999</v>
      </c>
      <c r="O34" s="464">
        <v>43.434699999999999</v>
      </c>
    </row>
    <row r="35" spans="2:15" ht="15" customHeight="1" thickBot="1" x14ac:dyDescent="0.3">
      <c r="B35" s="24" t="s">
        <v>147</v>
      </c>
      <c r="C35" s="23">
        <v>27</v>
      </c>
      <c r="D35" s="465">
        <f t="shared" si="0"/>
        <v>45.4876</v>
      </c>
      <c r="E35" s="465">
        <f t="shared" si="1"/>
        <v>46.851900000000001</v>
      </c>
      <c r="F35" s="465">
        <f t="shared" si="2"/>
        <v>48.261699999999998</v>
      </c>
      <c r="G35" s="465">
        <f t="shared" si="3"/>
        <v>49.717700000000001</v>
      </c>
      <c r="H35" s="465">
        <f t="shared" si="4"/>
        <v>51.883600000000001</v>
      </c>
      <c r="J35" s="845">
        <v>22</v>
      </c>
      <c r="K35" s="464">
        <v>39.299999999999997</v>
      </c>
      <c r="L35" s="464">
        <v>40.458100000000002</v>
      </c>
      <c r="M35" s="464">
        <v>41.654299999999999</v>
      </c>
      <c r="N35" s="464">
        <v>42.8904</v>
      </c>
      <c r="O35" s="464">
        <v>44.728700000000003</v>
      </c>
    </row>
    <row r="36" spans="2:15" ht="15" customHeight="1" thickBot="1" x14ac:dyDescent="0.3">
      <c r="B36" s="24" t="s">
        <v>148</v>
      </c>
      <c r="C36" s="23">
        <v>25</v>
      </c>
      <c r="D36" s="465">
        <f t="shared" si="0"/>
        <v>42.8904</v>
      </c>
      <c r="E36" s="465">
        <f t="shared" si="1"/>
        <v>44.167900000000003</v>
      </c>
      <c r="F36" s="465">
        <f t="shared" si="2"/>
        <v>45.4876</v>
      </c>
      <c r="G36" s="465">
        <f t="shared" si="3"/>
        <v>46.851900000000001</v>
      </c>
      <c r="H36" s="465">
        <f t="shared" si="4"/>
        <v>48.880699999999997</v>
      </c>
      <c r="J36" s="845">
        <v>23</v>
      </c>
      <c r="K36" s="464">
        <v>40.458100000000002</v>
      </c>
      <c r="L36" s="464">
        <v>41.654299999999999</v>
      </c>
      <c r="M36" s="464">
        <v>42.8904</v>
      </c>
      <c r="N36" s="465">
        <v>44.167900000000003</v>
      </c>
      <c r="O36" s="465">
        <v>46.068100000000001</v>
      </c>
    </row>
    <row r="37" spans="2:15" ht="15" customHeight="1" thickBot="1" x14ac:dyDescent="0.3">
      <c r="B37" s="24" t="s">
        <v>149</v>
      </c>
      <c r="C37" s="23" t="s">
        <v>135</v>
      </c>
      <c r="D37" s="465">
        <f t="shared" si="0"/>
        <v>38.198900000000002</v>
      </c>
      <c r="E37" s="465">
        <f t="shared" si="1"/>
        <v>39.299999999999997</v>
      </c>
      <c r="F37" s="465">
        <f t="shared" si="2"/>
        <v>40.458100000000002</v>
      </c>
      <c r="G37" s="465">
        <f t="shared" si="3"/>
        <v>41.654299999999999</v>
      </c>
      <c r="H37" s="465">
        <f t="shared" si="4"/>
        <v>42.8904</v>
      </c>
      <c r="J37" s="845">
        <v>24</v>
      </c>
      <c r="K37" s="464">
        <v>41.654299999999999</v>
      </c>
      <c r="L37" s="464">
        <v>42.8904</v>
      </c>
      <c r="M37" s="464">
        <v>44.167900000000003</v>
      </c>
      <c r="N37" s="465">
        <v>45.4876</v>
      </c>
      <c r="O37" s="465">
        <v>47.451599999999999</v>
      </c>
    </row>
    <row r="38" spans="2:15" ht="15" customHeight="1" thickBot="1" x14ac:dyDescent="0.3">
      <c r="B38" s="24" t="s">
        <v>150</v>
      </c>
      <c r="C38" s="23">
        <v>30</v>
      </c>
      <c r="D38" s="465">
        <f t="shared" si="0"/>
        <v>49.717700000000001</v>
      </c>
      <c r="E38" s="465">
        <f t="shared" si="1"/>
        <v>51.2224</v>
      </c>
      <c r="F38" s="465">
        <f t="shared" si="2"/>
        <v>52.778100000000002</v>
      </c>
      <c r="G38" s="465">
        <f t="shared" si="3"/>
        <v>54.4221</v>
      </c>
      <c r="H38" s="465">
        <f t="shared" si="4"/>
        <v>56.774900000000002</v>
      </c>
      <c r="J38" s="845">
        <v>25</v>
      </c>
      <c r="K38" s="464">
        <v>42.8904</v>
      </c>
      <c r="L38" s="464">
        <v>44.167900000000003</v>
      </c>
      <c r="M38" s="464">
        <v>45.4876</v>
      </c>
      <c r="N38" s="465">
        <v>46.851900000000001</v>
      </c>
      <c r="O38" s="465">
        <v>48.880699999999997</v>
      </c>
    </row>
    <row r="39" spans="2:15" ht="15" customHeight="1" thickBot="1" x14ac:dyDescent="0.3">
      <c r="B39" s="24" t="s">
        <v>151</v>
      </c>
      <c r="C39" s="23">
        <v>18</v>
      </c>
      <c r="D39" s="465">
        <f t="shared" si="0"/>
        <v>35.112099999999998</v>
      </c>
      <c r="E39" s="465">
        <f t="shared" si="1"/>
        <v>36.107900000000001</v>
      </c>
      <c r="F39" s="465">
        <f t="shared" si="2"/>
        <v>37.136099999999999</v>
      </c>
      <c r="G39" s="465">
        <f t="shared" si="3"/>
        <v>38.198900000000002</v>
      </c>
      <c r="H39" s="465">
        <f t="shared" si="4"/>
        <v>39.7943</v>
      </c>
      <c r="J39" s="845">
        <v>26</v>
      </c>
      <c r="K39" s="464">
        <v>44.167900000000003</v>
      </c>
      <c r="L39" s="464">
        <v>45.4876</v>
      </c>
      <c r="M39" s="464">
        <v>46.851900000000001</v>
      </c>
      <c r="N39" s="465">
        <v>48.261699999999998</v>
      </c>
      <c r="O39" s="465">
        <v>50.357900000000001</v>
      </c>
    </row>
    <row r="40" spans="2:15" ht="15" customHeight="1" thickBot="1" x14ac:dyDescent="0.3">
      <c r="B40" s="24" t="s">
        <v>152</v>
      </c>
      <c r="C40" s="23">
        <v>24</v>
      </c>
      <c r="D40" s="465">
        <f t="shared" si="0"/>
        <v>41.654299999999999</v>
      </c>
      <c r="E40" s="465">
        <f t="shared" si="1"/>
        <v>42.8904</v>
      </c>
      <c r="F40" s="465">
        <f t="shared" si="2"/>
        <v>44.167900000000003</v>
      </c>
      <c r="G40" s="465">
        <f t="shared" si="3"/>
        <v>45.4876</v>
      </c>
      <c r="H40" s="465">
        <f t="shared" si="4"/>
        <v>47.451599999999999</v>
      </c>
      <c r="J40" s="845">
        <v>27</v>
      </c>
      <c r="K40" s="464">
        <v>45.4876</v>
      </c>
      <c r="L40" s="464">
        <v>46.851900000000001</v>
      </c>
      <c r="M40" s="464">
        <v>48.261699999999998</v>
      </c>
      <c r="N40" s="465">
        <v>49.717700000000001</v>
      </c>
      <c r="O40" s="465">
        <v>51.883600000000001</v>
      </c>
    </row>
    <row r="41" spans="2:15" ht="15" customHeight="1" thickBot="1" x14ac:dyDescent="0.3">
      <c r="B41" s="24" t="s">
        <v>153</v>
      </c>
      <c r="C41" s="23">
        <v>24</v>
      </c>
      <c r="D41" s="465">
        <f t="shared" si="0"/>
        <v>41.654299999999999</v>
      </c>
      <c r="E41" s="465">
        <f t="shared" si="1"/>
        <v>42.8904</v>
      </c>
      <c r="F41" s="465">
        <f t="shared" si="2"/>
        <v>44.167900000000003</v>
      </c>
      <c r="G41" s="465">
        <f t="shared" si="3"/>
        <v>45.4876</v>
      </c>
      <c r="H41" s="465">
        <f t="shared" si="4"/>
        <v>47.451599999999999</v>
      </c>
      <c r="J41" s="845">
        <v>28</v>
      </c>
      <c r="K41" s="464">
        <v>46.851900000000001</v>
      </c>
      <c r="L41" s="464">
        <v>48.261699999999998</v>
      </c>
      <c r="M41" s="464">
        <v>49.717700000000001</v>
      </c>
      <c r="N41" s="465">
        <v>51.2224</v>
      </c>
      <c r="O41" s="465">
        <v>53.460999999999999</v>
      </c>
    </row>
    <row r="42" spans="2:15" ht="15" customHeight="1" thickBot="1" x14ac:dyDescent="0.3">
      <c r="B42" s="24" t="s">
        <v>154</v>
      </c>
      <c r="C42" s="23">
        <v>9</v>
      </c>
      <c r="D42" s="465">
        <f t="shared" si="0"/>
        <v>27.483000000000001</v>
      </c>
      <c r="E42" s="465">
        <f t="shared" si="1"/>
        <v>28.224599999999999</v>
      </c>
      <c r="F42" s="465">
        <f t="shared" si="2"/>
        <v>28.989699999999999</v>
      </c>
      <c r="G42" s="465">
        <f t="shared" si="3"/>
        <v>29.780899999999999</v>
      </c>
      <c r="H42" s="465">
        <f t="shared" si="4"/>
        <v>30.963000000000001</v>
      </c>
      <c r="J42" s="845">
        <v>29</v>
      </c>
      <c r="K42" s="464">
        <v>48.261699999999998</v>
      </c>
      <c r="L42" s="464">
        <v>49.717700000000001</v>
      </c>
      <c r="M42" s="464">
        <v>51.2224</v>
      </c>
      <c r="N42" s="465">
        <v>52.778100000000002</v>
      </c>
      <c r="O42" s="465">
        <v>55.091000000000001</v>
      </c>
    </row>
    <row r="43" spans="2:15" ht="15" customHeight="1" thickBot="1" x14ac:dyDescent="0.3">
      <c r="B43" s="24" t="s">
        <v>155</v>
      </c>
      <c r="C43" s="23">
        <v>9</v>
      </c>
      <c r="D43" s="465">
        <f t="shared" si="0"/>
        <v>27.483000000000001</v>
      </c>
      <c r="E43" s="465">
        <f t="shared" si="1"/>
        <v>28.224599999999999</v>
      </c>
      <c r="F43" s="465">
        <f t="shared" si="2"/>
        <v>28.989699999999999</v>
      </c>
      <c r="G43" s="465">
        <f t="shared" si="3"/>
        <v>29.780899999999999</v>
      </c>
      <c r="H43" s="465">
        <f t="shared" si="4"/>
        <v>30.963000000000001</v>
      </c>
      <c r="J43" s="845">
        <v>30</v>
      </c>
      <c r="K43" s="464">
        <v>49.717700000000001</v>
      </c>
      <c r="L43" s="464">
        <v>51.2224</v>
      </c>
      <c r="M43" s="464">
        <v>52.778100000000002</v>
      </c>
      <c r="N43" s="465">
        <v>54.4221</v>
      </c>
      <c r="O43" s="465">
        <v>56.774900000000002</v>
      </c>
    </row>
    <row r="44" spans="2:15" ht="15" customHeight="1" thickBot="1" x14ac:dyDescent="0.3">
      <c r="B44" s="24" t="s">
        <v>156</v>
      </c>
      <c r="C44" s="23">
        <v>9</v>
      </c>
      <c r="D44" s="465">
        <f t="shared" si="0"/>
        <v>27.483000000000001</v>
      </c>
      <c r="E44" s="465">
        <f t="shared" si="1"/>
        <v>28.224599999999999</v>
      </c>
      <c r="F44" s="465">
        <f t="shared" si="2"/>
        <v>28.989699999999999</v>
      </c>
      <c r="G44" s="465">
        <f t="shared" si="3"/>
        <v>29.780899999999999</v>
      </c>
      <c r="H44" s="465">
        <f t="shared" si="4"/>
        <v>30.963000000000001</v>
      </c>
      <c r="J44" s="845">
        <v>31</v>
      </c>
      <c r="K44" s="464">
        <v>51.2224</v>
      </c>
      <c r="L44" s="464">
        <v>52.778100000000002</v>
      </c>
      <c r="M44" s="464">
        <v>54.4221</v>
      </c>
      <c r="N44" s="465">
        <v>56.120399999999997</v>
      </c>
      <c r="O44" s="465">
        <v>58.550400000000003</v>
      </c>
    </row>
    <row r="45" spans="2:15" ht="15" customHeight="1" thickBot="1" x14ac:dyDescent="0.3">
      <c r="B45" s="24" t="s">
        <v>157</v>
      </c>
      <c r="C45" s="23">
        <v>14</v>
      </c>
      <c r="D45" s="465">
        <f t="shared" si="0"/>
        <v>31.442699999999999</v>
      </c>
      <c r="E45" s="465">
        <f t="shared" si="1"/>
        <v>32.315100000000001</v>
      </c>
      <c r="F45" s="465">
        <f t="shared" si="2"/>
        <v>33.216900000000003</v>
      </c>
      <c r="G45" s="465">
        <f t="shared" si="3"/>
        <v>34.1496</v>
      </c>
      <c r="H45" s="465">
        <f t="shared" si="4"/>
        <v>35.540300000000002</v>
      </c>
      <c r="J45" s="845">
        <v>32</v>
      </c>
      <c r="K45" s="464">
        <v>52.778100000000002</v>
      </c>
      <c r="L45" s="464">
        <v>54.4221</v>
      </c>
      <c r="M45" s="464">
        <v>56.120399999999997</v>
      </c>
      <c r="N45" s="465">
        <v>57.873899999999999</v>
      </c>
      <c r="O45" s="465">
        <v>60.385100000000001</v>
      </c>
    </row>
    <row r="46" spans="2:15" ht="15" customHeight="1" thickBot="1" x14ac:dyDescent="0.3">
      <c r="B46" s="24" t="s">
        <v>158</v>
      </c>
      <c r="C46" s="23">
        <v>9</v>
      </c>
      <c r="D46" s="465">
        <f t="shared" si="0"/>
        <v>27.483000000000001</v>
      </c>
      <c r="E46" s="465">
        <f t="shared" si="1"/>
        <v>28.224599999999999</v>
      </c>
      <c r="F46" s="465">
        <f t="shared" si="2"/>
        <v>28.989699999999999</v>
      </c>
      <c r="G46" s="465">
        <f t="shared" si="3"/>
        <v>29.780899999999999</v>
      </c>
      <c r="H46" s="465">
        <f t="shared" si="4"/>
        <v>30.963000000000001</v>
      </c>
      <c r="J46" s="845">
        <v>33</v>
      </c>
      <c r="K46" s="464">
        <v>54.4221</v>
      </c>
      <c r="L46" s="464">
        <v>56.120399999999997</v>
      </c>
      <c r="M46" s="464">
        <v>57.873899999999999</v>
      </c>
      <c r="N46" s="465">
        <v>59.685600000000001</v>
      </c>
      <c r="O46" s="465">
        <v>62.278599999999997</v>
      </c>
    </row>
    <row r="47" spans="2:15" ht="15" customHeight="1" thickBot="1" x14ac:dyDescent="0.3">
      <c r="B47" s="24" t="s">
        <v>159</v>
      </c>
      <c r="C47" s="23">
        <v>25</v>
      </c>
      <c r="D47" s="465">
        <f t="shared" si="0"/>
        <v>42.8904</v>
      </c>
      <c r="E47" s="465">
        <f t="shared" si="1"/>
        <v>44.167900000000003</v>
      </c>
      <c r="F47" s="465">
        <f t="shared" si="2"/>
        <v>45.4876</v>
      </c>
      <c r="G47" s="465">
        <f t="shared" si="3"/>
        <v>46.851900000000001</v>
      </c>
      <c r="H47" s="465">
        <f t="shared" si="4"/>
        <v>48.880699999999997</v>
      </c>
      <c r="J47" s="22" t="s">
        <v>135</v>
      </c>
      <c r="K47" s="464">
        <v>38.198900000000002</v>
      </c>
      <c r="L47" s="464">
        <v>39.299999999999997</v>
      </c>
      <c r="M47" s="464">
        <v>40.458100000000002</v>
      </c>
      <c r="N47" s="465">
        <v>41.654299999999999</v>
      </c>
      <c r="O47" s="465">
        <v>42.8904</v>
      </c>
    </row>
    <row r="48" spans="2:15" ht="15" customHeight="1" thickBot="1" x14ac:dyDescent="0.3">
      <c r="B48" s="24" t="s">
        <v>160</v>
      </c>
      <c r="C48" s="23" t="s">
        <v>135</v>
      </c>
      <c r="D48" s="465">
        <f t="shared" si="0"/>
        <v>38.198900000000002</v>
      </c>
      <c r="E48" s="465">
        <f t="shared" si="1"/>
        <v>39.299999999999997</v>
      </c>
      <c r="F48" s="465">
        <f t="shared" si="2"/>
        <v>40.458100000000002</v>
      </c>
      <c r="G48" s="465">
        <f t="shared" si="3"/>
        <v>41.654299999999999</v>
      </c>
      <c r="H48" s="465">
        <f t="shared" si="4"/>
        <v>42.8904</v>
      </c>
    </row>
    <row r="49" spans="2:8" ht="15" customHeight="1" thickBot="1" x14ac:dyDescent="0.3">
      <c r="B49" s="24" t="s">
        <v>366</v>
      </c>
      <c r="C49" s="23">
        <v>26</v>
      </c>
      <c r="D49" s="465">
        <f t="shared" si="0"/>
        <v>44.167900000000003</v>
      </c>
      <c r="E49" s="465">
        <f t="shared" si="1"/>
        <v>45.4876</v>
      </c>
      <c r="F49" s="465">
        <f t="shared" si="2"/>
        <v>46.851900000000001</v>
      </c>
      <c r="G49" s="465">
        <f t="shared" si="3"/>
        <v>48.261699999999998</v>
      </c>
      <c r="H49" s="465">
        <f t="shared" si="4"/>
        <v>50.357900000000001</v>
      </c>
    </row>
    <row r="50" spans="2:8" ht="15" customHeight="1" thickBot="1" x14ac:dyDescent="0.3">
      <c r="B50" s="24" t="s">
        <v>161</v>
      </c>
      <c r="C50" s="23">
        <v>25</v>
      </c>
      <c r="D50" s="465">
        <f t="shared" si="0"/>
        <v>42.8904</v>
      </c>
      <c r="E50" s="465">
        <f t="shared" si="1"/>
        <v>44.167900000000003</v>
      </c>
      <c r="F50" s="465">
        <f t="shared" si="2"/>
        <v>45.4876</v>
      </c>
      <c r="G50" s="465">
        <f t="shared" si="3"/>
        <v>46.851900000000001</v>
      </c>
      <c r="H50" s="465">
        <f t="shared" si="4"/>
        <v>48.880699999999997</v>
      </c>
    </row>
  </sheetData>
  <sheetProtection algorithmName="SHA-512" hashValue="EFil76kHq760sjEDS/OuVAb94DfJuHCzhx9lO5/SP1gkMVhXJkbjx8mE2eBUrh0U19izWRXK03kigRIehjeYkw==" saltValue="W5i5DuEJmJrRf6crZNQYAw==" spinCount="100000" sheet="1" objects="1" scenarios="1"/>
  <mergeCells count="2">
    <mergeCell ref="J10:O10"/>
    <mergeCell ref="B10:H10"/>
  </mergeCells>
  <pageMargins left="0.7" right="0.7" top="0.75" bottom="0.75" header="0.3" footer="0.3"/>
  <pageSetup paperSize="5" scale="43"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99"/>
  <sheetViews>
    <sheetView topLeftCell="P1" workbookViewId="0">
      <selection activeCell="T15" sqref="T15"/>
    </sheetView>
  </sheetViews>
  <sheetFormatPr defaultRowHeight="15" x14ac:dyDescent="0.25"/>
  <cols>
    <col min="1" max="1" width="15.42578125" bestFit="1" customWidth="1"/>
    <col min="2" max="2" width="19.5703125" bestFit="1" customWidth="1"/>
    <col min="3" max="3" width="24.140625" bestFit="1" customWidth="1"/>
    <col min="4" max="4" width="14.85546875" bestFit="1" customWidth="1"/>
    <col min="5" max="5" width="51.7109375" bestFit="1" customWidth="1"/>
    <col min="6" max="6" width="26.140625" bestFit="1" customWidth="1"/>
    <col min="7" max="7" width="51.28515625" bestFit="1" customWidth="1"/>
    <col min="8" max="8" width="63.5703125" bestFit="1" customWidth="1"/>
    <col min="9" max="9" width="40" bestFit="1" customWidth="1"/>
    <col min="10" max="10" width="18.42578125" bestFit="1" customWidth="1"/>
    <col min="11" max="11" width="39.42578125" bestFit="1" customWidth="1"/>
    <col min="12" max="12" width="28.140625" bestFit="1" customWidth="1"/>
    <col min="13" max="13" width="25" bestFit="1" customWidth="1"/>
    <col min="14" max="14" width="9.42578125" customWidth="1"/>
    <col min="15" max="15" width="25.7109375" bestFit="1" customWidth="1"/>
    <col min="16" max="16" width="59.140625" bestFit="1" customWidth="1"/>
    <col min="17" max="17" width="54.85546875" bestFit="1" customWidth="1"/>
    <col min="18" max="18" width="19.85546875" bestFit="1" customWidth="1"/>
  </cols>
  <sheetData>
    <row r="1" spans="1:18" s="667" customFormat="1" x14ac:dyDescent="0.25">
      <c r="A1" s="667" t="s">
        <v>594</v>
      </c>
      <c r="B1" s="667" t="s">
        <v>595</v>
      </c>
      <c r="C1" s="667" t="s">
        <v>593</v>
      </c>
      <c r="D1" s="667" t="s">
        <v>592</v>
      </c>
      <c r="E1" s="667" t="s">
        <v>591</v>
      </c>
      <c r="F1" s="667" t="s">
        <v>590</v>
      </c>
      <c r="G1" s="667" t="s">
        <v>589</v>
      </c>
      <c r="H1" s="667" t="s">
        <v>588</v>
      </c>
      <c r="I1" s="667" t="s">
        <v>587</v>
      </c>
      <c r="J1" s="667" t="s">
        <v>586</v>
      </c>
      <c r="K1" s="667" t="s">
        <v>585</v>
      </c>
      <c r="L1" s="667" t="s">
        <v>584</v>
      </c>
      <c r="M1" s="667" t="s">
        <v>583</v>
      </c>
      <c r="N1" s="667" t="s">
        <v>597</v>
      </c>
      <c r="O1" s="667" t="s">
        <v>557</v>
      </c>
      <c r="P1" s="667" t="s">
        <v>915</v>
      </c>
      <c r="Q1" s="667" t="s">
        <v>854</v>
      </c>
      <c r="R1" s="667" t="s">
        <v>971</v>
      </c>
    </row>
    <row r="2" spans="1:18" x14ac:dyDescent="0.25">
      <c r="A2" t="s">
        <v>163</v>
      </c>
      <c r="B2" t="s">
        <v>167</v>
      </c>
      <c r="C2">
        <v>1820</v>
      </c>
      <c r="D2" t="s">
        <v>170</v>
      </c>
      <c r="E2" t="s">
        <v>350</v>
      </c>
      <c r="F2" t="s">
        <v>195</v>
      </c>
      <c r="G2" t="s">
        <v>40</v>
      </c>
      <c r="H2" t="s">
        <v>685</v>
      </c>
      <c r="I2" t="s">
        <v>423</v>
      </c>
      <c r="J2" t="s">
        <v>421</v>
      </c>
      <c r="K2" t="s">
        <v>243</v>
      </c>
      <c r="L2" t="s">
        <v>476</v>
      </c>
      <c r="M2" t="s">
        <v>527</v>
      </c>
      <c r="N2" t="s">
        <v>596</v>
      </c>
      <c r="O2" t="s">
        <v>558</v>
      </c>
      <c r="P2" t="s">
        <v>9</v>
      </c>
      <c r="Q2" t="s">
        <v>9</v>
      </c>
      <c r="R2">
        <v>1</v>
      </c>
    </row>
    <row r="3" spans="1:18" x14ac:dyDescent="0.25">
      <c r="A3" t="s">
        <v>164</v>
      </c>
      <c r="B3" t="s">
        <v>168</v>
      </c>
      <c r="C3">
        <v>1827</v>
      </c>
      <c r="D3" t="s">
        <v>171</v>
      </c>
      <c r="E3" t="s">
        <v>358</v>
      </c>
      <c r="F3" t="s">
        <v>416</v>
      </c>
      <c r="G3" t="s">
        <v>43</v>
      </c>
      <c r="H3" t="s">
        <v>686</v>
      </c>
      <c r="I3" t="s">
        <v>424</v>
      </c>
      <c r="J3" t="s">
        <v>422</v>
      </c>
      <c r="K3" t="s">
        <v>436</v>
      </c>
      <c r="L3" t="s">
        <v>477</v>
      </c>
      <c r="M3" t="s">
        <v>522</v>
      </c>
      <c r="N3" t="s">
        <v>598</v>
      </c>
      <c r="O3" t="s">
        <v>559</v>
      </c>
      <c r="P3" t="s">
        <v>10</v>
      </c>
      <c r="Q3" t="s">
        <v>10</v>
      </c>
      <c r="R3">
        <v>2</v>
      </c>
    </row>
    <row r="4" spans="1:18" x14ac:dyDescent="0.25">
      <c r="A4" t="s">
        <v>165</v>
      </c>
      <c r="B4" t="s">
        <v>471</v>
      </c>
      <c r="C4">
        <v>1872</v>
      </c>
      <c r="D4" t="s">
        <v>472</v>
      </c>
      <c r="E4" t="s">
        <v>352</v>
      </c>
      <c r="F4" t="s">
        <v>202</v>
      </c>
      <c r="G4" t="s">
        <v>44</v>
      </c>
      <c r="H4" t="s">
        <v>687</v>
      </c>
      <c r="I4" t="s">
        <v>425</v>
      </c>
      <c r="K4" t="s">
        <v>443</v>
      </c>
      <c r="L4" t="s">
        <v>479</v>
      </c>
      <c r="M4" t="s">
        <v>523</v>
      </c>
      <c r="O4" t="s">
        <v>560</v>
      </c>
      <c r="P4" t="s">
        <v>916</v>
      </c>
      <c r="Q4" t="s">
        <v>469</v>
      </c>
      <c r="R4">
        <v>3</v>
      </c>
    </row>
    <row r="5" spans="1:18" x14ac:dyDescent="0.25">
      <c r="A5" t="s">
        <v>166</v>
      </c>
      <c r="B5" t="s">
        <v>330</v>
      </c>
      <c r="C5">
        <v>1879.2</v>
      </c>
      <c r="E5" t="s">
        <v>353</v>
      </c>
      <c r="F5" t="s">
        <v>206</v>
      </c>
      <c r="G5" t="s">
        <v>45</v>
      </c>
      <c r="H5" t="s">
        <v>688</v>
      </c>
      <c r="I5" t="s">
        <v>727</v>
      </c>
      <c r="K5" t="s">
        <v>444</v>
      </c>
      <c r="L5" t="s">
        <v>478</v>
      </c>
      <c r="M5" t="s">
        <v>524</v>
      </c>
      <c r="O5" t="s">
        <v>561</v>
      </c>
      <c r="P5" t="s">
        <v>469</v>
      </c>
      <c r="Q5" t="s">
        <v>470</v>
      </c>
      <c r="R5">
        <v>4</v>
      </c>
    </row>
    <row r="6" spans="1:18" x14ac:dyDescent="0.25">
      <c r="A6" t="s">
        <v>442</v>
      </c>
      <c r="C6">
        <v>1950</v>
      </c>
      <c r="E6" t="s">
        <v>351</v>
      </c>
      <c r="F6" t="s">
        <v>198</v>
      </c>
      <c r="G6" t="s">
        <v>457</v>
      </c>
      <c r="H6" t="s">
        <v>610</v>
      </c>
      <c r="L6" t="s">
        <v>346</v>
      </c>
      <c r="M6" t="s">
        <v>525</v>
      </c>
      <c r="O6" t="s">
        <v>562</v>
      </c>
      <c r="P6" t="s">
        <v>470</v>
      </c>
      <c r="Q6" t="s">
        <v>573</v>
      </c>
      <c r="R6">
        <v>5</v>
      </c>
    </row>
    <row r="7" spans="1:18" x14ac:dyDescent="0.25">
      <c r="C7">
        <v>1957.5</v>
      </c>
      <c r="E7" t="s">
        <v>357</v>
      </c>
      <c r="F7" t="s">
        <v>203</v>
      </c>
      <c r="G7" t="s">
        <v>456</v>
      </c>
      <c r="H7" t="s">
        <v>689</v>
      </c>
      <c r="M7" t="s">
        <v>490</v>
      </c>
      <c r="P7" t="s">
        <v>573</v>
      </c>
      <c r="Q7" t="s">
        <v>574</v>
      </c>
      <c r="R7">
        <v>6</v>
      </c>
    </row>
    <row r="8" spans="1:18" x14ac:dyDescent="0.25">
      <c r="C8">
        <v>2080</v>
      </c>
      <c r="E8" t="s">
        <v>356</v>
      </c>
      <c r="F8" t="s">
        <v>728</v>
      </c>
      <c r="G8" t="s">
        <v>454</v>
      </c>
      <c r="H8" t="s">
        <v>690</v>
      </c>
      <c r="M8" t="s">
        <v>526</v>
      </c>
      <c r="P8" t="s">
        <v>574</v>
      </c>
      <c r="Q8" t="s">
        <v>575</v>
      </c>
      <c r="R8">
        <v>7</v>
      </c>
    </row>
    <row r="9" spans="1:18" x14ac:dyDescent="0.25">
      <c r="C9">
        <v>2088</v>
      </c>
      <c r="E9" t="s">
        <v>355</v>
      </c>
      <c r="F9" t="s">
        <v>331</v>
      </c>
      <c r="G9" t="s">
        <v>455</v>
      </c>
      <c r="H9" t="s">
        <v>691</v>
      </c>
      <c r="P9" t="s">
        <v>575</v>
      </c>
      <c r="Q9" t="s">
        <v>576</v>
      </c>
      <c r="R9">
        <v>8</v>
      </c>
    </row>
    <row r="10" spans="1:18" x14ac:dyDescent="0.25">
      <c r="C10">
        <v>2184</v>
      </c>
      <c r="E10" t="s">
        <v>354</v>
      </c>
      <c r="F10" t="s">
        <v>205</v>
      </c>
      <c r="G10" t="s">
        <v>47</v>
      </c>
      <c r="H10" t="s">
        <v>692</v>
      </c>
      <c r="P10" t="s">
        <v>576</v>
      </c>
      <c r="Q10" t="s">
        <v>577</v>
      </c>
      <c r="R10">
        <v>9</v>
      </c>
    </row>
    <row r="11" spans="1:18" x14ac:dyDescent="0.25">
      <c r="C11">
        <v>2190</v>
      </c>
      <c r="E11" t="s">
        <v>359</v>
      </c>
      <c r="F11" t="s">
        <v>698</v>
      </c>
      <c r="G11" t="s">
        <v>48</v>
      </c>
      <c r="H11" t="s">
        <v>908</v>
      </c>
      <c r="P11" t="s">
        <v>577</v>
      </c>
      <c r="Q11" t="s">
        <v>12</v>
      </c>
      <c r="R11">
        <v>10</v>
      </c>
    </row>
    <row r="12" spans="1:18" x14ac:dyDescent="0.25">
      <c r="C12">
        <v>2496</v>
      </c>
      <c r="E12" t="s">
        <v>346</v>
      </c>
      <c r="F12" t="s">
        <v>207</v>
      </c>
      <c r="G12" t="s">
        <v>49</v>
      </c>
      <c r="H12" t="s">
        <v>563</v>
      </c>
      <c r="P12" t="s">
        <v>12</v>
      </c>
      <c r="Q12" t="s">
        <v>778</v>
      </c>
      <c r="R12">
        <v>11</v>
      </c>
    </row>
    <row r="13" spans="1:18" x14ac:dyDescent="0.25">
      <c r="C13">
        <v>3744</v>
      </c>
      <c r="F13" t="s">
        <v>199</v>
      </c>
      <c r="G13" t="s">
        <v>50</v>
      </c>
      <c r="H13" t="s">
        <v>564</v>
      </c>
      <c r="P13" t="s">
        <v>544</v>
      </c>
      <c r="Q13" t="s">
        <v>779</v>
      </c>
      <c r="R13">
        <v>12</v>
      </c>
    </row>
    <row r="14" spans="1:18" x14ac:dyDescent="0.25">
      <c r="C14">
        <v>4368</v>
      </c>
      <c r="F14" t="s">
        <v>200</v>
      </c>
      <c r="G14" t="s">
        <v>449</v>
      </c>
      <c r="H14" t="s">
        <v>125</v>
      </c>
      <c r="P14" t="s">
        <v>501</v>
      </c>
      <c r="Q14" t="s">
        <v>780</v>
      </c>
      <c r="R14">
        <v>13</v>
      </c>
    </row>
    <row r="15" spans="1:18" x14ac:dyDescent="0.25">
      <c r="C15">
        <v>4380</v>
      </c>
      <c r="F15" t="s">
        <v>415</v>
      </c>
      <c r="G15" t="s">
        <v>53</v>
      </c>
      <c r="H15" t="s">
        <v>565</v>
      </c>
      <c r="P15" t="s">
        <v>14</v>
      </c>
      <c r="Q15" t="s">
        <v>781</v>
      </c>
      <c r="R15">
        <v>14</v>
      </c>
    </row>
    <row r="16" spans="1:18" x14ac:dyDescent="0.25">
      <c r="C16">
        <v>4992</v>
      </c>
      <c r="F16" t="s">
        <v>196</v>
      </c>
      <c r="G16" t="s">
        <v>54</v>
      </c>
      <c r="H16" t="s">
        <v>611</v>
      </c>
      <c r="P16" t="s">
        <v>459</v>
      </c>
      <c r="Q16" t="s">
        <v>782</v>
      </c>
      <c r="R16">
        <v>15</v>
      </c>
    </row>
    <row r="17" spans="6:18" x14ac:dyDescent="0.25">
      <c r="F17" t="s">
        <v>201</v>
      </c>
      <c r="G17" t="s">
        <v>55</v>
      </c>
      <c r="H17" t="s">
        <v>694</v>
      </c>
      <c r="P17" t="s">
        <v>545</v>
      </c>
      <c r="Q17" t="s">
        <v>783</v>
      </c>
      <c r="R17">
        <v>16</v>
      </c>
    </row>
    <row r="18" spans="6:18" x14ac:dyDescent="0.25">
      <c r="F18" t="s">
        <v>197</v>
      </c>
      <c r="G18" t="s">
        <v>56</v>
      </c>
      <c r="H18" t="s">
        <v>695</v>
      </c>
      <c r="P18" t="s">
        <v>898</v>
      </c>
      <c r="Q18" t="s">
        <v>784</v>
      </c>
      <c r="R18">
        <v>17</v>
      </c>
    </row>
    <row r="19" spans="6:18" x14ac:dyDescent="0.25">
      <c r="F19" t="s">
        <v>417</v>
      </c>
      <c r="G19" t="s">
        <v>57</v>
      </c>
      <c r="H19" t="s">
        <v>124</v>
      </c>
      <c r="P19" t="s">
        <v>546</v>
      </c>
      <c r="Q19" t="s">
        <v>785</v>
      </c>
      <c r="R19">
        <v>18</v>
      </c>
    </row>
    <row r="20" spans="6:18" x14ac:dyDescent="0.25">
      <c r="F20" t="s">
        <v>414</v>
      </c>
      <c r="G20" t="s">
        <v>59</v>
      </c>
      <c r="H20" t="s">
        <v>566</v>
      </c>
      <c r="P20" t="s">
        <v>705</v>
      </c>
      <c r="Q20" t="s">
        <v>786</v>
      </c>
      <c r="R20">
        <v>19</v>
      </c>
    </row>
    <row r="21" spans="6:18" x14ac:dyDescent="0.25">
      <c r="F21" t="s">
        <v>204</v>
      </c>
      <c r="G21" t="s">
        <v>60</v>
      </c>
      <c r="H21" t="s">
        <v>607</v>
      </c>
      <c r="P21" t="s">
        <v>706</v>
      </c>
      <c r="Q21" t="s">
        <v>787</v>
      </c>
      <c r="R21">
        <v>20</v>
      </c>
    </row>
    <row r="22" spans="6:18" x14ac:dyDescent="0.25">
      <c r="G22" t="s">
        <v>450</v>
      </c>
      <c r="H22" t="s">
        <v>608</v>
      </c>
      <c r="P22" t="s">
        <v>16</v>
      </c>
      <c r="Q22" t="s">
        <v>788</v>
      </c>
      <c r="R22">
        <v>21</v>
      </c>
    </row>
    <row r="23" spans="6:18" x14ac:dyDescent="0.25">
      <c r="G23" t="s">
        <v>61</v>
      </c>
      <c r="H23" t="s">
        <v>612</v>
      </c>
      <c r="P23" t="s">
        <v>547</v>
      </c>
      <c r="Q23" t="s">
        <v>789</v>
      </c>
      <c r="R23">
        <v>22</v>
      </c>
    </row>
    <row r="24" spans="6:18" x14ac:dyDescent="0.25">
      <c r="G24" t="s">
        <v>62</v>
      </c>
      <c r="H24" t="s">
        <v>567</v>
      </c>
      <c r="P24" t="s">
        <v>17</v>
      </c>
      <c r="Q24" t="s">
        <v>790</v>
      </c>
      <c r="R24">
        <v>23</v>
      </c>
    </row>
    <row r="25" spans="6:18" x14ac:dyDescent="0.25">
      <c r="G25" t="s">
        <v>63</v>
      </c>
      <c r="H25" t="s">
        <v>609</v>
      </c>
      <c r="P25" t="s">
        <v>707</v>
      </c>
      <c r="Q25" t="s">
        <v>791</v>
      </c>
      <c r="R25">
        <v>24</v>
      </c>
    </row>
    <row r="26" spans="6:18" x14ac:dyDescent="0.25">
      <c r="G26" t="s">
        <v>64</v>
      </c>
      <c r="H26" t="s">
        <v>401</v>
      </c>
      <c r="P26" t="s">
        <v>458</v>
      </c>
      <c r="Q26" t="s">
        <v>907</v>
      </c>
      <c r="R26">
        <v>25</v>
      </c>
    </row>
    <row r="27" spans="6:18" x14ac:dyDescent="0.25">
      <c r="G27" t="s">
        <v>65</v>
      </c>
      <c r="H27" t="s">
        <v>568</v>
      </c>
      <c r="P27" t="s">
        <v>708</v>
      </c>
      <c r="Q27" t="s">
        <v>792</v>
      </c>
      <c r="R27">
        <v>26</v>
      </c>
    </row>
    <row r="28" spans="6:18" x14ac:dyDescent="0.25">
      <c r="G28" t="s">
        <v>495</v>
      </c>
      <c r="H28" t="s">
        <v>40</v>
      </c>
      <c r="P28" t="s">
        <v>868</v>
      </c>
      <c r="Q28" t="s">
        <v>793</v>
      </c>
      <c r="R28">
        <v>27</v>
      </c>
    </row>
    <row r="29" spans="6:18" x14ac:dyDescent="0.25">
      <c r="G29" t="s">
        <v>66</v>
      </c>
      <c r="H29" t="s">
        <v>613</v>
      </c>
      <c r="P29" t="s">
        <v>461</v>
      </c>
      <c r="Q29" t="s">
        <v>794</v>
      </c>
      <c r="R29">
        <v>28</v>
      </c>
    </row>
    <row r="30" spans="6:18" x14ac:dyDescent="0.25">
      <c r="G30" t="s">
        <v>67</v>
      </c>
      <c r="H30" t="s">
        <v>569</v>
      </c>
      <c r="P30" t="s">
        <v>709</v>
      </c>
      <c r="Q30" t="s">
        <v>795</v>
      </c>
      <c r="R30">
        <v>29</v>
      </c>
    </row>
    <row r="31" spans="6:18" x14ac:dyDescent="0.25">
      <c r="G31" t="s">
        <v>68</v>
      </c>
      <c r="H31" t="s">
        <v>614</v>
      </c>
      <c r="P31" t="s">
        <v>548</v>
      </c>
      <c r="Q31" t="s">
        <v>796</v>
      </c>
      <c r="R31">
        <v>30</v>
      </c>
    </row>
    <row r="32" spans="6:18" x14ac:dyDescent="0.25">
      <c r="G32" t="s">
        <v>451</v>
      </c>
      <c r="H32" t="s">
        <v>615</v>
      </c>
      <c r="P32" t="s">
        <v>462</v>
      </c>
      <c r="Q32" t="s">
        <v>797</v>
      </c>
      <c r="R32">
        <v>31</v>
      </c>
    </row>
    <row r="33" spans="7:18" x14ac:dyDescent="0.25">
      <c r="G33" t="s">
        <v>69</v>
      </c>
      <c r="H33" t="s">
        <v>616</v>
      </c>
      <c r="P33" t="s">
        <v>460</v>
      </c>
      <c r="Q33" t="s">
        <v>798</v>
      </c>
      <c r="R33">
        <v>32</v>
      </c>
    </row>
    <row r="34" spans="7:18" x14ac:dyDescent="0.25">
      <c r="G34" t="s">
        <v>70</v>
      </c>
      <c r="H34" t="s">
        <v>617</v>
      </c>
      <c r="P34" t="s">
        <v>511</v>
      </c>
      <c r="Q34" t="s">
        <v>799</v>
      </c>
      <c r="R34">
        <v>33</v>
      </c>
    </row>
    <row r="35" spans="7:18" x14ac:dyDescent="0.25">
      <c r="G35" t="s">
        <v>71</v>
      </c>
      <c r="H35" t="s">
        <v>570</v>
      </c>
      <c r="P35" t="s">
        <v>710</v>
      </c>
      <c r="Q35" t="s">
        <v>427</v>
      </c>
    </row>
    <row r="36" spans="7:18" x14ac:dyDescent="0.25">
      <c r="G36" t="s">
        <v>72</v>
      </c>
      <c r="H36" t="s">
        <v>618</v>
      </c>
      <c r="P36" t="s">
        <v>549</v>
      </c>
      <c r="Q36" t="s">
        <v>18</v>
      </c>
    </row>
    <row r="37" spans="7:18" x14ac:dyDescent="0.25">
      <c r="G37" t="s">
        <v>73</v>
      </c>
      <c r="H37" t="s">
        <v>571</v>
      </c>
      <c r="P37" t="s">
        <v>427</v>
      </c>
      <c r="Q37" t="s">
        <v>368</v>
      </c>
    </row>
    <row r="38" spans="7:18" x14ac:dyDescent="0.25">
      <c r="G38" t="s">
        <v>74</v>
      </c>
      <c r="H38" t="s">
        <v>572</v>
      </c>
      <c r="P38" t="s">
        <v>18</v>
      </c>
      <c r="Q38" t="s">
        <v>19</v>
      </c>
    </row>
    <row r="39" spans="7:18" x14ac:dyDescent="0.25">
      <c r="G39" t="s">
        <v>75</v>
      </c>
      <c r="H39" t="s">
        <v>619</v>
      </c>
      <c r="P39" t="s">
        <v>368</v>
      </c>
      <c r="Q39" t="s">
        <v>369</v>
      </c>
    </row>
    <row r="40" spans="7:18" x14ac:dyDescent="0.25">
      <c r="G40" t="s">
        <v>76</v>
      </c>
      <c r="H40" t="s">
        <v>46</v>
      </c>
      <c r="P40" t="s">
        <v>19</v>
      </c>
      <c r="Q40" t="s">
        <v>772</v>
      </c>
    </row>
    <row r="41" spans="7:18" x14ac:dyDescent="0.25">
      <c r="G41" t="s">
        <v>123</v>
      </c>
      <c r="P41" t="s">
        <v>369</v>
      </c>
      <c r="Q41" t="s">
        <v>777</v>
      </c>
    </row>
    <row r="42" spans="7:18" x14ac:dyDescent="0.25">
      <c r="G42" t="s">
        <v>452</v>
      </c>
      <c r="P42" t="s">
        <v>696</v>
      </c>
      <c r="Q42" t="s">
        <v>773</v>
      </c>
    </row>
    <row r="43" spans="7:18" x14ac:dyDescent="0.25">
      <c r="G43" t="s">
        <v>77</v>
      </c>
      <c r="Q43" t="s">
        <v>774</v>
      </c>
    </row>
    <row r="44" spans="7:18" x14ac:dyDescent="0.25">
      <c r="G44" t="s">
        <v>78</v>
      </c>
      <c r="Q44" t="s">
        <v>775</v>
      </c>
    </row>
    <row r="45" spans="7:18" x14ac:dyDescent="0.25">
      <c r="G45" t="s">
        <v>79</v>
      </c>
      <c r="Q45" t="s">
        <v>776</v>
      </c>
    </row>
    <row r="46" spans="7:18" x14ac:dyDescent="0.25">
      <c r="G46" t="s">
        <v>80</v>
      </c>
      <c r="Q46" t="s">
        <v>800</v>
      </c>
    </row>
    <row r="47" spans="7:18" x14ac:dyDescent="0.25">
      <c r="G47" t="s">
        <v>81</v>
      </c>
      <c r="Q47" t="s">
        <v>801</v>
      </c>
    </row>
    <row r="48" spans="7:18" x14ac:dyDescent="0.25">
      <c r="G48" t="s">
        <v>82</v>
      </c>
      <c r="Q48" t="s">
        <v>802</v>
      </c>
    </row>
    <row r="49" spans="7:17" x14ac:dyDescent="0.25">
      <c r="G49" t="s">
        <v>83</v>
      </c>
      <c r="Q49" t="s">
        <v>803</v>
      </c>
    </row>
    <row r="50" spans="7:17" x14ac:dyDescent="0.25">
      <c r="G50" t="s">
        <v>84</v>
      </c>
      <c r="Q50" t="s">
        <v>804</v>
      </c>
    </row>
    <row r="51" spans="7:17" x14ac:dyDescent="0.25">
      <c r="G51" t="s">
        <v>85</v>
      </c>
      <c r="Q51" t="s">
        <v>805</v>
      </c>
    </row>
    <row r="52" spans="7:17" x14ac:dyDescent="0.25">
      <c r="G52" t="s">
        <v>86</v>
      </c>
      <c r="Q52" t="s">
        <v>806</v>
      </c>
    </row>
    <row r="53" spans="7:17" x14ac:dyDescent="0.25">
      <c r="G53" t="s">
        <v>87</v>
      </c>
      <c r="Q53" t="s">
        <v>807</v>
      </c>
    </row>
    <row r="54" spans="7:17" x14ac:dyDescent="0.25">
      <c r="G54" t="s">
        <v>88</v>
      </c>
      <c r="Q54" t="s">
        <v>808</v>
      </c>
    </row>
    <row r="55" spans="7:17" x14ac:dyDescent="0.25">
      <c r="G55" t="s">
        <v>89</v>
      </c>
      <c r="Q55" t="s">
        <v>809</v>
      </c>
    </row>
    <row r="56" spans="7:17" x14ac:dyDescent="0.25">
      <c r="G56" t="s">
        <v>90</v>
      </c>
      <c r="Q56" t="s">
        <v>810</v>
      </c>
    </row>
    <row r="57" spans="7:17" x14ac:dyDescent="0.25">
      <c r="G57" t="s">
        <v>91</v>
      </c>
      <c r="Q57" t="s">
        <v>811</v>
      </c>
    </row>
    <row r="58" spans="7:17" x14ac:dyDescent="0.25">
      <c r="G58" t="s">
        <v>92</v>
      </c>
      <c r="Q58" t="s">
        <v>812</v>
      </c>
    </row>
    <row r="59" spans="7:17" x14ac:dyDescent="0.25">
      <c r="G59" t="s">
        <v>93</v>
      </c>
      <c r="Q59" t="s">
        <v>813</v>
      </c>
    </row>
    <row r="60" spans="7:17" x14ac:dyDescent="0.25">
      <c r="G60" t="s">
        <v>95</v>
      </c>
      <c r="Q60" t="s">
        <v>814</v>
      </c>
    </row>
    <row r="61" spans="7:17" x14ac:dyDescent="0.25">
      <c r="G61" t="s">
        <v>453</v>
      </c>
      <c r="Q61" t="s">
        <v>815</v>
      </c>
    </row>
    <row r="62" spans="7:17" x14ac:dyDescent="0.25">
      <c r="G62" t="s">
        <v>96</v>
      </c>
      <c r="Q62" t="s">
        <v>816</v>
      </c>
    </row>
    <row r="63" spans="7:17" x14ac:dyDescent="0.25">
      <c r="G63" t="s">
        <v>97</v>
      </c>
      <c r="Q63" t="s">
        <v>817</v>
      </c>
    </row>
    <row r="64" spans="7:17" x14ac:dyDescent="0.25">
      <c r="G64" t="s">
        <v>98</v>
      </c>
      <c r="Q64" t="s">
        <v>818</v>
      </c>
    </row>
    <row r="65" spans="7:17" x14ac:dyDescent="0.25">
      <c r="G65" t="s">
        <v>99</v>
      </c>
      <c r="Q65" t="s">
        <v>819</v>
      </c>
    </row>
    <row r="66" spans="7:17" x14ac:dyDescent="0.25">
      <c r="G66" t="s">
        <v>100</v>
      </c>
      <c r="Q66" t="s">
        <v>820</v>
      </c>
    </row>
    <row r="67" spans="7:17" x14ac:dyDescent="0.25">
      <c r="G67" t="s">
        <v>101</v>
      </c>
      <c r="Q67" t="s">
        <v>821</v>
      </c>
    </row>
    <row r="68" spans="7:17" x14ac:dyDescent="0.25">
      <c r="G68" t="s">
        <v>102</v>
      </c>
      <c r="Q68" t="s">
        <v>822</v>
      </c>
    </row>
    <row r="69" spans="7:17" x14ac:dyDescent="0.25">
      <c r="Q69" t="s">
        <v>823</v>
      </c>
    </row>
    <row r="70" spans="7:17" x14ac:dyDescent="0.25">
      <c r="Q70" t="s">
        <v>824</v>
      </c>
    </row>
    <row r="71" spans="7:17" x14ac:dyDescent="0.25">
      <c r="Q71" t="s">
        <v>825</v>
      </c>
    </row>
    <row r="72" spans="7:17" x14ac:dyDescent="0.25">
      <c r="Q72" t="s">
        <v>826</v>
      </c>
    </row>
    <row r="73" spans="7:17" x14ac:dyDescent="0.25">
      <c r="Q73" t="s">
        <v>827</v>
      </c>
    </row>
    <row r="74" spans="7:17" x14ac:dyDescent="0.25">
      <c r="Q74" t="s">
        <v>828</v>
      </c>
    </row>
    <row r="75" spans="7:17" x14ac:dyDescent="0.25">
      <c r="Q75" t="s">
        <v>829</v>
      </c>
    </row>
    <row r="76" spans="7:17" x14ac:dyDescent="0.25">
      <c r="Q76" t="s">
        <v>830</v>
      </c>
    </row>
    <row r="77" spans="7:17" x14ac:dyDescent="0.25">
      <c r="Q77" t="s">
        <v>831</v>
      </c>
    </row>
    <row r="78" spans="7:17" x14ac:dyDescent="0.25">
      <c r="Q78" t="s">
        <v>832</v>
      </c>
    </row>
    <row r="79" spans="7:17" x14ac:dyDescent="0.25">
      <c r="Q79" t="s">
        <v>833</v>
      </c>
    </row>
    <row r="80" spans="7:17" x14ac:dyDescent="0.25">
      <c r="Q80" t="s">
        <v>834</v>
      </c>
    </row>
    <row r="81" spans="17:17" x14ac:dyDescent="0.25">
      <c r="Q81" t="s">
        <v>835</v>
      </c>
    </row>
    <row r="82" spans="17:17" x14ac:dyDescent="0.25">
      <c r="Q82" t="s">
        <v>836</v>
      </c>
    </row>
    <row r="83" spans="17:17" x14ac:dyDescent="0.25">
      <c r="Q83" t="s">
        <v>837</v>
      </c>
    </row>
    <row r="84" spans="17:17" x14ac:dyDescent="0.25">
      <c r="Q84" t="s">
        <v>838</v>
      </c>
    </row>
    <row r="85" spans="17:17" x14ac:dyDescent="0.25">
      <c r="Q85" t="s">
        <v>839</v>
      </c>
    </row>
    <row r="86" spans="17:17" x14ac:dyDescent="0.25">
      <c r="Q86" t="s">
        <v>840</v>
      </c>
    </row>
    <row r="87" spans="17:17" x14ac:dyDescent="0.25">
      <c r="Q87" t="s">
        <v>841</v>
      </c>
    </row>
    <row r="88" spans="17:17" x14ac:dyDescent="0.25">
      <c r="Q88" t="s">
        <v>842</v>
      </c>
    </row>
    <row r="89" spans="17:17" x14ac:dyDescent="0.25">
      <c r="Q89" t="s">
        <v>843</v>
      </c>
    </row>
    <row r="90" spans="17:17" x14ac:dyDescent="0.25">
      <c r="Q90" t="s">
        <v>844</v>
      </c>
    </row>
    <row r="91" spans="17:17" x14ac:dyDescent="0.25">
      <c r="Q91" t="s">
        <v>845</v>
      </c>
    </row>
    <row r="92" spans="17:17" x14ac:dyDescent="0.25">
      <c r="Q92" t="s">
        <v>846</v>
      </c>
    </row>
    <row r="93" spans="17:17" x14ac:dyDescent="0.25">
      <c r="Q93" t="s">
        <v>847</v>
      </c>
    </row>
    <row r="94" spans="17:17" x14ac:dyDescent="0.25">
      <c r="Q94" t="s">
        <v>848</v>
      </c>
    </row>
    <row r="95" spans="17:17" x14ac:dyDescent="0.25">
      <c r="Q95" t="s">
        <v>849</v>
      </c>
    </row>
    <row r="96" spans="17:17" x14ac:dyDescent="0.25">
      <c r="Q96" t="s">
        <v>850</v>
      </c>
    </row>
    <row r="97" spans="17:17" x14ac:dyDescent="0.25">
      <c r="Q97" t="s">
        <v>851</v>
      </c>
    </row>
    <row r="98" spans="17:17" x14ac:dyDescent="0.25">
      <c r="Q98" t="s">
        <v>852</v>
      </c>
    </row>
    <row r="99" spans="17:17" x14ac:dyDescent="0.25">
      <c r="Q99" t="s">
        <v>853</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
  <sheetViews>
    <sheetView workbookViewId="0">
      <selection activeCell="J28" sqref="J28"/>
    </sheetView>
  </sheetViews>
  <sheetFormatPr defaultRowHeight="15" x14ac:dyDescent="0.25"/>
  <sheetData>
    <row r="1" spans="1:2" x14ac:dyDescent="0.25">
      <c r="A1" t="s">
        <v>292</v>
      </c>
      <c r="B1">
        <v>46</v>
      </c>
    </row>
    <row r="2" spans="1:2" x14ac:dyDescent="0.25">
      <c r="A2" t="s">
        <v>293</v>
      </c>
      <c r="B2">
        <v>2026.2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J164"/>
  <sheetViews>
    <sheetView topLeftCell="A106" zoomScaleNormal="100" workbookViewId="0">
      <selection activeCell="E124" sqref="E124"/>
    </sheetView>
  </sheetViews>
  <sheetFormatPr defaultColWidth="9.140625" defaultRowHeight="15" x14ac:dyDescent="0.25"/>
  <cols>
    <col min="1" max="1" width="49.28515625" style="7" customWidth="1"/>
    <col min="2" max="2" width="17.28515625" style="7" customWidth="1"/>
    <col min="3" max="4" width="15.7109375" style="7" customWidth="1"/>
    <col min="5" max="5" width="15.5703125" style="7" customWidth="1"/>
    <col min="6" max="7" width="15.7109375" style="7" customWidth="1"/>
    <col min="8" max="8" width="21.85546875" style="7" customWidth="1"/>
    <col min="9" max="9" width="21.42578125" style="7" customWidth="1"/>
    <col min="10" max="10" width="28.85546875" style="7" customWidth="1"/>
    <col min="11" max="11" width="24.5703125" style="7" customWidth="1"/>
    <col min="12"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ht="46.5" customHeight="1" x14ac:dyDescent="0.25"/>
    <row r="7" spans="1:8" s="1" customFormat="1" hidden="1" x14ac:dyDescent="0.25"/>
    <row r="8" spans="1:8" s="1" customFormat="1" ht="3.75" customHeight="1" x14ac:dyDescent="0.25"/>
    <row r="9" spans="1:8" ht="18.75" x14ac:dyDescent="0.3">
      <c r="A9" s="952" t="s">
        <v>428</v>
      </c>
      <c r="B9" s="952"/>
      <c r="C9" s="952"/>
      <c r="D9" s="952"/>
      <c r="E9" s="952"/>
      <c r="F9" s="952"/>
      <c r="G9" s="952"/>
      <c r="H9" s="2"/>
    </row>
    <row r="10" spans="1:8" ht="18.75" x14ac:dyDescent="0.3">
      <c r="A10" s="952" t="s">
        <v>888</v>
      </c>
      <c r="B10" s="2"/>
      <c r="C10" s="952"/>
      <c r="D10" s="952"/>
      <c r="E10" s="952"/>
      <c r="F10" s="952"/>
      <c r="G10" s="952"/>
      <c r="H10" s="2"/>
    </row>
    <row r="11" spans="1:8" ht="18.75" x14ac:dyDescent="0.3">
      <c r="A11" s="952"/>
      <c r="B11" s="835"/>
      <c r="C11" s="952"/>
      <c r="D11" s="952"/>
      <c r="E11" s="952"/>
      <c r="F11" s="952"/>
      <c r="G11" s="952"/>
      <c r="H11" s="2"/>
    </row>
    <row r="12" spans="1:8" ht="18.75" x14ac:dyDescent="0.3">
      <c r="A12" s="952" t="s">
        <v>474</v>
      </c>
      <c r="B12" s="952"/>
      <c r="C12" s="952"/>
      <c r="D12" s="952"/>
      <c r="E12" s="952"/>
      <c r="F12" s="952"/>
      <c r="G12" s="952"/>
      <c r="H12" s="2"/>
    </row>
    <row r="13" spans="1:8" x14ac:dyDescent="0.25">
      <c r="A13" s="377" t="s">
        <v>720</v>
      </c>
      <c r="B13" s="377"/>
      <c r="C13" s="377"/>
      <c r="D13" s="377"/>
      <c r="E13" s="377"/>
      <c r="F13" s="377"/>
      <c r="G13" s="377"/>
      <c r="H13" s="2"/>
    </row>
    <row r="14" spans="1:8" ht="15" customHeight="1" thickBot="1" x14ac:dyDescent="0.3">
      <c r="A14" s="377"/>
      <c r="B14" s="377"/>
      <c r="C14" s="377"/>
      <c r="D14" s="377"/>
      <c r="E14" s="377"/>
      <c r="F14" s="377"/>
      <c r="G14" s="377"/>
      <c r="H14" s="2"/>
    </row>
    <row r="15" spans="1:8" ht="15.75" thickBot="1" x14ac:dyDescent="0.3">
      <c r="A15" s="377"/>
      <c r="B15" s="1066"/>
      <c r="C15" s="1067"/>
      <c r="D15" s="1068"/>
      <c r="E15" s="377"/>
      <c r="F15" s="377"/>
      <c r="G15" s="377"/>
      <c r="H15" s="2"/>
    </row>
    <row r="16" spans="1:8" x14ac:dyDescent="0.25">
      <c r="A16" s="376"/>
      <c r="B16" s="376"/>
      <c r="C16" s="376"/>
      <c r="D16" s="376"/>
      <c r="E16" s="376"/>
      <c r="F16" s="376"/>
      <c r="G16" s="376"/>
      <c r="H16" s="2"/>
    </row>
    <row r="17" spans="1:8" ht="18.75" x14ac:dyDescent="0.3">
      <c r="A17" s="952" t="s">
        <v>528</v>
      </c>
      <c r="B17" s="952"/>
      <c r="C17" s="952"/>
      <c r="D17" s="952"/>
      <c r="E17" s="952"/>
      <c r="F17" s="952"/>
      <c r="G17" s="952"/>
      <c r="H17" s="2"/>
    </row>
    <row r="18" spans="1:8" x14ac:dyDescent="0.25">
      <c r="A18" s="377" t="s">
        <v>721</v>
      </c>
      <c r="B18" s="377"/>
      <c r="C18" s="377"/>
      <c r="D18" s="377"/>
      <c r="E18" s="377"/>
      <c r="F18" s="377"/>
      <c r="G18" s="377"/>
      <c r="H18" s="663"/>
    </row>
    <row r="19" spans="1:8" ht="15.75" thickBot="1" x14ac:dyDescent="0.3">
      <c r="A19" s="377"/>
      <c r="B19" s="2"/>
      <c r="C19" s="2"/>
      <c r="D19" s="2"/>
      <c r="E19" s="377"/>
      <c r="F19" s="377"/>
      <c r="G19" s="377"/>
      <c r="H19" s="2"/>
    </row>
    <row r="20" spans="1:8" ht="15.75" thickBot="1" x14ac:dyDescent="0.3">
      <c r="A20" s="2" t="s">
        <v>963</v>
      </c>
      <c r="B20" s="420"/>
      <c r="C20" s="2"/>
      <c r="D20" s="2"/>
      <c r="E20" s="377"/>
      <c r="F20" s="377"/>
      <c r="G20" s="377"/>
      <c r="H20" s="2"/>
    </row>
    <row r="21" spans="1:8" ht="15.75" thickBot="1" x14ac:dyDescent="0.3">
      <c r="A21" s="2" t="s">
        <v>527</v>
      </c>
      <c r="B21" s="420"/>
      <c r="C21" s="2"/>
      <c r="D21" s="2"/>
      <c r="E21" s="377"/>
      <c r="F21" s="377"/>
      <c r="G21" s="377"/>
      <c r="H21" s="2"/>
    </row>
    <row r="22" spans="1:8" ht="15.75" thickBot="1" x14ac:dyDescent="0.3">
      <c r="A22" s="2" t="s">
        <v>522</v>
      </c>
      <c r="B22" s="420"/>
      <c r="C22" s="2"/>
      <c r="D22" s="2"/>
      <c r="E22" s="377"/>
      <c r="F22" s="377"/>
      <c r="G22" s="377"/>
      <c r="H22" s="2"/>
    </row>
    <row r="23" spans="1:8" ht="15.75" thickBot="1" x14ac:dyDescent="0.3">
      <c r="A23" s="2" t="s">
        <v>523</v>
      </c>
      <c r="B23" s="420"/>
      <c r="C23" s="2"/>
      <c r="D23" s="2"/>
      <c r="E23" s="377"/>
      <c r="F23" s="377"/>
      <c r="G23" s="377"/>
      <c r="H23" s="2"/>
    </row>
    <row r="24" spans="1:8" ht="15.75" thickBot="1" x14ac:dyDescent="0.3">
      <c r="A24" s="2" t="s">
        <v>524</v>
      </c>
      <c r="B24" s="420"/>
      <c r="C24" s="2"/>
      <c r="D24" s="2"/>
      <c r="E24" s="377"/>
      <c r="F24" s="377"/>
      <c r="G24" s="377"/>
      <c r="H24" s="2"/>
    </row>
    <row r="25" spans="1:8" ht="15.75" thickBot="1" x14ac:dyDescent="0.3">
      <c r="A25" s="2" t="s">
        <v>745</v>
      </c>
      <c r="B25" s="420"/>
      <c r="C25" s="2"/>
      <c r="D25" s="2"/>
      <c r="E25" s="377"/>
      <c r="F25" s="377"/>
      <c r="G25" s="377"/>
      <c r="H25" s="2"/>
    </row>
    <row r="26" spans="1:8" ht="15.75" thickBot="1" x14ac:dyDescent="0.3">
      <c r="A26" s="2" t="s">
        <v>490</v>
      </c>
      <c r="B26" s="420"/>
      <c r="C26" s="2"/>
      <c r="D26" s="2"/>
      <c r="E26" s="377"/>
      <c r="F26" s="377"/>
      <c r="G26" s="377"/>
      <c r="H26" s="2"/>
    </row>
    <row r="27" spans="1:8" ht="15.75" thickBot="1" x14ac:dyDescent="0.3">
      <c r="A27" s="2" t="s">
        <v>526</v>
      </c>
      <c r="B27" s="420"/>
      <c r="C27" s="2"/>
      <c r="D27" s="2"/>
      <c r="E27" s="377"/>
      <c r="F27" s="377"/>
      <c r="G27" s="377"/>
      <c r="H27" s="2"/>
    </row>
    <row r="28" spans="1:8" ht="15.75" thickBot="1" x14ac:dyDescent="0.3">
      <c r="A28" s="2" t="s">
        <v>887</v>
      </c>
      <c r="B28" s="420"/>
      <c r="C28" s="2"/>
      <c r="D28" s="2"/>
      <c r="E28" s="377"/>
      <c r="F28" s="377"/>
      <c r="G28" s="377"/>
      <c r="H28" s="2"/>
    </row>
    <row r="29" spans="1:8" x14ac:dyDescent="0.25">
      <c r="A29" s="377"/>
      <c r="B29" s="2"/>
      <c r="C29" s="2"/>
      <c r="D29" s="2"/>
      <c r="E29" s="377"/>
      <c r="F29" s="377"/>
      <c r="G29" s="377"/>
      <c r="H29" s="2"/>
    </row>
    <row r="30" spans="1:8" ht="18.75" x14ac:dyDescent="0.3">
      <c r="A30" s="952" t="s">
        <v>480</v>
      </c>
      <c r="B30" s="952"/>
      <c r="C30" s="952"/>
      <c r="D30" s="952"/>
      <c r="E30" s="952"/>
      <c r="F30" s="952"/>
      <c r="G30" s="952"/>
      <c r="H30" s="2"/>
    </row>
    <row r="31" spans="1:8" x14ac:dyDescent="0.25">
      <c r="A31" s="377" t="s">
        <v>889</v>
      </c>
      <c r="B31" s="377"/>
      <c r="C31" s="377"/>
      <c r="D31" s="377"/>
      <c r="E31" s="377"/>
      <c r="F31" s="466" t="s">
        <v>722</v>
      </c>
      <c r="G31" s="377"/>
      <c r="H31" s="2"/>
    </row>
    <row r="32" spans="1:8" ht="15" customHeight="1" thickBot="1" x14ac:dyDescent="0.3">
      <c r="A32" s="377"/>
      <c r="B32" s="377"/>
      <c r="C32" s="377"/>
      <c r="D32" s="377"/>
      <c r="E32" s="377"/>
      <c r="F32" s="466"/>
      <c r="G32" s="377"/>
      <c r="H32" s="2"/>
    </row>
    <row r="33" spans="1:10" ht="15.75" thickBot="1" x14ac:dyDescent="0.3">
      <c r="A33" s="376"/>
      <c r="B33" s="776"/>
      <c r="C33" s="376"/>
      <c r="D33" s="377"/>
      <c r="E33" s="377"/>
      <c r="F33" s="377"/>
      <c r="G33" s="377"/>
      <c r="H33" s="2"/>
    </row>
    <row r="34" spans="1:10" ht="23.25" customHeight="1" x14ac:dyDescent="0.25">
      <c r="A34" s="376"/>
      <c r="B34" s="376"/>
      <c r="C34" s="376"/>
      <c r="D34" s="376"/>
      <c r="E34" s="376"/>
      <c r="F34" s="376"/>
      <c r="G34" s="376"/>
      <c r="H34" s="2"/>
    </row>
    <row r="35" spans="1:10" ht="15.75" customHeight="1" x14ac:dyDescent="0.25">
      <c r="A35" s="839" t="s">
        <v>858</v>
      </c>
      <c r="B35" s="356"/>
      <c r="C35" s="356"/>
      <c r="D35" s="376"/>
      <c r="E35" s="376"/>
      <c r="F35" s="376"/>
      <c r="G35" s="376"/>
      <c r="H35" s="2"/>
    </row>
    <row r="36" spans="1:10" ht="18.75" x14ac:dyDescent="0.25">
      <c r="A36" s="836" t="s">
        <v>890</v>
      </c>
      <c r="B36" s="838"/>
      <c r="C36" s="837"/>
      <c r="D36" s="376"/>
      <c r="E36" s="376"/>
      <c r="F36" s="376"/>
      <c r="G36" s="376"/>
      <c r="H36" s="2"/>
    </row>
    <row r="37" spans="1:10" ht="6.75" customHeight="1" thickBot="1" x14ac:dyDescent="0.3">
      <c r="A37" s="836"/>
      <c r="B37" s="838"/>
      <c r="C37" s="837"/>
      <c r="D37" s="376"/>
      <c r="E37" s="376"/>
      <c r="F37" s="376"/>
      <c r="G37" s="376"/>
      <c r="H37" s="2"/>
    </row>
    <row r="38" spans="1:10" ht="15" customHeight="1" thickBot="1" x14ac:dyDescent="0.3">
      <c r="A38" s="840" t="s">
        <v>953</v>
      </c>
      <c r="B38" s="1069" t="s">
        <v>935</v>
      </c>
      <c r="C38" s="1070"/>
      <c r="D38" s="1070"/>
      <c r="E38" s="1056" t="s">
        <v>949</v>
      </c>
      <c r="F38" s="1057"/>
      <c r="G38" s="376"/>
      <c r="H38" s="2"/>
    </row>
    <row r="39" spans="1:10" ht="15" customHeight="1" x14ac:dyDescent="0.25">
      <c r="A39" s="853"/>
      <c r="B39" s="1071"/>
      <c r="C39" s="1072"/>
      <c r="D39" s="1072"/>
      <c r="E39" s="1062"/>
      <c r="F39" s="1063"/>
      <c r="G39" s="376"/>
      <c r="H39" s="2"/>
    </row>
    <row r="40" spans="1:10" ht="15" customHeight="1" x14ac:dyDescent="0.25">
      <c r="A40" s="854"/>
      <c r="B40" s="1054"/>
      <c r="C40" s="1055"/>
      <c r="D40" s="1055"/>
      <c r="E40" s="1060"/>
      <c r="F40" s="1061"/>
      <c r="G40" s="376"/>
      <c r="H40" s="2"/>
    </row>
    <row r="41" spans="1:10" ht="15" customHeight="1" x14ac:dyDescent="0.25">
      <c r="A41" s="855"/>
      <c r="B41" s="1054"/>
      <c r="C41" s="1055"/>
      <c r="D41" s="1055"/>
      <c r="E41" s="1060"/>
      <c r="F41" s="1061"/>
      <c r="G41" s="376"/>
      <c r="H41" s="2"/>
    </row>
    <row r="42" spans="1:10" ht="15" customHeight="1" x14ac:dyDescent="0.25">
      <c r="A42" s="854"/>
      <c r="B42" s="1054"/>
      <c r="C42" s="1055"/>
      <c r="D42" s="1055"/>
      <c r="E42" s="1060"/>
      <c r="F42" s="1061"/>
      <c r="G42" s="376"/>
      <c r="H42" s="2"/>
      <c r="J42" s="843"/>
    </row>
    <row r="43" spans="1:10" ht="15" customHeight="1" x14ac:dyDescent="0.25">
      <c r="A43" s="854"/>
      <c r="B43" s="1054"/>
      <c r="C43" s="1055"/>
      <c r="D43" s="1055"/>
      <c r="E43" s="1060"/>
      <c r="F43" s="1061"/>
      <c r="G43" s="376"/>
      <c r="H43" s="2"/>
    </row>
    <row r="44" spans="1:10" ht="15" customHeight="1" x14ac:dyDescent="0.25">
      <c r="A44" s="856"/>
      <c r="B44" s="1054"/>
      <c r="C44" s="1055"/>
      <c r="D44" s="1055"/>
      <c r="E44" s="1060"/>
      <c r="F44" s="1061"/>
      <c r="G44" s="376"/>
      <c r="H44" s="2"/>
    </row>
    <row r="45" spans="1:10" ht="15" customHeight="1" x14ac:dyDescent="0.25">
      <c r="A45" s="854"/>
      <c r="B45" s="1054"/>
      <c r="C45" s="1055"/>
      <c r="D45" s="1055"/>
      <c r="E45" s="1060"/>
      <c r="F45" s="1061"/>
      <c r="G45" s="376"/>
      <c r="H45" s="2"/>
    </row>
    <row r="46" spans="1:10" ht="15" customHeight="1" x14ac:dyDescent="0.25">
      <c r="A46" s="854"/>
      <c r="B46" s="1054"/>
      <c r="C46" s="1055"/>
      <c r="D46" s="1055"/>
      <c r="E46" s="1060"/>
      <c r="F46" s="1061"/>
      <c r="G46" s="376"/>
      <c r="H46" s="2"/>
    </row>
    <row r="47" spans="1:10" ht="15" customHeight="1" x14ac:dyDescent="0.25">
      <c r="A47" s="854"/>
      <c r="B47" s="1054"/>
      <c r="C47" s="1055"/>
      <c r="D47" s="1055"/>
      <c r="E47" s="1060"/>
      <c r="F47" s="1061"/>
      <c r="G47" s="376"/>
      <c r="H47" s="2"/>
    </row>
    <row r="48" spans="1:10" ht="15" customHeight="1" x14ac:dyDescent="0.25">
      <c r="A48" s="871"/>
      <c r="B48" s="1054"/>
      <c r="C48" s="1055"/>
      <c r="D48" s="1076"/>
      <c r="E48" s="1060"/>
      <c r="F48" s="1061"/>
      <c r="G48" s="376"/>
      <c r="H48" s="2"/>
    </row>
    <row r="49" spans="1:8" ht="15" customHeight="1" x14ac:dyDescent="0.25">
      <c r="A49" s="871"/>
      <c r="B49" s="1054"/>
      <c r="C49" s="1055"/>
      <c r="D49" s="1076"/>
      <c r="E49" s="1060"/>
      <c r="F49" s="1061"/>
      <c r="G49" s="376"/>
      <c r="H49" s="2"/>
    </row>
    <row r="50" spans="1:8" ht="15" customHeight="1" x14ac:dyDescent="0.25">
      <c r="A50" s="871"/>
      <c r="B50" s="1054"/>
      <c r="C50" s="1055"/>
      <c r="D50" s="1076"/>
      <c r="E50" s="1060"/>
      <c r="F50" s="1061"/>
      <c r="G50" s="376"/>
      <c r="H50" s="2"/>
    </row>
    <row r="51" spans="1:8" ht="15" customHeight="1" x14ac:dyDescent="0.3">
      <c r="A51" s="871"/>
      <c r="B51" s="1054"/>
      <c r="C51" s="1055"/>
      <c r="D51" s="1076"/>
      <c r="E51" s="1060"/>
      <c r="F51" s="1061"/>
      <c r="G51" s="952"/>
      <c r="H51" s="2"/>
    </row>
    <row r="52" spans="1:8" ht="15" customHeight="1" x14ac:dyDescent="0.25">
      <c r="A52" s="871"/>
      <c r="B52" s="1054"/>
      <c r="C52" s="1055"/>
      <c r="D52" s="1076"/>
      <c r="E52" s="1060"/>
      <c r="F52" s="1061"/>
      <c r="G52" s="377"/>
      <c r="H52" s="2"/>
    </row>
    <row r="53" spans="1:8" ht="15" customHeight="1" thickBot="1" x14ac:dyDescent="0.3">
      <c r="A53" s="857"/>
      <c r="B53" s="1064"/>
      <c r="C53" s="1065"/>
      <c r="D53" s="1065"/>
      <c r="E53" s="1077"/>
      <c r="F53" s="1078"/>
      <c r="G53" s="377"/>
      <c r="H53" s="2"/>
    </row>
    <row r="54" spans="1:8" ht="15.75" thickBot="1" x14ac:dyDescent="0.3">
      <c r="A54" s="1073" t="s">
        <v>855</v>
      </c>
      <c r="B54" s="1074"/>
      <c r="C54" s="1074"/>
      <c r="D54" s="1075"/>
      <c r="E54" s="1058">
        <f>SUM(E39:F53)</f>
        <v>0</v>
      </c>
      <c r="F54" s="1059"/>
      <c r="G54" s="377"/>
      <c r="H54" s="2"/>
    </row>
    <row r="55" spans="1:8" s="417" customFormat="1" x14ac:dyDescent="0.25">
      <c r="A55" s="2"/>
      <c r="B55" s="841"/>
      <c r="C55" s="841"/>
      <c r="D55" s="841"/>
      <c r="E55" s="842"/>
      <c r="F55" s="842"/>
      <c r="G55" s="376"/>
      <c r="H55" s="376"/>
    </row>
    <row r="56" spans="1:8" ht="18.75" x14ac:dyDescent="0.3">
      <c r="A56" s="952" t="s">
        <v>481</v>
      </c>
      <c r="B56" s="952"/>
      <c r="C56" s="952"/>
      <c r="D56" s="952"/>
      <c r="E56" s="952"/>
      <c r="F56" s="952"/>
      <c r="G56" s="952"/>
      <c r="H56" s="2"/>
    </row>
    <row r="57" spans="1:8" x14ac:dyDescent="0.25">
      <c r="A57" s="377" t="s">
        <v>723</v>
      </c>
      <c r="B57" s="377"/>
      <c r="C57" s="858" t="s">
        <v>722</v>
      </c>
      <c r="D57" s="377"/>
      <c r="E57" s="377"/>
      <c r="F57" s="377"/>
      <c r="G57" s="377"/>
      <c r="H57" s="2"/>
    </row>
    <row r="58" spans="1:8" ht="15" customHeight="1" thickBot="1" x14ac:dyDescent="0.3">
      <c r="A58" s="377"/>
      <c r="B58" s="377"/>
      <c r="C58" s="377"/>
      <c r="D58" s="377"/>
      <c r="E58" s="377"/>
      <c r="F58" s="377"/>
      <c r="G58" s="377"/>
      <c r="H58" s="2"/>
    </row>
    <row r="59" spans="1:8" ht="15.75" thickBot="1" x14ac:dyDescent="0.3">
      <c r="A59" s="377"/>
      <c r="B59" s="420"/>
      <c r="C59" s="446"/>
      <c r="D59" s="377"/>
      <c r="E59" s="377"/>
      <c r="F59" s="377"/>
      <c r="G59" s="376"/>
      <c r="H59" s="2"/>
    </row>
    <row r="60" spans="1:8" ht="18.75" x14ac:dyDescent="0.3">
      <c r="A60" s="376"/>
      <c r="B60" s="376"/>
      <c r="C60" s="376"/>
      <c r="D60" s="376"/>
      <c r="E60" s="376"/>
      <c r="F60" s="376"/>
      <c r="G60" s="952"/>
      <c r="H60" s="2"/>
    </row>
    <row r="61" spans="1:8" s="684" customFormat="1" ht="15" customHeight="1" x14ac:dyDescent="0.3">
      <c r="A61" s="952" t="s">
        <v>492</v>
      </c>
      <c r="B61" s="952"/>
      <c r="C61" s="952"/>
      <c r="D61" s="952"/>
      <c r="E61" s="952"/>
      <c r="F61" s="952"/>
      <c r="G61" s="864"/>
      <c r="H61" s="864"/>
    </row>
    <row r="62" spans="1:8" ht="15" customHeight="1" x14ac:dyDescent="0.25">
      <c r="A62" s="377" t="s">
        <v>891</v>
      </c>
      <c r="B62" s="377"/>
      <c r="C62" s="377"/>
      <c r="D62" s="377"/>
      <c r="E62" s="377"/>
      <c r="F62" s="377"/>
      <c r="G62" s="377"/>
      <c r="H62" s="2"/>
    </row>
    <row r="63" spans="1:8" ht="15" customHeight="1" thickBot="1" x14ac:dyDescent="0.3">
      <c r="A63" s="377"/>
      <c r="B63" s="377"/>
      <c r="C63" s="377"/>
      <c r="D63" s="377"/>
      <c r="E63" s="377"/>
      <c r="F63" s="377"/>
      <c r="G63" s="377"/>
      <c r="H63" s="2"/>
    </row>
    <row r="64" spans="1:8" ht="15.75" thickBot="1" x14ac:dyDescent="0.3">
      <c r="A64" s="377"/>
      <c r="B64" s="433"/>
      <c r="C64" s="446" t="str">
        <f>IF(AND(B64&gt;0,Home!D31=0),"Please enter the amount of BC Housing funding in the Home Schedule.","")</f>
        <v/>
      </c>
      <c r="D64" s="377"/>
      <c r="E64" s="377"/>
      <c r="F64" s="377"/>
      <c r="G64" s="377"/>
      <c r="H64" s="2"/>
    </row>
    <row r="65" spans="1:8" x14ac:dyDescent="0.25">
      <c r="A65" s="376"/>
      <c r="B65" s="376"/>
      <c r="C65" s="376"/>
      <c r="D65" s="376"/>
      <c r="E65" s="376"/>
      <c r="F65" s="376"/>
      <c r="G65" s="376"/>
      <c r="H65" s="2"/>
    </row>
    <row r="66" spans="1:8" ht="18.75" x14ac:dyDescent="0.3">
      <c r="A66" s="952" t="s">
        <v>491</v>
      </c>
      <c r="B66" s="952"/>
      <c r="C66" s="952"/>
      <c r="D66" s="952"/>
      <c r="E66" s="952"/>
      <c r="F66" s="952"/>
      <c r="G66" s="377"/>
      <c r="H66" s="2"/>
    </row>
    <row r="67" spans="1:8" ht="16.5" customHeight="1" x14ac:dyDescent="0.25">
      <c r="A67" s="1079" t="s">
        <v>892</v>
      </c>
      <c r="B67" s="1079"/>
      <c r="C67" s="1079"/>
      <c r="D67" s="1079"/>
      <c r="E67" s="1079"/>
      <c r="F67" s="1079"/>
      <c r="G67" s="1079"/>
      <c r="H67" s="2"/>
    </row>
    <row r="68" spans="1:8" ht="15" customHeight="1" thickBot="1" x14ac:dyDescent="0.3">
      <c r="A68" s="953"/>
      <c r="B68" s="953"/>
      <c r="C68" s="953"/>
      <c r="D68" s="953"/>
      <c r="E68" s="953"/>
      <c r="F68" s="953"/>
      <c r="G68" s="953"/>
      <c r="H68" s="2"/>
    </row>
    <row r="69" spans="1:8" ht="15.75" thickBot="1" x14ac:dyDescent="0.3">
      <c r="A69" s="377"/>
      <c r="B69" s="469"/>
      <c r="C69" s="446" t="str">
        <f>IF(AND(B69&gt;0,Home!D30=0),"Please enter the amount of Community Living BC funding in the Home Schedule.","")</f>
        <v/>
      </c>
      <c r="D69" s="377"/>
      <c r="E69" s="377"/>
      <c r="F69" s="377"/>
      <c r="G69" s="376"/>
      <c r="H69" s="2"/>
    </row>
    <row r="70" spans="1:8" x14ac:dyDescent="0.25">
      <c r="A70" s="377"/>
      <c r="B70" s="643"/>
      <c r="C70" s="446"/>
      <c r="D70" s="377"/>
      <c r="E70" s="377"/>
      <c r="F70" s="377"/>
      <c r="G70" s="377"/>
      <c r="H70" s="2"/>
    </row>
    <row r="71" spans="1:8" ht="18.75" x14ac:dyDescent="0.3">
      <c r="A71" s="952" t="s">
        <v>896</v>
      </c>
      <c r="B71" s="376"/>
      <c r="C71" s="376"/>
      <c r="D71" s="376"/>
      <c r="E71" s="376"/>
      <c r="F71" s="376"/>
      <c r="G71" s="376"/>
      <c r="H71" s="2"/>
    </row>
    <row r="72" spans="1:8" x14ac:dyDescent="0.25">
      <c r="A72" s="377" t="s">
        <v>893</v>
      </c>
      <c r="B72" s="377"/>
      <c r="C72" s="377"/>
      <c r="D72" s="377"/>
      <c r="E72" s="377"/>
      <c r="F72" s="377"/>
      <c r="G72" s="376"/>
      <c r="H72" s="2"/>
    </row>
    <row r="73" spans="1:8" ht="15" customHeight="1" thickBot="1" x14ac:dyDescent="0.3">
      <c r="A73" s="377"/>
      <c r="B73" s="377"/>
      <c r="C73" s="377"/>
      <c r="D73" s="377"/>
      <c r="E73" s="377"/>
      <c r="F73" s="377"/>
      <c r="G73" s="376"/>
      <c r="H73" s="2"/>
    </row>
    <row r="74" spans="1:8" ht="15.75" thickBot="1" x14ac:dyDescent="0.3">
      <c r="A74" s="377"/>
      <c r="B74" s="639"/>
      <c r="C74" s="446"/>
      <c r="D74" s="377"/>
      <c r="E74" s="377"/>
      <c r="F74" s="377"/>
      <c r="G74" s="376"/>
      <c r="H74" s="2"/>
    </row>
    <row r="75" spans="1:8" x14ac:dyDescent="0.25">
      <c r="A75" s="376"/>
      <c r="B75" s="376"/>
      <c r="C75" s="376"/>
      <c r="D75" s="376"/>
      <c r="E75" s="376"/>
      <c r="F75" s="376"/>
      <c r="G75" s="376"/>
      <c r="H75" s="2"/>
    </row>
    <row r="76" spans="1:8" x14ac:dyDescent="0.25">
      <c r="A76" s="377" t="s">
        <v>766</v>
      </c>
      <c r="B76" s="643"/>
      <c r="C76" s="446"/>
      <c r="D76" s="377"/>
      <c r="E76" s="377"/>
      <c r="F76" s="377"/>
      <c r="G76" s="376"/>
      <c r="H76" s="2"/>
    </row>
    <row r="77" spans="1:8" ht="15" customHeight="1" thickBot="1" x14ac:dyDescent="0.3">
      <c r="A77" s="376"/>
      <c r="B77" s="376"/>
      <c r="C77" s="376"/>
      <c r="D77" s="376"/>
      <c r="E77" s="376"/>
      <c r="F77" s="376"/>
      <c r="G77" s="376"/>
      <c r="H77" s="2"/>
    </row>
    <row r="78" spans="1:8" ht="15" customHeight="1" thickBot="1" x14ac:dyDescent="0.35">
      <c r="A78" s="376"/>
      <c r="B78" s="639"/>
      <c r="C78" s="376"/>
      <c r="D78" s="376"/>
      <c r="E78" s="376"/>
      <c r="F78" s="376"/>
      <c r="G78" s="952"/>
      <c r="H78" s="2"/>
    </row>
    <row r="79" spans="1:8" x14ac:dyDescent="0.25">
      <c r="A79" s="376"/>
      <c r="B79" s="376"/>
      <c r="C79" s="376"/>
      <c r="D79" s="376"/>
      <c r="E79" s="376"/>
      <c r="F79" s="376"/>
      <c r="G79" s="377"/>
      <c r="H79" s="2"/>
    </row>
    <row r="80" spans="1:8" x14ac:dyDescent="0.25">
      <c r="A80" s="663" t="s">
        <v>894</v>
      </c>
      <c r="B80" s="376"/>
      <c r="C80" s="376"/>
      <c r="D80" s="376"/>
      <c r="E80" s="376"/>
      <c r="F80" s="376"/>
      <c r="G80" s="377"/>
      <c r="H80" s="2"/>
    </row>
    <row r="81" spans="1:8" ht="15" customHeight="1" thickBot="1" x14ac:dyDescent="0.3">
      <c r="A81" s="663"/>
      <c r="B81" s="376"/>
      <c r="C81" s="376"/>
      <c r="D81" s="376"/>
      <c r="E81" s="376"/>
      <c r="F81" s="376"/>
      <c r="G81" s="377"/>
      <c r="H81" s="2"/>
    </row>
    <row r="82" spans="1:8" ht="15.75" thickBot="1" x14ac:dyDescent="0.3">
      <c r="A82" s="376"/>
      <c r="B82" s="639"/>
      <c r="C82" s="376"/>
      <c r="D82" s="376"/>
      <c r="E82" s="376"/>
      <c r="F82" s="376"/>
      <c r="G82" s="377"/>
      <c r="H82" s="2"/>
    </row>
    <row r="83" spans="1:8" x14ac:dyDescent="0.25">
      <c r="A83" s="376"/>
      <c r="B83" s="376"/>
      <c r="C83" s="376"/>
      <c r="D83" s="376"/>
      <c r="E83" s="376"/>
      <c r="F83" s="376"/>
      <c r="G83" s="376"/>
      <c r="H83" s="2"/>
    </row>
    <row r="84" spans="1:8" ht="18.75" x14ac:dyDescent="0.3">
      <c r="A84" s="952" t="s">
        <v>475</v>
      </c>
      <c r="B84" s="952"/>
      <c r="C84" s="952"/>
      <c r="D84" s="952"/>
      <c r="E84" s="952"/>
      <c r="F84" s="952"/>
      <c r="G84" s="952"/>
      <c r="H84" s="2"/>
    </row>
    <row r="85" spans="1:8" x14ac:dyDescent="0.25">
      <c r="A85" s="377" t="s">
        <v>724</v>
      </c>
      <c r="B85" s="377"/>
      <c r="C85" s="377"/>
      <c r="D85" s="377"/>
      <c r="E85" s="377"/>
      <c r="F85" s="377"/>
      <c r="G85" s="377"/>
      <c r="H85" s="2"/>
    </row>
    <row r="86" spans="1:8" ht="15" customHeight="1" thickBot="1" x14ac:dyDescent="0.3">
      <c r="A86" s="466"/>
      <c r="B86" s="377"/>
      <c r="C86" s="377"/>
      <c r="D86" s="377"/>
      <c r="E86" s="377"/>
      <c r="F86" s="377"/>
      <c r="G86" s="377"/>
      <c r="H86" s="2"/>
    </row>
    <row r="87" spans="1:8" ht="15.75" thickBot="1" x14ac:dyDescent="0.3">
      <c r="A87" s="377"/>
      <c r="B87" s="420"/>
      <c r="C87" s="446"/>
      <c r="D87" s="377"/>
      <c r="E87" s="377"/>
      <c r="F87" s="377"/>
      <c r="G87" s="377"/>
      <c r="H87" s="2"/>
    </row>
    <row r="88" spans="1:8" x14ac:dyDescent="0.25">
      <c r="A88" s="376"/>
      <c r="B88" s="376"/>
      <c r="C88" s="376"/>
      <c r="D88" s="376"/>
      <c r="E88" s="376"/>
      <c r="F88" s="376"/>
      <c r="G88" s="376"/>
      <c r="H88" s="2"/>
    </row>
    <row r="89" spans="1:8" ht="18.75" x14ac:dyDescent="0.3">
      <c r="A89" s="952" t="s">
        <v>909</v>
      </c>
      <c r="B89" s="952"/>
      <c r="C89" s="952"/>
      <c r="D89" s="952"/>
      <c r="E89" s="952"/>
      <c r="F89" s="952"/>
      <c r="G89" s="952"/>
      <c r="H89" s="2"/>
    </row>
    <row r="90" spans="1:8" x14ac:dyDescent="0.25">
      <c r="A90" s="377" t="s">
        <v>725</v>
      </c>
      <c r="B90" s="377"/>
      <c r="C90" s="377"/>
      <c r="D90" s="377"/>
      <c r="E90" s="377"/>
      <c r="F90" s="377"/>
      <c r="G90" s="377"/>
      <c r="H90" s="2"/>
    </row>
    <row r="91" spans="1:8" ht="15" customHeight="1" thickBot="1" x14ac:dyDescent="0.3">
      <c r="A91" s="466"/>
      <c r="B91" s="377"/>
      <c r="C91" s="377"/>
      <c r="D91" s="377"/>
      <c r="E91" s="377"/>
      <c r="F91" s="377"/>
      <c r="G91" s="376"/>
      <c r="H91" s="2"/>
    </row>
    <row r="92" spans="1:8" ht="15.75" thickBot="1" x14ac:dyDescent="0.3">
      <c r="A92" s="377"/>
      <c r="B92" s="420"/>
      <c r="C92" s="446"/>
      <c r="D92" s="377"/>
      <c r="E92" s="377"/>
      <c r="F92" s="377"/>
      <c r="G92" s="376"/>
      <c r="H92" s="2"/>
    </row>
    <row r="93" spans="1:8" x14ac:dyDescent="0.25">
      <c r="A93" s="377"/>
      <c r="B93" s="446"/>
      <c r="C93" s="377"/>
      <c r="D93" s="377"/>
      <c r="E93" s="377"/>
      <c r="F93" s="376"/>
      <c r="G93" s="2"/>
      <c r="H93" s="2"/>
    </row>
    <row r="94" spans="1:8" x14ac:dyDescent="0.25">
      <c r="A94" s="377" t="s">
        <v>958</v>
      </c>
      <c r="B94" s="446"/>
      <c r="C94" s="377"/>
      <c r="D94" s="377"/>
      <c r="E94" s="377"/>
      <c r="F94" s="376"/>
      <c r="G94" s="2"/>
      <c r="H94" s="2"/>
    </row>
    <row r="95" spans="1:8" ht="15" customHeight="1" thickBot="1" x14ac:dyDescent="0.3">
      <c r="A95" s="377"/>
      <c r="B95" s="446"/>
      <c r="C95" s="377"/>
      <c r="D95" s="377"/>
      <c r="E95" s="446"/>
      <c r="F95" s="376"/>
      <c r="G95" s="2"/>
      <c r="H95" s="2"/>
    </row>
    <row r="96" spans="1:8" ht="15.75" thickBot="1" x14ac:dyDescent="0.3">
      <c r="A96" s="377"/>
      <c r="B96" s="420"/>
      <c r="C96" s="377"/>
      <c r="D96" s="377"/>
      <c r="E96" s="377"/>
      <c r="F96" s="376"/>
      <c r="G96" s="2"/>
      <c r="H96" s="2"/>
    </row>
    <row r="97" spans="1:8" x14ac:dyDescent="0.25">
      <c r="A97" s="377"/>
      <c r="B97" s="446"/>
      <c r="C97" s="377"/>
      <c r="D97" s="377"/>
      <c r="E97" s="377"/>
      <c r="F97" s="376"/>
      <c r="G97" s="2"/>
      <c r="H97" s="2"/>
    </row>
    <row r="98" spans="1:8" x14ac:dyDescent="0.25">
      <c r="A98" s="377" t="s">
        <v>959</v>
      </c>
      <c r="B98" s="446"/>
      <c r="C98" s="377"/>
      <c r="D98" s="377"/>
      <c r="E98" s="377"/>
      <c r="F98" s="376"/>
      <c r="G98" s="2"/>
      <c r="H98" s="2"/>
    </row>
    <row r="99" spans="1:8" ht="15" customHeight="1" thickBot="1" x14ac:dyDescent="0.3">
      <c r="A99" s="377"/>
      <c r="B99" s="446"/>
      <c r="C99" s="377"/>
      <c r="D99" s="377"/>
      <c r="E99" s="377"/>
      <c r="F99" s="376"/>
      <c r="G99" s="2"/>
      <c r="H99" s="2"/>
    </row>
    <row r="100" spans="1:8" ht="15.75" thickBot="1" x14ac:dyDescent="0.3">
      <c r="A100" s="377"/>
      <c r="B100" s="420"/>
      <c r="C100" s="377"/>
      <c r="D100" s="377"/>
      <c r="E100" s="377"/>
      <c r="F100" s="376"/>
      <c r="G100" s="2"/>
      <c r="H100" s="2"/>
    </row>
    <row r="101" spans="1:8" x14ac:dyDescent="0.25">
      <c r="A101" s="377"/>
      <c r="B101" s="446"/>
      <c r="C101" s="377"/>
      <c r="D101" s="377"/>
      <c r="E101" s="377"/>
      <c r="F101" s="376"/>
      <c r="G101" s="2"/>
      <c r="H101" s="2"/>
    </row>
    <row r="102" spans="1:8" x14ac:dyDescent="0.25">
      <c r="A102" s="377" t="s">
        <v>960</v>
      </c>
      <c r="B102" s="446"/>
      <c r="C102" s="377"/>
      <c r="D102" s="377"/>
      <c r="E102" s="377"/>
      <c r="F102" s="376"/>
      <c r="G102" s="2"/>
      <c r="H102" s="2"/>
    </row>
    <row r="103" spans="1:8" ht="15" customHeight="1" thickBot="1" x14ac:dyDescent="0.3">
      <c r="A103" s="377"/>
      <c r="B103" s="446"/>
      <c r="C103" s="377"/>
      <c r="D103" s="377"/>
      <c r="E103" s="377"/>
      <c r="F103" s="376"/>
      <c r="G103" s="2"/>
      <c r="H103" s="2"/>
    </row>
    <row r="104" spans="1:8" ht="15.75" thickBot="1" x14ac:dyDescent="0.3">
      <c r="A104" s="377"/>
      <c r="B104" s="639"/>
      <c r="C104" s="377"/>
      <c r="D104" s="377"/>
      <c r="E104" s="377"/>
      <c r="F104" s="376"/>
      <c r="G104" s="2"/>
      <c r="H104" s="2"/>
    </row>
    <row r="105" spans="1:8" x14ac:dyDescent="0.25">
      <c r="A105" s="376"/>
      <c r="B105" s="376"/>
      <c r="C105" s="376"/>
      <c r="D105" s="376"/>
      <c r="E105" s="376"/>
      <c r="F105" s="376"/>
      <c r="G105" s="376"/>
      <c r="H105" s="2"/>
    </row>
    <row r="106" spans="1:8" ht="15" customHeight="1" x14ac:dyDescent="0.3">
      <c r="A106" s="952" t="s">
        <v>173</v>
      </c>
      <c r="B106" s="952"/>
      <c r="C106" s="952"/>
      <c r="D106" s="952"/>
      <c r="E106" s="952"/>
      <c r="F106" s="952"/>
      <c r="G106" s="376"/>
      <c r="H106" s="2"/>
    </row>
    <row r="107" spans="1:8" ht="15" customHeight="1" x14ac:dyDescent="0.25">
      <c r="A107" s="377" t="s">
        <v>726</v>
      </c>
      <c r="B107" s="377"/>
      <c r="C107" s="377"/>
      <c r="D107" s="377"/>
      <c r="E107" s="377"/>
      <c r="F107" s="377"/>
      <c r="G107" s="376"/>
      <c r="H107" s="2"/>
    </row>
    <row r="108" spans="1:8" ht="15" customHeight="1" thickBot="1" x14ac:dyDescent="0.35">
      <c r="A108" s="376"/>
      <c r="B108" s="376"/>
      <c r="C108" s="376"/>
      <c r="D108" s="376"/>
      <c r="E108" s="376"/>
      <c r="F108" s="376"/>
      <c r="G108" s="952"/>
      <c r="H108" s="2"/>
    </row>
    <row r="109" spans="1:8" ht="15" customHeight="1" x14ac:dyDescent="0.25">
      <c r="A109" s="378" t="s">
        <v>468</v>
      </c>
      <c r="B109" s="1093"/>
      <c r="C109" s="1094"/>
      <c r="D109" s="1095"/>
      <c r="E109" s="376"/>
      <c r="F109" s="376"/>
      <c r="G109" s="377"/>
      <c r="H109" s="2"/>
    </row>
    <row r="110" spans="1:8" ht="15" customHeight="1" x14ac:dyDescent="0.25">
      <c r="A110" s="379" t="s">
        <v>5</v>
      </c>
      <c r="B110" s="1096"/>
      <c r="C110" s="1097"/>
      <c r="D110" s="1098"/>
      <c r="E110" s="376"/>
      <c r="F110" s="376"/>
      <c r="G110" s="376"/>
      <c r="H110" s="2"/>
    </row>
    <row r="111" spans="1:8" ht="15" customHeight="1" thickBot="1" x14ac:dyDescent="0.3">
      <c r="A111" s="380" t="s">
        <v>6</v>
      </c>
      <c r="B111" s="1083"/>
      <c r="C111" s="1084"/>
      <c r="D111" s="1085"/>
      <c r="E111" s="376"/>
      <c r="F111" s="376"/>
      <c r="G111" s="376"/>
      <c r="H111" s="2"/>
    </row>
    <row r="112" spans="1:8" ht="15" customHeight="1" x14ac:dyDescent="0.25">
      <c r="A112" s="376"/>
      <c r="B112" s="376"/>
      <c r="C112" s="376"/>
      <c r="D112" s="376"/>
      <c r="E112" s="376"/>
      <c r="F112" s="376"/>
      <c r="G112" s="376"/>
      <c r="H112" s="2"/>
    </row>
    <row r="113" spans="1:8" ht="15" customHeight="1" x14ac:dyDescent="0.3">
      <c r="A113" s="952" t="s">
        <v>897</v>
      </c>
      <c r="B113" s="952"/>
      <c r="C113" s="952"/>
      <c r="D113" s="952"/>
      <c r="E113" s="952"/>
      <c r="F113" s="952"/>
      <c r="G113" s="376"/>
      <c r="H113" s="2"/>
    </row>
    <row r="114" spans="1:8" s="417" customFormat="1" ht="15" customHeight="1" x14ac:dyDescent="0.25">
      <c r="A114" s="377" t="s">
        <v>729</v>
      </c>
      <c r="B114" s="377"/>
      <c r="C114" s="377"/>
      <c r="D114" s="377"/>
      <c r="E114" s="377"/>
      <c r="F114" s="377"/>
      <c r="G114" s="376"/>
      <c r="H114" s="2"/>
    </row>
    <row r="115" spans="1:8" s="417" customFormat="1" ht="15" customHeight="1" thickBot="1" x14ac:dyDescent="0.35">
      <c r="A115" s="376"/>
      <c r="B115" s="376"/>
      <c r="C115" s="376"/>
      <c r="D115" s="376"/>
      <c r="E115" s="376"/>
      <c r="F115" s="376"/>
      <c r="G115" s="952"/>
      <c r="H115" s="2"/>
    </row>
    <row r="116" spans="1:8" s="418" customFormat="1" ht="15" customHeight="1" x14ac:dyDescent="0.25">
      <c r="A116" s="378" t="s">
        <v>429</v>
      </c>
      <c r="B116" s="1093"/>
      <c r="C116" s="1094"/>
      <c r="D116" s="1095"/>
      <c r="E116" s="376"/>
      <c r="F116" s="376"/>
      <c r="G116" s="377"/>
      <c r="H116" s="2"/>
    </row>
    <row r="117" spans="1:8" s="73" customFormat="1" ht="15" customHeight="1" x14ac:dyDescent="0.25">
      <c r="A117" s="379" t="s">
        <v>430</v>
      </c>
      <c r="B117" s="1096"/>
      <c r="C117" s="1097"/>
      <c r="D117" s="1098"/>
      <c r="E117" s="376"/>
      <c r="F117" s="376"/>
      <c r="G117" s="377"/>
      <c r="H117" s="2"/>
    </row>
    <row r="118" spans="1:8" s="418" customFormat="1" ht="15" customHeight="1" thickBot="1" x14ac:dyDescent="0.3">
      <c r="A118" s="380" t="s">
        <v>431</v>
      </c>
      <c r="B118" s="1083"/>
      <c r="C118" s="1084"/>
      <c r="D118" s="1085"/>
      <c r="E118" s="376"/>
      <c r="F118" s="376"/>
      <c r="G118" s="377"/>
      <c r="H118" s="2"/>
    </row>
    <row r="119" spans="1:8" s="417" customFormat="1" ht="15" customHeight="1" x14ac:dyDescent="0.25">
      <c r="A119" s="376"/>
      <c r="B119" s="376"/>
      <c r="C119" s="376"/>
      <c r="D119" s="376"/>
      <c r="E119" s="376"/>
      <c r="F119" s="376"/>
      <c r="G119" s="377"/>
      <c r="H119" s="2"/>
    </row>
    <row r="120" spans="1:8" ht="15" customHeight="1" x14ac:dyDescent="0.3">
      <c r="A120" s="952" t="s">
        <v>440</v>
      </c>
      <c r="B120" s="952"/>
      <c r="C120" s="952"/>
      <c r="D120" s="952"/>
      <c r="E120" s="952"/>
      <c r="F120" s="952"/>
      <c r="G120" s="377"/>
      <c r="H120" s="2"/>
    </row>
    <row r="121" spans="1:8" ht="15" customHeight="1" x14ac:dyDescent="0.25">
      <c r="A121" s="377" t="s">
        <v>901</v>
      </c>
      <c r="B121" s="377"/>
      <c r="C121" s="377"/>
      <c r="D121" s="377"/>
      <c r="E121" s="377"/>
      <c r="F121" s="377"/>
      <c r="G121" s="377"/>
      <c r="H121" s="2"/>
    </row>
    <row r="122" spans="1:8" s="684" customFormat="1" ht="15" customHeight="1" thickBot="1" x14ac:dyDescent="0.3">
      <c r="A122" s="376"/>
      <c r="B122" s="376"/>
      <c r="C122" s="376"/>
      <c r="D122" s="376"/>
      <c r="E122" s="376"/>
      <c r="F122" s="376"/>
      <c r="G122" s="376"/>
      <c r="H122" s="376"/>
    </row>
    <row r="123" spans="1:8" ht="15" customHeight="1" x14ac:dyDescent="0.25">
      <c r="A123" s="958" t="s">
        <v>446</v>
      </c>
      <c r="B123" s="1086"/>
      <c r="C123" s="1087"/>
      <c r="D123" s="1088"/>
      <c r="E123" s="835"/>
      <c r="F123" s="835"/>
      <c r="G123" s="835"/>
      <c r="H123" s="835"/>
    </row>
    <row r="124" spans="1:8" ht="15" customHeight="1" x14ac:dyDescent="0.25">
      <c r="A124" s="379" t="s">
        <v>342</v>
      </c>
      <c r="B124" s="1089"/>
      <c r="C124" s="1090"/>
      <c r="D124" s="1091"/>
      <c r="E124" s="376"/>
      <c r="F124" s="376"/>
      <c r="G124" s="376"/>
      <c r="H124" s="377"/>
    </row>
    <row r="125" spans="1:8" ht="15" customHeight="1" thickBot="1" x14ac:dyDescent="0.3">
      <c r="A125" s="380" t="s">
        <v>447</v>
      </c>
      <c r="B125" s="1083"/>
      <c r="C125" s="1084"/>
      <c r="D125" s="1085"/>
      <c r="E125" s="376"/>
      <c r="F125" s="376"/>
      <c r="G125" s="376"/>
      <c r="H125" s="83"/>
    </row>
    <row r="126" spans="1:8" x14ac:dyDescent="0.25">
      <c r="A126" s="376"/>
      <c r="B126" s="376"/>
      <c r="C126" s="376"/>
      <c r="D126" s="376"/>
      <c r="E126" s="376"/>
      <c r="F126" s="376"/>
      <c r="G126" s="376"/>
      <c r="H126" s="377"/>
    </row>
    <row r="127" spans="1:8" ht="18.75" x14ac:dyDescent="0.3">
      <c r="A127" s="952" t="s">
        <v>448</v>
      </c>
      <c r="B127" s="376"/>
      <c r="C127" s="376"/>
      <c r="D127" s="376"/>
      <c r="E127" s="376"/>
      <c r="F127" s="376"/>
      <c r="G127" s="376"/>
      <c r="H127" s="376"/>
    </row>
    <row r="128" spans="1:8" ht="30.75" customHeight="1" x14ac:dyDescent="0.25">
      <c r="A128" s="1092" t="s">
        <v>900</v>
      </c>
      <c r="B128" s="1092"/>
      <c r="C128" s="1092"/>
      <c r="D128" s="1092"/>
      <c r="E128" s="1092"/>
      <c r="F128" s="1092"/>
      <c r="G128" s="1092"/>
      <c r="H128" s="1092"/>
    </row>
    <row r="129" spans="1:8" ht="15" customHeight="1" thickBot="1" x14ac:dyDescent="0.3">
      <c r="A129" s="872"/>
      <c r="B129" s="872"/>
      <c r="C129" s="872"/>
      <c r="D129" s="872"/>
      <c r="E129" s="872"/>
      <c r="F129" s="872"/>
      <c r="G129" s="872"/>
      <c r="H129" s="872"/>
    </row>
    <row r="130" spans="1:8" ht="15.75" thickBot="1" x14ac:dyDescent="0.3">
      <c r="A130" s="419"/>
      <c r="B130" s="420"/>
      <c r="C130" s="377"/>
      <c r="D130" s="377"/>
      <c r="E130" s="377"/>
      <c r="F130" s="377"/>
      <c r="G130" s="377"/>
      <c r="H130" s="2"/>
    </row>
    <row r="131" spans="1:8" ht="15" customHeight="1" x14ac:dyDescent="0.25">
      <c r="A131" s="419"/>
      <c r="B131" s="377"/>
      <c r="C131" s="377"/>
      <c r="D131" s="377"/>
      <c r="E131" s="377"/>
      <c r="F131" s="377"/>
      <c r="G131" s="377"/>
      <c r="H131" s="2"/>
    </row>
    <row r="132" spans="1:8" ht="15" customHeight="1" thickBot="1" x14ac:dyDescent="0.3">
      <c r="A132" s="1079" t="s">
        <v>895</v>
      </c>
      <c r="B132" s="1079"/>
      <c r="C132" s="1079"/>
      <c r="D132" s="1079"/>
      <c r="E132" s="1079"/>
      <c r="F132" s="1079"/>
      <c r="G132" s="1079"/>
      <c r="H132" s="1079"/>
    </row>
    <row r="133" spans="1:8" ht="15.75" thickBot="1" x14ac:dyDescent="0.3">
      <c r="A133" s="377"/>
      <c r="B133" s="421"/>
      <c r="C133" s="377"/>
      <c r="D133" s="377"/>
      <c r="E133" s="377"/>
      <c r="F133" s="377"/>
      <c r="G133" s="377"/>
      <c r="H133" s="2"/>
    </row>
    <row r="134" spans="1:8" x14ac:dyDescent="0.25">
      <c r="A134" s="376"/>
      <c r="B134" s="376"/>
      <c r="C134" s="376"/>
      <c r="D134" s="376"/>
      <c r="E134" s="376"/>
      <c r="F134" s="376"/>
      <c r="G134" s="376"/>
      <c r="H134" s="2"/>
    </row>
    <row r="135" spans="1:8" ht="18.75" x14ac:dyDescent="0.3">
      <c r="A135" s="952" t="s">
        <v>432</v>
      </c>
      <c r="B135" s="952"/>
      <c r="C135" s="952"/>
      <c r="D135" s="952"/>
      <c r="E135" s="952"/>
      <c r="F135" s="952"/>
      <c r="G135" s="952"/>
      <c r="H135" s="2"/>
    </row>
    <row r="136" spans="1:8" x14ac:dyDescent="0.25">
      <c r="A136" s="377" t="s">
        <v>936</v>
      </c>
      <c r="B136" s="376"/>
      <c r="C136" s="376"/>
      <c r="D136" s="376"/>
      <c r="E136" s="376"/>
      <c r="F136" s="376"/>
      <c r="G136" s="376"/>
      <c r="H136" s="2"/>
    </row>
    <row r="137" spans="1:8" ht="15.75" thickBot="1" x14ac:dyDescent="0.3">
      <c r="A137" s="803" t="s">
        <v>722</v>
      </c>
      <c r="B137" s="83"/>
      <c r="C137" s="83"/>
      <c r="D137" s="83"/>
      <c r="E137" s="83"/>
      <c r="F137" s="83"/>
      <c r="G137" s="83"/>
      <c r="H137" s="2"/>
    </row>
    <row r="138" spans="1:8" x14ac:dyDescent="0.25">
      <c r="A138" s="381"/>
      <c r="B138" s="1080" t="s">
        <v>27</v>
      </c>
      <c r="C138" s="1081"/>
      <c r="D138" s="1082"/>
      <c r="E138" s="1099" t="s">
        <v>26</v>
      </c>
      <c r="F138" s="1100"/>
      <c r="G138" s="1101"/>
      <c r="H138" s="2"/>
    </row>
    <row r="139" spans="1:8" ht="30" x14ac:dyDescent="0.25">
      <c r="A139" s="382"/>
      <c r="B139" s="557" t="s">
        <v>210</v>
      </c>
      <c r="C139" s="558" t="s">
        <v>209</v>
      </c>
      <c r="D139" s="559" t="s">
        <v>208</v>
      </c>
      <c r="E139" s="594" t="s">
        <v>210</v>
      </c>
      <c r="F139" s="595" t="s">
        <v>209</v>
      </c>
      <c r="G139" s="596" t="s">
        <v>208</v>
      </c>
      <c r="H139" s="2"/>
    </row>
    <row r="140" spans="1:8" x14ac:dyDescent="0.25">
      <c r="A140" s="382"/>
      <c r="B140" s="383" t="s">
        <v>172</v>
      </c>
      <c r="C140" s="384" t="s">
        <v>172</v>
      </c>
      <c r="D140" s="385" t="s">
        <v>172</v>
      </c>
      <c r="E140" s="386" t="s">
        <v>172</v>
      </c>
      <c r="F140" s="384" t="s">
        <v>172</v>
      </c>
      <c r="G140" s="385" t="s">
        <v>172</v>
      </c>
      <c r="H140" s="2"/>
    </row>
    <row r="141" spans="1:8" ht="15.75" thickBot="1" x14ac:dyDescent="0.3">
      <c r="A141" s="387"/>
      <c r="B141" s="404"/>
      <c r="C141" s="405"/>
      <c r="D141" s="406"/>
      <c r="E141" s="407"/>
      <c r="F141" s="405"/>
      <c r="G141" s="406"/>
      <c r="H141" s="2"/>
    </row>
    <row r="142" spans="1:8" x14ac:dyDescent="0.25">
      <c r="A142" s="376"/>
      <c r="B142" s="376"/>
      <c r="C142" s="376"/>
      <c r="D142" s="376"/>
      <c r="E142" s="376"/>
      <c r="F142" s="376"/>
      <c r="G142" s="376"/>
      <c r="H142" s="2"/>
    </row>
    <row r="143" spans="1:8" ht="18.75" x14ac:dyDescent="0.3">
      <c r="A143" s="952" t="s">
        <v>433</v>
      </c>
      <c r="B143" s="952"/>
      <c r="C143" s="952"/>
      <c r="D143" s="952"/>
      <c r="E143" s="952"/>
      <c r="F143" s="952"/>
      <c r="G143" s="952"/>
      <c r="H143" s="2"/>
    </row>
    <row r="144" spans="1:8" x14ac:dyDescent="0.25">
      <c r="A144" s="957" t="s">
        <v>902</v>
      </c>
      <c r="B144" s="376"/>
      <c r="C144" s="376"/>
      <c r="D144" s="376"/>
      <c r="E144" s="376"/>
      <c r="F144" s="376"/>
      <c r="G144" s="376"/>
      <c r="H144" s="2"/>
    </row>
    <row r="145" spans="1:8" ht="15.75" thickBot="1" x14ac:dyDescent="0.3">
      <c r="A145" s="376"/>
      <c r="B145" s="376"/>
      <c r="C145" s="376"/>
      <c r="D145" s="376"/>
      <c r="E145" s="376"/>
      <c r="F145" s="376"/>
      <c r="G145" s="376"/>
      <c r="H145" s="2"/>
    </row>
    <row r="146" spans="1:8" x14ac:dyDescent="0.25">
      <c r="A146" s="381"/>
      <c r="B146" s="1080" t="s">
        <v>27</v>
      </c>
      <c r="C146" s="1081"/>
      <c r="D146" s="1082"/>
      <c r="E146" s="1099" t="s">
        <v>26</v>
      </c>
      <c r="F146" s="1100"/>
      <c r="G146" s="1101"/>
      <c r="H146" s="2"/>
    </row>
    <row r="147" spans="1:8" ht="30" x14ac:dyDescent="0.25">
      <c r="A147" s="382"/>
      <c r="B147" s="557" t="s">
        <v>210</v>
      </c>
      <c r="C147" s="558" t="s">
        <v>209</v>
      </c>
      <c r="D147" s="559" t="s">
        <v>208</v>
      </c>
      <c r="E147" s="594" t="s">
        <v>210</v>
      </c>
      <c r="F147" s="595" t="s">
        <v>209</v>
      </c>
      <c r="G147" s="596" t="s">
        <v>208</v>
      </c>
      <c r="H147" s="2"/>
    </row>
    <row r="148" spans="1:8" ht="15.75" thickBot="1" x14ac:dyDescent="0.3">
      <c r="A148" s="387"/>
      <c r="B148" s="388" t="s">
        <v>172</v>
      </c>
      <c r="C148" s="389" t="s">
        <v>172</v>
      </c>
      <c r="D148" s="390" t="s">
        <v>172</v>
      </c>
      <c r="E148" s="391" t="s">
        <v>172</v>
      </c>
      <c r="F148" s="389" t="s">
        <v>172</v>
      </c>
      <c r="G148" s="390" t="s">
        <v>172</v>
      </c>
      <c r="H148" s="2"/>
    </row>
    <row r="149" spans="1:8" x14ac:dyDescent="0.25">
      <c r="A149" s="392" t="s">
        <v>248</v>
      </c>
      <c r="B149" s="408"/>
      <c r="C149" s="409"/>
      <c r="D149" s="410"/>
      <c r="E149" s="408"/>
      <c r="F149" s="409"/>
      <c r="G149" s="410"/>
      <c r="H149" s="2"/>
    </row>
    <row r="150" spans="1:8" x14ac:dyDescent="0.25">
      <c r="A150" s="393" t="s">
        <v>249</v>
      </c>
      <c r="B150" s="411"/>
      <c r="C150" s="412"/>
      <c r="D150" s="413"/>
      <c r="E150" s="411"/>
      <c r="F150" s="412"/>
      <c r="G150" s="413"/>
      <c r="H150" s="2"/>
    </row>
    <row r="151" spans="1:8" x14ac:dyDescent="0.25">
      <c r="A151" s="393" t="s">
        <v>250</v>
      </c>
      <c r="B151" s="411"/>
      <c r="C151" s="412"/>
      <c r="D151" s="413"/>
      <c r="E151" s="411"/>
      <c r="F151" s="412"/>
      <c r="G151" s="413"/>
      <c r="H151" s="2"/>
    </row>
    <row r="152" spans="1:8" x14ac:dyDescent="0.25">
      <c r="A152" s="393" t="s">
        <v>251</v>
      </c>
      <c r="B152" s="411"/>
      <c r="C152" s="412"/>
      <c r="D152" s="413"/>
      <c r="E152" s="411"/>
      <c r="F152" s="412"/>
      <c r="G152" s="413"/>
      <c r="H152" s="2"/>
    </row>
    <row r="153" spans="1:8" x14ac:dyDescent="0.25">
      <c r="A153" s="393" t="s">
        <v>252</v>
      </c>
      <c r="B153" s="411"/>
      <c r="C153" s="412"/>
      <c r="D153" s="413"/>
      <c r="E153" s="411"/>
      <c r="F153" s="412"/>
      <c r="G153" s="413"/>
      <c r="H153" s="2"/>
    </row>
    <row r="154" spans="1:8" x14ac:dyDescent="0.25">
      <c r="A154" s="393" t="s">
        <v>253</v>
      </c>
      <c r="B154" s="411"/>
      <c r="C154" s="412"/>
      <c r="D154" s="413"/>
      <c r="E154" s="411"/>
      <c r="F154" s="412"/>
      <c r="G154" s="413"/>
      <c r="H154" s="2"/>
    </row>
    <row r="155" spans="1:8" x14ac:dyDescent="0.25">
      <c r="A155" s="393" t="s">
        <v>254</v>
      </c>
      <c r="B155" s="411"/>
      <c r="C155" s="412"/>
      <c r="D155" s="413"/>
      <c r="E155" s="411"/>
      <c r="F155" s="412"/>
      <c r="G155" s="413"/>
      <c r="H155" s="2"/>
    </row>
    <row r="156" spans="1:8" x14ac:dyDescent="0.25">
      <c r="A156" s="393" t="s">
        <v>255</v>
      </c>
      <c r="B156" s="411"/>
      <c r="C156" s="412"/>
      <c r="D156" s="413"/>
      <c r="E156" s="411"/>
      <c r="F156" s="412"/>
      <c r="G156" s="413"/>
      <c r="H156" s="2"/>
    </row>
    <row r="157" spans="1:8" x14ac:dyDescent="0.25">
      <c r="A157" s="393" t="s">
        <v>256</v>
      </c>
      <c r="B157" s="411"/>
      <c r="C157" s="412"/>
      <c r="D157" s="413"/>
      <c r="E157" s="411"/>
      <c r="F157" s="412"/>
      <c r="G157" s="413"/>
      <c r="H157" s="2"/>
    </row>
    <row r="158" spans="1:8" x14ac:dyDescent="0.25">
      <c r="A158" s="393" t="s">
        <v>257</v>
      </c>
      <c r="B158" s="411"/>
      <c r="C158" s="412"/>
      <c r="D158" s="413"/>
      <c r="E158" s="411"/>
      <c r="F158" s="412"/>
      <c r="G158" s="413"/>
      <c r="H158" s="2"/>
    </row>
    <row r="159" spans="1:8" x14ac:dyDescent="0.25">
      <c r="A159" s="393" t="s">
        <v>258</v>
      </c>
      <c r="B159" s="411"/>
      <c r="C159" s="412"/>
      <c r="D159" s="413"/>
      <c r="E159" s="411"/>
      <c r="F159" s="412"/>
      <c r="G159" s="413"/>
      <c r="H159" s="2"/>
    </row>
    <row r="160" spans="1:8" x14ac:dyDescent="0.25">
      <c r="A160" s="393" t="s">
        <v>259</v>
      </c>
      <c r="B160" s="411"/>
      <c r="C160" s="412"/>
      <c r="D160" s="413"/>
      <c r="E160" s="411"/>
      <c r="F160" s="412"/>
      <c r="G160" s="413"/>
      <c r="H160" s="2"/>
    </row>
    <row r="161" spans="1:8" x14ac:dyDescent="0.25">
      <c r="A161" s="393" t="s">
        <v>260</v>
      </c>
      <c r="B161" s="411"/>
      <c r="C161" s="412"/>
      <c r="D161" s="413"/>
      <c r="E161" s="411"/>
      <c r="F161" s="412"/>
      <c r="G161" s="413"/>
      <c r="H161" s="2"/>
    </row>
    <row r="162" spans="1:8" x14ac:dyDescent="0.25">
      <c r="A162" s="393" t="s">
        <v>261</v>
      </c>
      <c r="B162" s="411"/>
      <c r="C162" s="412"/>
      <c r="D162" s="413"/>
      <c r="E162" s="411"/>
      <c r="F162" s="412"/>
      <c r="G162" s="413"/>
      <c r="H162" s="2"/>
    </row>
    <row r="163" spans="1:8" ht="15.75" thickBot="1" x14ac:dyDescent="0.3">
      <c r="A163" s="394" t="s">
        <v>262</v>
      </c>
      <c r="B163" s="404"/>
      <c r="C163" s="405"/>
      <c r="D163" s="406"/>
      <c r="E163" s="404"/>
      <c r="F163" s="405"/>
      <c r="G163" s="406"/>
      <c r="H163" s="2"/>
    </row>
    <row r="164" spans="1:8" x14ac:dyDescent="0.25">
      <c r="A164" s="2"/>
      <c r="B164" s="2"/>
      <c r="C164" s="2"/>
      <c r="D164" s="2"/>
      <c r="E164" s="2"/>
      <c r="F164" s="2"/>
      <c r="G164" s="2"/>
      <c r="H164" s="2"/>
    </row>
  </sheetData>
  <sheetProtection algorithmName="SHA-512" hashValue="d5795iz+IFCLCogI/JTVtXoYwKwK56qLQEiAmGdKmOmVvPIFEiierD/pm5cMTKFn5CtoGi+DHIyMgzLWMOl5uQ==" saltValue="7pSC6L+UYFs2tpBnZkalRQ==" spinCount="100000" sheet="1" objects="1" scenarios="1"/>
  <mergeCells count="51">
    <mergeCell ref="A67:G67"/>
    <mergeCell ref="B146:D146"/>
    <mergeCell ref="B118:D118"/>
    <mergeCell ref="B123:D123"/>
    <mergeCell ref="B124:D124"/>
    <mergeCell ref="B125:D125"/>
    <mergeCell ref="A128:H128"/>
    <mergeCell ref="A132:H132"/>
    <mergeCell ref="B138:D138"/>
    <mergeCell ref="B109:D109"/>
    <mergeCell ref="B110:D110"/>
    <mergeCell ref="B111:D111"/>
    <mergeCell ref="B116:D116"/>
    <mergeCell ref="B117:D117"/>
    <mergeCell ref="E138:G138"/>
    <mergeCell ref="E146:G146"/>
    <mergeCell ref="A54:D54"/>
    <mergeCell ref="E46:F46"/>
    <mergeCell ref="E48:F48"/>
    <mergeCell ref="E49:F49"/>
    <mergeCell ref="E50:F50"/>
    <mergeCell ref="E51:F51"/>
    <mergeCell ref="E52:F52"/>
    <mergeCell ref="B48:D48"/>
    <mergeCell ref="B49:D49"/>
    <mergeCell ref="B50:D50"/>
    <mergeCell ref="B51:D51"/>
    <mergeCell ref="B52:D52"/>
    <mergeCell ref="E47:F47"/>
    <mergeCell ref="E53:F53"/>
    <mergeCell ref="B15:D15"/>
    <mergeCell ref="B38:D38"/>
    <mergeCell ref="B39:D39"/>
    <mergeCell ref="B40:D40"/>
    <mergeCell ref="B41:D41"/>
    <mergeCell ref="B44:D44"/>
    <mergeCell ref="B45:D45"/>
    <mergeCell ref="E38:F38"/>
    <mergeCell ref="E54:F54"/>
    <mergeCell ref="E41:F41"/>
    <mergeCell ref="E42:F42"/>
    <mergeCell ref="E43:F43"/>
    <mergeCell ref="E44:F44"/>
    <mergeCell ref="E45:F45"/>
    <mergeCell ref="E39:F39"/>
    <mergeCell ref="E40:F40"/>
    <mergeCell ref="B42:D42"/>
    <mergeCell ref="B43:D43"/>
    <mergeCell ref="B46:D46"/>
    <mergeCell ref="B47:D47"/>
    <mergeCell ref="B53:D53"/>
  </mergeCells>
  <conditionalFormatting sqref="B133">
    <cfRule type="expression" dxfId="344" priority="26">
      <formula>IF(AND($B$130="Y",ISBLANK($B$133)),TRUE,FALSE)</formula>
    </cfRule>
  </conditionalFormatting>
  <conditionalFormatting sqref="B33">
    <cfRule type="expression" dxfId="343" priority="18">
      <formula>IF(ISBLANK($B$33),TRUE,FALSE)</formula>
    </cfRule>
  </conditionalFormatting>
  <conditionalFormatting sqref="B15:D15">
    <cfRule type="expression" dxfId="342" priority="16">
      <formula>IF(ISBLANK($B$15),TRUE,FALSE)</formula>
    </cfRule>
  </conditionalFormatting>
  <conditionalFormatting sqref="B78">
    <cfRule type="expression" dxfId="341" priority="13">
      <formula>IF(AND($B$74&gt;0,ISBLANK($B$78)),TRUE,FALSE)</formula>
    </cfRule>
  </conditionalFormatting>
  <conditionalFormatting sqref="B82">
    <cfRule type="expression" dxfId="340" priority="8">
      <formula>IF(AND($B$74&gt;0,ISBLANK($B$82)),TRUE,FALSE)</formula>
    </cfRule>
  </conditionalFormatting>
  <conditionalFormatting sqref="B39:D53">
    <cfRule type="expression" dxfId="339" priority="3">
      <formula>AND($A39&lt;&gt;"", ISBLANK($B39))</formula>
    </cfRule>
  </conditionalFormatting>
  <conditionalFormatting sqref="E39:F53">
    <cfRule type="expression" dxfId="338" priority="2">
      <formula>AND($A39&lt;&gt;"", ISBLANK($E39))</formula>
    </cfRule>
  </conditionalFormatting>
  <conditionalFormatting sqref="B104">
    <cfRule type="expression" dxfId="337" priority="1">
      <formula>IF(AND($B$100="Y",ISBLANK($B$104)),TRUE,FALSE)</formula>
    </cfRule>
  </conditionalFormatting>
  <dataValidations count="13">
    <dataValidation type="list" allowBlank="1" showInputMessage="1" showErrorMessage="1" error="Please select Y or N from the drop-down list." sqref="B59 B87 B96 B141:G141 B149:G163 B92 B100 B130 B20:B28" xr:uid="{00000000-0002-0000-0200-000000000000}">
      <formula1>ListYN</formula1>
    </dataValidation>
    <dataValidation type="list" allowBlank="1" showErrorMessage="1" error="Please choose one of the providers from the drop-down list" sqref="B116:D118" xr:uid="{00000000-0002-0000-0200-000001000000}">
      <formula1>ListBenefitProvider</formula1>
    </dataValidation>
    <dataValidation type="list" allowBlank="1" sqref="B109:D111" xr:uid="{00000000-0002-0000-0200-000002000000}">
      <formula1>ListPayroll</formula1>
    </dataValidation>
    <dataValidation type="list" allowBlank="1" sqref="B123:D125" xr:uid="{00000000-0002-0000-0200-000003000000}">
      <formula1>ListPensionPlan</formula1>
    </dataValidation>
    <dataValidation type="whole" operator="greaterThanOrEqual" allowBlank="1" showInputMessage="1" showErrorMessage="1" error="Please enter a whole number greater than or equal to 0." sqref="B133" xr:uid="{00000000-0002-0000-0200-000004000000}">
      <formula1>0</formula1>
    </dataValidation>
    <dataValidation type="decimal" allowBlank="1" showInputMessage="1" showErrorMessage="1" error="Please enter a percentage between 0.0% and 100.0%." sqref="B64" xr:uid="{00000000-0002-0000-0200-000005000000}">
      <formula1>0</formula1>
      <formula2>1</formula2>
    </dataValidation>
    <dataValidation type="list" allowBlank="1" showInputMessage="1" showErrorMessage="1" error="Please choose an option from the drop-down list." sqref="B15:D15" xr:uid="{00000000-0002-0000-0200-000006000000}">
      <formula1>ListLegalStatus</formula1>
    </dataValidation>
    <dataValidation type="decimal" operator="greaterThanOrEqual" allowBlank="1" showInputMessage="1" showErrorMessage="1" error="Please enter a percentage between 0.0% and 100.0%." sqref="B76 B70" xr:uid="{00000000-0002-0000-0200-000007000000}">
      <formula1>0</formula1>
    </dataValidation>
    <dataValidation type="decimal" operator="greaterThanOrEqual" allowBlank="1" showInputMessage="1" showErrorMessage="1" error="Please enter a dollar value." sqref="B33 E39:E53 F39:F47 F53" xr:uid="{00000000-0002-0000-0200-000009000000}">
      <formula1>0</formula1>
    </dataValidation>
    <dataValidation type="decimal" operator="greaterThanOrEqual" allowBlank="1" showInputMessage="1" showErrorMessage="1" error="Please enter a dollar amount." sqref="B69" xr:uid="{00000000-0002-0000-0200-00000A000000}">
      <formula1>0</formula1>
    </dataValidation>
    <dataValidation type="decimal" operator="greaterThanOrEqual" allowBlank="1" showInputMessage="1" showErrorMessage="1" error="Please enter a whole number_x000a_" sqref="B74" xr:uid="{00000000-0002-0000-0200-00000B000000}">
      <formula1>0</formula1>
    </dataValidation>
    <dataValidation type="decimal" operator="greaterThanOrEqual" allowBlank="1" showInputMessage="1" showErrorMessage="1" error="Please enter a number_x000a_" sqref="B78 B82" xr:uid="{00000000-0002-0000-0200-00000C000000}">
      <formula1>0</formula1>
    </dataValidation>
    <dataValidation type="whole" allowBlank="1" showInputMessage="1" showErrorMessage="1" errorTitle="No Decimal Values" error="Please indicate the whole number of ECEs hired between January 1st - December 31st, 2025" sqref="B104" xr:uid="{ACF20B9C-16D6-4669-9242-11BFE9DD457A}">
      <formula1>0</formula1>
      <formula2>10000</formula2>
    </dataValidation>
  </dataValidations>
  <hyperlinks>
    <hyperlink ref="A137" r:id="rId1" display="Click here for more information." xr:uid="{EDACFC8A-AE90-46FF-9EA8-9648AF461530}"/>
    <hyperlink ref="F31" r:id="rId2" display="See overview here" xr:uid="{1F8F1182-26F6-427A-89F3-4728020270B4}"/>
    <hyperlink ref="C57" r:id="rId3" display="See peramters here" xr:uid="{649E89B7-BD57-426E-B2FC-ACCCCF9582FC}"/>
  </hyperlinks>
  <pageMargins left="0.7" right="0.7" top="0.75" bottom="0.75" header="0.3" footer="0.3"/>
  <pageSetup orientation="portrait" r:id="rId4"/>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9" id="{B05FF66E-560D-4C0B-8AD4-7E5DFD9E96F8}">
            <xm:f>IF(AND(Home!$D$30&gt;0,ISBLANK($B$78)),TRUE,FALSE)</xm:f>
            <x14:dxf>
              <fill>
                <patternFill>
                  <bgColor rgb="FFFF0000"/>
                </patternFill>
              </fill>
            </x14:dxf>
          </x14:cfRule>
          <xm:sqref>B78</xm:sqref>
        </x14:conditionalFormatting>
        <x14:conditionalFormatting xmlns:xm="http://schemas.microsoft.com/office/excel/2006/main">
          <x14:cfRule type="expression" priority="12" id="{00000000-000E-0000-0200-000003000000}">
            <xm:f>IF(AND(Home!$D$30&gt;0,ISBLANK($B$82)),TRUE,FALSE)</xm:f>
            <x14:dxf>
              <fill>
                <patternFill>
                  <bgColor rgb="FFFF0000"/>
                </patternFill>
              </fill>
            </x14:dxf>
          </x14:cfRule>
          <xm:sqref>B82</xm:sqref>
        </x14:conditionalFormatting>
        <x14:conditionalFormatting xmlns:xm="http://schemas.microsoft.com/office/excel/2006/main">
          <x14:cfRule type="expression" priority="25" id="{DD65CCA3-3DD4-4D7E-BD41-A87078C92A48}">
            <xm:f>IF(AND(Home!$D$31&gt;0,ISBLANK($B$64)),TRUE,FALSE)</xm:f>
            <x14:dxf>
              <fill>
                <patternFill>
                  <bgColor rgb="FFFF0000"/>
                </patternFill>
              </fill>
            </x14:dxf>
          </x14:cfRule>
          <xm:sqref>B64</xm:sqref>
        </x14:conditionalFormatting>
        <x14:conditionalFormatting xmlns:xm="http://schemas.microsoft.com/office/excel/2006/main">
          <x14:cfRule type="expression" priority="20" id="{26B3D1B9-2059-4070-B237-406323D949F6}">
            <xm:f>IF(AND(Home!$D$30&gt;0,ISBLANK($B$69)),TRUE,FALSE)</xm:f>
            <x14:dxf>
              <fill>
                <patternFill>
                  <bgColor rgb="FFFF0000"/>
                </patternFill>
              </fill>
            </x14:dxf>
          </x14:cfRule>
          <xm:sqref>B69</xm:sqref>
        </x14:conditionalFormatting>
        <x14:conditionalFormatting xmlns:xm="http://schemas.microsoft.com/office/excel/2006/main">
          <x14:cfRule type="expression" priority="14" id="{733E3471-D113-443A-9462-4B8BC8D64398}">
            <xm:f>IF(AND('C:\Compensation &amp; Benefits\Sectoral Data Project\2023 Compensation &amp; Employee Turnover Report\reportInstruments\[2023_Non-Union_CETR_WorkingFile-clbcLikert.XLSX]Home'!#REF!&gt;0,ISBLANK($B$71)),TRUE,FALSE)</xm:f>
            <x14:dxf>
              <fill>
                <patternFill>
                  <bgColor rgb="FFFF0000"/>
                </patternFill>
              </fill>
            </x14:dxf>
          </x14:cfRule>
          <xm:sqref>B76</xm:sqref>
        </x14:conditionalFormatting>
        <x14:conditionalFormatting xmlns:xm="http://schemas.microsoft.com/office/excel/2006/main">
          <x14:cfRule type="expression" priority="10" id="{7CBA42B0-9138-4C99-9AEA-A6ED3C9A0510}">
            <xm:f>IF(AND(Home!$D$30&gt;0,ISBLANK($B$74)),TRUE,FALSE)</xm:f>
            <x14:dxf>
              <fill>
                <patternFill>
                  <bgColor rgb="FFFF0000"/>
                </patternFill>
              </fill>
            </x14:dxf>
          </x14:cfRule>
          <xm:sqref>B74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menu." xr:uid="{B22A556F-03CB-4D15-9F51-CE5A886380CE}">
          <x14:formula1>
            <xm:f>Lists!$Q$2:$Q$99</xm:f>
          </x14:formula1>
          <xm:sqref>A39:A53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H45"/>
  <sheetViews>
    <sheetView workbookViewId="0">
      <selection activeCell="J17" sqref="J17"/>
    </sheetView>
  </sheetViews>
  <sheetFormatPr defaultColWidth="9.140625" defaultRowHeight="15" x14ac:dyDescent="0.25"/>
  <cols>
    <col min="1" max="1" width="45.7109375" style="7" customWidth="1"/>
    <col min="2" max="2" width="17.85546875" style="7" customWidth="1"/>
    <col min="3" max="3" width="28.28515625" style="7" customWidth="1"/>
    <col min="4" max="8" width="15.71093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ht="47.25" customHeight="1" x14ac:dyDescent="0.25"/>
    <row r="7" spans="1:8" s="1" customFormat="1" hidden="1" x14ac:dyDescent="0.25"/>
    <row r="8" spans="1:8" s="1" customFormat="1" hidden="1" x14ac:dyDescent="0.25"/>
    <row r="9" spans="1:8" ht="18.75" x14ac:dyDescent="0.3">
      <c r="A9" s="788" t="s">
        <v>605</v>
      </c>
      <c r="B9" s="788"/>
      <c r="C9" s="644"/>
      <c r="D9" s="644"/>
      <c r="E9" s="644"/>
      <c r="F9" s="644"/>
      <c r="G9" s="644"/>
      <c r="H9" s="2"/>
    </row>
    <row r="10" spans="1:8" ht="18.75" x14ac:dyDescent="0.3">
      <c r="A10" s="788" t="s">
        <v>888</v>
      </c>
      <c r="B10" s="788"/>
      <c r="C10" s="644"/>
      <c r="D10" s="644"/>
      <c r="E10" s="644"/>
      <c r="F10" s="644"/>
      <c r="G10" s="644"/>
      <c r="H10" s="2"/>
    </row>
    <row r="11" spans="1:8" s="417" customFormat="1" x14ac:dyDescent="0.25">
      <c r="A11" s="376"/>
      <c r="B11" s="376"/>
      <c r="C11" s="376"/>
      <c r="D11" s="376"/>
      <c r="E11" s="376"/>
      <c r="F11" s="376"/>
      <c r="G11" s="376"/>
      <c r="H11" s="376"/>
    </row>
    <row r="12" spans="1:8" s="417" customFormat="1" x14ac:dyDescent="0.25">
      <c r="A12" s="638" t="s">
        <v>730</v>
      </c>
      <c r="B12" s="376"/>
      <c r="C12" s="376"/>
      <c r="D12" s="376"/>
      <c r="E12" s="376"/>
      <c r="F12" s="376"/>
      <c r="G12" s="376"/>
      <c r="H12" s="376"/>
    </row>
    <row r="13" spans="1:8" s="417" customFormat="1" x14ac:dyDescent="0.25">
      <c r="A13" s="638"/>
      <c r="B13" s="376"/>
      <c r="C13" s="376"/>
      <c r="D13" s="376"/>
      <c r="E13" s="376"/>
      <c r="F13" s="376"/>
      <c r="G13" s="376"/>
      <c r="H13" s="376"/>
    </row>
    <row r="14" spans="1:8" s="610" customFormat="1" ht="18.75" x14ac:dyDescent="0.3">
      <c r="A14" s="788" t="s">
        <v>599</v>
      </c>
      <c r="B14" s="788"/>
      <c r="C14" s="376"/>
      <c r="D14" s="644"/>
      <c r="E14" s="644"/>
      <c r="F14" s="644"/>
      <c r="G14" s="644"/>
      <c r="H14" s="644"/>
    </row>
    <row r="15" spans="1:8" s="417" customFormat="1" ht="15.75" thickBot="1" x14ac:dyDescent="0.3">
      <c r="A15" s="376"/>
      <c r="B15" s="376"/>
      <c r="C15" s="376"/>
      <c r="D15" s="737"/>
      <c r="E15" s="376"/>
      <c r="F15" s="376"/>
      <c r="G15" s="376"/>
      <c r="H15" s="376"/>
    </row>
    <row r="16" spans="1:8" s="417" customFormat="1" ht="15.75" thickBot="1" x14ac:dyDescent="0.3">
      <c r="A16" s="376" t="s">
        <v>731</v>
      </c>
      <c r="B16" s="376"/>
      <c r="C16" s="420"/>
      <c r="D16" s="376"/>
      <c r="E16" s="376"/>
      <c r="F16" s="376"/>
      <c r="G16" s="376"/>
      <c r="H16" s="376"/>
    </row>
    <row r="17" spans="1:8" s="417" customFormat="1" ht="15.75" thickBot="1" x14ac:dyDescent="0.3">
      <c r="A17" s="376"/>
      <c r="B17" s="376"/>
      <c r="C17" s="376"/>
      <c r="D17" s="376"/>
      <c r="E17" s="376"/>
      <c r="F17" s="376"/>
      <c r="G17" s="376"/>
      <c r="H17" s="376"/>
    </row>
    <row r="18" spans="1:8" s="417" customFormat="1" ht="15.75" thickBot="1" x14ac:dyDescent="0.3">
      <c r="A18" s="376" t="s">
        <v>732</v>
      </c>
      <c r="B18" s="376"/>
      <c r="C18" s="420"/>
      <c r="D18" s="376"/>
      <c r="E18" s="376"/>
      <c r="F18" s="376"/>
      <c r="G18" s="376"/>
      <c r="H18" s="376"/>
    </row>
    <row r="19" spans="1:8" s="417" customFormat="1" ht="15.75" thickBot="1" x14ac:dyDescent="0.3">
      <c r="A19" s="376"/>
      <c r="B19" s="376"/>
      <c r="C19" s="376"/>
      <c r="D19" s="376"/>
      <c r="E19" s="376"/>
      <c r="F19" s="376"/>
      <c r="G19" s="376"/>
      <c r="H19" s="376"/>
    </row>
    <row r="20" spans="1:8" s="417" customFormat="1" ht="15.75" thickBot="1" x14ac:dyDescent="0.3">
      <c r="A20" s="376" t="s">
        <v>733</v>
      </c>
      <c r="B20" s="376"/>
      <c r="C20" s="420"/>
      <c r="D20" s="376"/>
      <c r="E20" s="376"/>
      <c r="F20" s="376"/>
      <c r="G20" s="376"/>
      <c r="H20" s="376"/>
    </row>
    <row r="21" spans="1:8" s="417" customFormat="1" x14ac:dyDescent="0.25">
      <c r="A21" s="376"/>
      <c r="B21" s="376"/>
      <c r="C21" s="376"/>
      <c r="D21" s="376"/>
      <c r="E21" s="376"/>
      <c r="F21" s="376"/>
      <c r="G21" s="376"/>
      <c r="H21" s="376"/>
    </row>
    <row r="22" spans="1:8" s="610" customFormat="1" ht="18.75" x14ac:dyDescent="0.3">
      <c r="A22" s="788" t="s">
        <v>556</v>
      </c>
      <c r="B22" s="788"/>
      <c r="C22" s="644"/>
      <c r="D22" s="644"/>
      <c r="E22" s="644"/>
      <c r="F22" s="644"/>
      <c r="G22" s="644"/>
      <c r="H22" s="644"/>
    </row>
    <row r="23" spans="1:8" s="417" customFormat="1" ht="15.75" thickBot="1" x14ac:dyDescent="0.3">
      <c r="A23" s="376"/>
      <c r="B23" s="376"/>
      <c r="C23" s="376"/>
      <c r="D23" s="376"/>
      <c r="E23" s="376"/>
      <c r="F23" s="376"/>
      <c r="G23" s="376"/>
      <c r="H23" s="376"/>
    </row>
    <row r="24" spans="1:8" s="417" customFormat="1" ht="15.75" thickBot="1" x14ac:dyDescent="0.3">
      <c r="A24" s="376" t="s">
        <v>734</v>
      </c>
      <c r="B24" s="376"/>
      <c r="C24" s="420"/>
      <c r="D24" s="376"/>
      <c r="E24" s="376"/>
      <c r="F24" s="376"/>
      <c r="G24" s="376"/>
      <c r="H24" s="376"/>
    </row>
    <row r="25" spans="1:8" s="417" customFormat="1" ht="15.75" thickBot="1" x14ac:dyDescent="0.3">
      <c r="A25" s="376"/>
      <c r="B25" s="376"/>
      <c r="C25" s="376"/>
      <c r="D25" s="376"/>
      <c r="E25" s="376"/>
      <c r="F25" s="376"/>
      <c r="G25" s="376"/>
      <c r="H25" s="376"/>
    </row>
    <row r="26" spans="1:8" s="417" customFormat="1" ht="15.75" thickBot="1" x14ac:dyDescent="0.3">
      <c r="A26" s="376" t="s">
        <v>735</v>
      </c>
      <c r="B26" s="376"/>
      <c r="C26" s="420"/>
      <c r="D26" s="376"/>
      <c r="E26" s="376"/>
      <c r="F26" s="376"/>
      <c r="G26" s="376"/>
      <c r="H26" s="376"/>
    </row>
    <row r="27" spans="1:8" s="417" customFormat="1" ht="15.75" thickBot="1" x14ac:dyDescent="0.3">
      <c r="A27" s="376"/>
      <c r="B27" s="376"/>
      <c r="C27" s="376"/>
      <c r="D27" s="376"/>
      <c r="E27" s="376"/>
      <c r="F27" s="376"/>
      <c r="G27" s="376"/>
      <c r="H27" s="376"/>
    </row>
    <row r="28" spans="1:8" s="417" customFormat="1" ht="15.75" thickBot="1" x14ac:dyDescent="0.3">
      <c r="A28" s="376" t="s">
        <v>736</v>
      </c>
      <c r="B28" s="376"/>
      <c r="C28" s="420"/>
      <c r="D28" s="376"/>
      <c r="E28" s="376"/>
      <c r="F28" s="376"/>
      <c r="G28" s="376"/>
      <c r="H28" s="376"/>
    </row>
    <row r="29" spans="1:8" s="417" customFormat="1" x14ac:dyDescent="0.25">
      <c r="A29" s="376"/>
      <c r="B29" s="376"/>
      <c r="C29" s="376"/>
      <c r="D29" s="376"/>
      <c r="E29" s="376"/>
      <c r="F29" s="376"/>
      <c r="G29" s="376"/>
      <c r="H29" s="376"/>
    </row>
    <row r="30" spans="1:8" s="610" customFormat="1" ht="18.75" x14ac:dyDescent="0.3">
      <c r="A30" s="788" t="s">
        <v>600</v>
      </c>
      <c r="B30" s="788"/>
      <c r="C30" s="644"/>
      <c r="D30" s="644"/>
      <c r="E30" s="644"/>
      <c r="F30" s="644"/>
      <c r="G30" s="644"/>
      <c r="H30" s="644"/>
    </row>
    <row r="31" spans="1:8" s="417" customFormat="1" ht="15.75" thickBot="1" x14ac:dyDescent="0.3">
      <c r="A31" s="376"/>
      <c r="B31" s="376"/>
      <c r="C31" s="376"/>
      <c r="D31" s="376"/>
      <c r="E31" s="376"/>
      <c r="F31" s="376"/>
      <c r="G31" s="376"/>
      <c r="H31" s="376"/>
    </row>
    <row r="32" spans="1:8" s="417" customFormat="1" ht="15.75" thickBot="1" x14ac:dyDescent="0.3">
      <c r="A32" s="376" t="s">
        <v>737</v>
      </c>
      <c r="B32" s="376"/>
      <c r="C32" s="420"/>
      <c r="D32" s="376"/>
      <c r="E32" s="376"/>
      <c r="F32" s="376"/>
      <c r="G32" s="376"/>
      <c r="H32" s="376"/>
    </row>
    <row r="33" spans="1:8" s="417" customFormat="1" ht="15.75" thickBot="1" x14ac:dyDescent="0.3">
      <c r="A33" s="376"/>
      <c r="B33" s="376"/>
      <c r="C33" s="376"/>
      <c r="D33" s="376"/>
      <c r="E33" s="376"/>
      <c r="F33" s="376"/>
      <c r="G33" s="376"/>
      <c r="H33" s="376"/>
    </row>
    <row r="34" spans="1:8" s="417" customFormat="1" ht="15.75" thickBot="1" x14ac:dyDescent="0.3">
      <c r="A34" s="376" t="s">
        <v>738</v>
      </c>
      <c r="B34" s="376"/>
      <c r="C34" s="420"/>
      <c r="D34" s="376"/>
      <c r="E34" s="376"/>
      <c r="F34" s="376"/>
      <c r="G34" s="376"/>
      <c r="H34" s="376"/>
    </row>
    <row r="35" spans="1:8" s="417" customFormat="1" ht="15.75" thickBot="1" x14ac:dyDescent="0.3">
      <c r="A35" s="376"/>
      <c r="B35" s="376"/>
      <c r="C35" s="376"/>
      <c r="D35" s="376"/>
      <c r="E35" s="376"/>
      <c r="F35" s="376"/>
      <c r="G35" s="376"/>
      <c r="H35" s="376"/>
    </row>
    <row r="36" spans="1:8" s="417" customFormat="1" ht="15.75" thickBot="1" x14ac:dyDescent="0.3">
      <c r="A36" s="376" t="s">
        <v>739</v>
      </c>
      <c r="B36" s="376"/>
      <c r="C36" s="420"/>
      <c r="D36" s="376"/>
      <c r="E36" s="376"/>
      <c r="F36" s="376"/>
      <c r="G36" s="376"/>
      <c r="H36" s="376"/>
    </row>
    <row r="37" spans="1:8" s="417" customFormat="1" x14ac:dyDescent="0.25">
      <c r="A37" s="376"/>
      <c r="B37" s="376"/>
      <c r="C37" s="376"/>
      <c r="D37" s="376"/>
      <c r="E37" s="376"/>
      <c r="F37" s="376"/>
      <c r="G37" s="376"/>
      <c r="H37" s="376"/>
    </row>
    <row r="38" spans="1:8" s="610" customFormat="1" ht="18.75" x14ac:dyDescent="0.3">
      <c r="A38" s="788" t="s">
        <v>579</v>
      </c>
      <c r="B38" s="788"/>
      <c r="C38" s="644"/>
      <c r="D38" s="644"/>
      <c r="E38" s="644"/>
      <c r="F38" s="644"/>
      <c r="G38" s="644"/>
      <c r="H38" s="644"/>
    </row>
    <row r="39" spans="1:8" s="417" customFormat="1" ht="15.75" thickBot="1" x14ac:dyDescent="0.3">
      <c r="A39" s="376"/>
      <c r="B39" s="376"/>
      <c r="C39" s="376"/>
      <c r="D39" s="376"/>
      <c r="E39" s="376"/>
      <c r="F39" s="376"/>
      <c r="G39" s="376"/>
      <c r="H39" s="376"/>
    </row>
    <row r="40" spans="1:8" s="417" customFormat="1" ht="15.75" thickBot="1" x14ac:dyDescent="0.3">
      <c r="A40" s="376" t="s">
        <v>740</v>
      </c>
      <c r="B40" s="376"/>
      <c r="C40" s="420"/>
      <c r="D40" s="376"/>
      <c r="E40" s="376"/>
      <c r="F40" s="376"/>
      <c r="G40" s="376"/>
      <c r="H40" s="376"/>
    </row>
    <row r="41" spans="1:8" s="417" customFormat="1" ht="15.75" thickBot="1" x14ac:dyDescent="0.3">
      <c r="A41" s="376"/>
      <c r="B41" s="376"/>
      <c r="C41" s="376"/>
      <c r="D41" s="376"/>
      <c r="E41" s="376"/>
      <c r="F41" s="376"/>
      <c r="G41" s="376"/>
      <c r="H41" s="376"/>
    </row>
    <row r="42" spans="1:8" s="417" customFormat="1" ht="15.75" thickBot="1" x14ac:dyDescent="0.3">
      <c r="A42" s="376" t="s">
        <v>741</v>
      </c>
      <c r="B42" s="376"/>
      <c r="C42" s="420"/>
      <c r="D42" s="376"/>
      <c r="E42" s="376"/>
      <c r="F42" s="376"/>
      <c r="G42" s="376"/>
      <c r="H42" s="376"/>
    </row>
    <row r="43" spans="1:8" s="417" customFormat="1" ht="15.75" thickBot="1" x14ac:dyDescent="0.3">
      <c r="A43" s="376"/>
      <c r="B43" s="376"/>
      <c r="C43" s="376"/>
      <c r="D43" s="376"/>
      <c r="E43" s="376"/>
      <c r="F43" s="376"/>
      <c r="G43" s="376"/>
      <c r="H43" s="376"/>
    </row>
    <row r="44" spans="1:8" s="417" customFormat="1" ht="15.75" thickBot="1" x14ac:dyDescent="0.3">
      <c r="A44" s="376" t="s">
        <v>742</v>
      </c>
      <c r="B44" s="376"/>
      <c r="C44" s="420"/>
      <c r="D44" s="376"/>
      <c r="E44" s="376"/>
      <c r="F44" s="376"/>
      <c r="G44" s="376"/>
      <c r="H44" s="376"/>
    </row>
    <row r="45" spans="1:8" s="417" customFormat="1" x14ac:dyDescent="0.25">
      <c r="A45" s="376"/>
      <c r="B45" s="376"/>
      <c r="C45" s="376"/>
      <c r="D45" s="376"/>
      <c r="E45" s="376"/>
      <c r="F45" s="376"/>
      <c r="G45" s="376"/>
      <c r="H45" s="376"/>
    </row>
  </sheetData>
  <sheetProtection algorithmName="SHA-512" hashValue="N/AJg9euH5mrukf5NrNv9oX8gKCD6aRTPUo494hUAE87Tl93AEitmkl2Wp/QWMEWD4AnNnIUwRjNlGi+1gLHCQ==" saltValue="KHLKCmJcMRjw++dB1KvFZw==" spinCount="100000" sheet="1" objects="1" scenarios="1"/>
  <dataValidations count="1">
    <dataValidation type="list" allowBlank="1" showInputMessage="1" showErrorMessage="1" sqref="C16 C18 C20 C24 C26 C28 C32 C34 C36 C40 C42 C44" xr:uid="{00000000-0002-0000-0300-000000000000}">
      <formula1>LikertAgree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AB364"/>
  <sheetViews>
    <sheetView workbookViewId="0">
      <selection activeCell="G20" sqref="G20"/>
    </sheetView>
  </sheetViews>
  <sheetFormatPr defaultColWidth="9.140625" defaultRowHeight="15" x14ac:dyDescent="0.25"/>
  <cols>
    <col min="1" max="1" width="13.7109375" style="32" customWidth="1"/>
    <col min="2" max="2" width="30.7109375" style="32" customWidth="1"/>
    <col min="3" max="3" width="10.7109375" style="32" customWidth="1"/>
    <col min="4" max="4" width="30.7109375" style="32" customWidth="1"/>
    <col min="5" max="5" width="10.140625" style="32" hidden="1" customWidth="1"/>
    <col min="6" max="6" width="10.7109375" style="32" customWidth="1"/>
    <col min="7" max="7" width="30.7109375" style="32" customWidth="1"/>
    <col min="8" max="8" width="13.7109375" style="32" customWidth="1"/>
    <col min="9" max="18" width="10.7109375" style="32" customWidth="1"/>
    <col min="19" max="19" width="10.140625" style="739" hidden="1" customWidth="1"/>
    <col min="20" max="20" width="9.140625" style="739" hidden="1" customWidth="1"/>
    <col min="21" max="21" width="10.140625" style="739" hidden="1" customWidth="1"/>
    <col min="22" max="25" width="9.140625" style="742" hidden="1" customWidth="1"/>
    <col min="26" max="26" width="9.140625" style="34" hidden="1" customWidth="1"/>
    <col min="27" max="27" width="9.140625" style="742" hidden="1" customWidth="1"/>
    <col min="28" max="28" width="9.140625" style="34" customWidth="1"/>
    <col min="29" max="16384" width="9.140625" style="32"/>
  </cols>
  <sheetData>
    <row r="1" spans="1:28" s="30" customFormat="1" ht="15" customHeight="1" x14ac:dyDescent="0.25">
      <c r="S1" s="738"/>
      <c r="T1" s="738"/>
      <c r="U1" s="738"/>
      <c r="V1" s="741"/>
      <c r="W1" s="741"/>
      <c r="X1" s="741"/>
      <c r="Y1" s="741"/>
      <c r="Z1" s="341"/>
      <c r="AA1" s="741"/>
      <c r="AB1" s="341"/>
    </row>
    <row r="2" spans="1:28" s="30" customFormat="1" ht="15" customHeight="1" x14ac:dyDescent="0.25">
      <c r="S2" s="738"/>
      <c r="T2" s="738"/>
      <c r="U2" s="738"/>
      <c r="V2" s="741"/>
      <c r="W2" s="741"/>
      <c r="X2" s="741"/>
      <c r="Y2" s="741"/>
      <c r="Z2" s="341"/>
      <c r="AA2" s="741"/>
      <c r="AB2" s="341"/>
    </row>
    <row r="3" spans="1:28" s="30" customFormat="1" ht="15" customHeight="1" x14ac:dyDescent="0.25">
      <c r="S3" s="738"/>
      <c r="T3" s="738"/>
      <c r="U3" s="738"/>
      <c r="V3" s="741"/>
      <c r="W3" s="741"/>
      <c r="X3" s="741"/>
      <c r="Y3" s="741"/>
      <c r="Z3" s="341"/>
      <c r="AA3" s="741"/>
      <c r="AB3" s="341"/>
    </row>
    <row r="4" spans="1:28" s="30" customFormat="1" ht="15" customHeight="1" x14ac:dyDescent="0.25">
      <c r="S4" s="738"/>
      <c r="T4" s="738"/>
      <c r="U4" s="738"/>
      <c r="V4" s="741"/>
      <c r="W4" s="741"/>
      <c r="X4" s="741"/>
      <c r="Y4" s="741"/>
      <c r="Z4" s="341"/>
      <c r="AA4" s="741"/>
      <c r="AB4" s="341"/>
    </row>
    <row r="5" spans="1:28" s="30" customFormat="1" ht="15" customHeight="1" x14ac:dyDescent="0.25">
      <c r="S5" s="738"/>
      <c r="T5" s="738"/>
      <c r="U5" s="738"/>
      <c r="V5" s="741"/>
      <c r="W5" s="741"/>
      <c r="X5" s="741"/>
      <c r="Y5" s="741"/>
      <c r="Z5" s="341"/>
      <c r="AA5" s="741"/>
      <c r="AB5" s="341"/>
    </row>
    <row r="6" spans="1:28" s="30" customFormat="1" ht="15" customHeight="1" x14ac:dyDescent="0.25">
      <c r="S6" s="738"/>
      <c r="T6" s="738"/>
      <c r="U6" s="738"/>
      <c r="V6" s="741"/>
      <c r="W6" s="741"/>
      <c r="X6" s="741"/>
      <c r="Y6" s="741"/>
      <c r="Z6" s="341"/>
      <c r="AA6" s="741"/>
      <c r="AB6" s="341"/>
    </row>
    <row r="7" spans="1:28" s="30" customFormat="1" ht="15" hidden="1" customHeight="1" x14ac:dyDescent="0.25">
      <c r="S7" s="738"/>
      <c r="T7" s="738"/>
      <c r="U7" s="738"/>
      <c r="V7" s="741"/>
      <c r="W7" s="741"/>
      <c r="X7" s="741"/>
      <c r="Y7" s="741"/>
      <c r="Z7" s="341"/>
      <c r="AA7" s="741"/>
      <c r="AB7" s="341"/>
    </row>
    <row r="8" spans="1:28" s="30" customFormat="1" ht="32.25" customHeight="1" thickBot="1" x14ac:dyDescent="0.3">
      <c r="S8" s="738"/>
      <c r="T8" s="738"/>
      <c r="U8" s="738"/>
      <c r="V8" s="741"/>
      <c r="W8" s="741"/>
      <c r="X8" s="741"/>
      <c r="Y8" s="741"/>
      <c r="Z8" s="341"/>
      <c r="AA8" s="741"/>
      <c r="AB8" s="341"/>
    </row>
    <row r="9" spans="1:28" ht="18.75" x14ac:dyDescent="0.25">
      <c r="A9" s="1104" t="s">
        <v>20</v>
      </c>
      <c r="B9" s="1104"/>
      <c r="C9" s="1104"/>
      <c r="D9" s="1104"/>
      <c r="E9" s="1104"/>
      <c r="F9" s="1104"/>
      <c r="G9" s="1104"/>
      <c r="H9" s="1104"/>
      <c r="I9" s="1104"/>
      <c r="J9" s="1117" t="s">
        <v>518</v>
      </c>
      <c r="K9" s="1118"/>
      <c r="L9" s="1118"/>
      <c r="M9" s="1119"/>
      <c r="N9" s="601" t="str">
        <f>Home!J24</f>
        <v/>
      </c>
      <c r="O9" s="1102" t="s">
        <v>530</v>
      </c>
      <c r="P9" s="1103"/>
      <c r="Q9" s="1103"/>
      <c r="R9" s="1103"/>
    </row>
    <row r="10" spans="1:28" ht="19.5" thickBot="1" x14ac:dyDescent="0.3">
      <c r="A10" s="1104" t="s">
        <v>21</v>
      </c>
      <c r="B10" s="1104"/>
      <c r="C10" s="1104"/>
      <c r="D10" s="1104"/>
      <c r="E10" s="1104"/>
      <c r="F10" s="1104"/>
      <c r="G10" s="1104"/>
      <c r="H10" s="1104"/>
      <c r="I10" s="1104"/>
      <c r="J10" s="1120" t="s">
        <v>519</v>
      </c>
      <c r="K10" s="1121"/>
      <c r="L10" s="1121"/>
      <c r="M10" s="1122"/>
      <c r="N10" s="602" t="str">
        <f>Home!J25</f>
        <v/>
      </c>
      <c r="O10" s="1102" t="s">
        <v>530</v>
      </c>
      <c r="P10" s="1103"/>
      <c r="Q10" s="1103"/>
      <c r="R10" s="1103"/>
    </row>
    <row r="11" spans="1:28" ht="15.75" customHeight="1" thickBot="1" x14ac:dyDescent="0.3">
      <c r="A11" s="31"/>
      <c r="B11" s="31"/>
      <c r="C11" s="31"/>
      <c r="D11" s="31"/>
      <c r="E11" s="31"/>
      <c r="F11" s="31"/>
      <c r="G11" s="31"/>
      <c r="H11" s="31"/>
      <c r="I11" s="31"/>
      <c r="J11" s="31"/>
      <c r="K11" s="31"/>
      <c r="L11" s="31"/>
      <c r="M11" s="31"/>
      <c r="N11" s="31"/>
      <c r="O11" s="31"/>
      <c r="P11" s="31"/>
      <c r="Q11" s="31"/>
      <c r="R11" s="31"/>
    </row>
    <row r="12" spans="1:28" ht="57.75" customHeight="1" thickBot="1" x14ac:dyDescent="0.3">
      <c r="A12" s="645" t="s">
        <v>162</v>
      </c>
      <c r="B12" s="1108" t="s">
        <v>769</v>
      </c>
      <c r="C12" s="1109"/>
      <c r="D12" s="1109"/>
      <c r="E12" s="1109"/>
      <c r="F12" s="1110"/>
      <c r="G12" s="1131" t="s">
        <v>954</v>
      </c>
      <c r="H12" s="1111" t="s">
        <v>749</v>
      </c>
      <c r="I12" s="1114" t="s">
        <v>397</v>
      </c>
      <c r="J12" s="1128" t="s">
        <v>869</v>
      </c>
      <c r="K12" s="1129"/>
      <c r="L12" s="1129"/>
      <c r="M12" s="1129"/>
      <c r="N12" s="1129"/>
      <c r="O12" s="1129"/>
      <c r="P12" s="1129"/>
      <c r="Q12" s="1129"/>
      <c r="R12" s="1130"/>
    </row>
    <row r="13" spans="1:28" ht="15.75" customHeight="1" x14ac:dyDescent="0.25">
      <c r="A13" s="1105" t="s">
        <v>445</v>
      </c>
      <c r="B13" s="1134" t="s">
        <v>744</v>
      </c>
      <c r="C13" s="27"/>
      <c r="D13" s="27"/>
      <c r="E13" s="36"/>
      <c r="F13" s="37"/>
      <c r="G13" s="1132"/>
      <c r="H13" s="1112"/>
      <c r="I13" s="1115"/>
      <c r="J13" s="1123" t="s">
        <v>26</v>
      </c>
      <c r="K13" s="1124"/>
      <c r="L13" s="1125" t="s">
        <v>27</v>
      </c>
      <c r="M13" s="1126"/>
      <c r="N13" s="1126"/>
      <c r="O13" s="1126"/>
      <c r="P13" s="1126"/>
      <c r="Q13" s="1126"/>
      <c r="R13" s="1127"/>
    </row>
    <row r="14" spans="1:28" ht="75" customHeight="1" x14ac:dyDescent="0.25">
      <c r="A14" s="1106"/>
      <c r="B14" s="1135"/>
      <c r="C14" s="648" t="s">
        <v>699</v>
      </c>
      <c r="D14" s="786" t="s">
        <v>767</v>
      </c>
      <c r="E14" s="649" t="s">
        <v>364</v>
      </c>
      <c r="F14" s="646" t="s">
        <v>24</v>
      </c>
      <c r="G14" s="1132"/>
      <c r="H14" s="1112"/>
      <c r="I14" s="1115"/>
      <c r="J14" s="650" t="s">
        <v>32</v>
      </c>
      <c r="K14" s="830" t="s">
        <v>31</v>
      </c>
      <c r="L14" s="560" t="s">
        <v>37</v>
      </c>
      <c r="M14" s="561" t="s">
        <v>30</v>
      </c>
      <c r="N14" s="562" t="s">
        <v>33</v>
      </c>
      <c r="O14" s="562" t="s">
        <v>34</v>
      </c>
      <c r="P14" s="603" t="s">
        <v>35</v>
      </c>
      <c r="Q14" s="577" t="s">
        <v>36</v>
      </c>
      <c r="R14" s="576" t="s">
        <v>712</v>
      </c>
    </row>
    <row r="15" spans="1:28" s="57" customFormat="1" ht="15.75" customHeight="1" thickBot="1" x14ac:dyDescent="0.3">
      <c r="A15" s="1107"/>
      <c r="B15" s="1136"/>
      <c r="C15" s="38"/>
      <c r="D15" s="29"/>
      <c r="E15" s="39"/>
      <c r="F15" s="647"/>
      <c r="G15" s="1133"/>
      <c r="H15" s="1113"/>
      <c r="I15" s="1116"/>
      <c r="J15" s="824" t="s">
        <v>28</v>
      </c>
      <c r="K15" s="831" t="s">
        <v>29</v>
      </c>
      <c r="L15" s="825" t="s">
        <v>28</v>
      </c>
      <c r="M15" s="826" t="s">
        <v>28</v>
      </c>
      <c r="N15" s="827" t="s">
        <v>28</v>
      </c>
      <c r="O15" s="827" t="s">
        <v>28</v>
      </c>
      <c r="P15" s="828" t="s">
        <v>28</v>
      </c>
      <c r="Q15" s="826" t="s">
        <v>28</v>
      </c>
      <c r="R15" s="829" t="s">
        <v>29</v>
      </c>
      <c r="S15" s="740"/>
      <c r="T15" s="740"/>
      <c r="U15" s="740"/>
      <c r="V15" s="743"/>
      <c r="W15" s="743"/>
      <c r="X15" s="743"/>
      <c r="Y15" s="743"/>
      <c r="Z15" s="33"/>
      <c r="AA15" s="743"/>
      <c r="AB15" s="33"/>
    </row>
    <row r="16" spans="1:28" s="745" customFormat="1" ht="15.75" customHeight="1" thickBot="1" x14ac:dyDescent="0.3">
      <c r="A16" s="781"/>
      <c r="B16" s="781"/>
      <c r="C16" s="780"/>
      <c r="D16" s="781"/>
      <c r="E16" s="780"/>
      <c r="F16" s="780"/>
      <c r="G16" s="780"/>
      <c r="H16" s="780"/>
      <c r="I16" s="782" t="s">
        <v>398</v>
      </c>
      <c r="J16" s="783">
        <f>SUM(J17:J196)</f>
        <v>0</v>
      </c>
      <c r="K16" s="784"/>
      <c r="L16" s="783">
        <f>SUM(L17:L196)</f>
        <v>0</v>
      </c>
      <c r="M16" s="783">
        <f t="shared" ref="M16:Q16" si="0">SUM(M17:M196)</f>
        <v>0</v>
      </c>
      <c r="N16" s="783">
        <f t="shared" si="0"/>
        <v>0</v>
      </c>
      <c r="O16" s="783">
        <f t="shared" si="0"/>
        <v>0</v>
      </c>
      <c r="P16" s="783">
        <f t="shared" si="0"/>
        <v>0</v>
      </c>
      <c r="Q16" s="783">
        <f t="shared" si="0"/>
        <v>0</v>
      </c>
      <c r="R16" s="784"/>
      <c r="S16" s="747" t="s">
        <v>175</v>
      </c>
      <c r="T16" s="747" t="s">
        <v>176</v>
      </c>
      <c r="U16" s="747" t="s">
        <v>620</v>
      </c>
      <c r="V16" s="748" t="s">
        <v>30</v>
      </c>
      <c r="W16" s="748" t="s">
        <v>33</v>
      </c>
      <c r="X16" s="748" t="s">
        <v>34</v>
      </c>
      <c r="Y16" s="748" t="s">
        <v>35</v>
      </c>
      <c r="Z16" s="749" t="s">
        <v>621</v>
      </c>
      <c r="AA16" s="748" t="s">
        <v>622</v>
      </c>
      <c r="AB16" s="746"/>
    </row>
    <row r="17" spans="1:27" ht="15" customHeight="1" x14ac:dyDescent="0.25">
      <c r="A17" s="223"/>
      <c r="B17" s="74"/>
      <c r="C17" s="224"/>
      <c r="D17" s="58"/>
      <c r="E17" s="225"/>
      <c r="F17" s="902" t="str">
        <f>IF(U17=0,"",U17)</f>
        <v/>
      </c>
      <c r="G17" s="224"/>
      <c r="H17" s="777"/>
      <c r="I17" s="225"/>
      <c r="J17" s="183"/>
      <c r="K17" s="216"/>
      <c r="L17" s="232" t="str">
        <f>IF(SUM(M17:Q17)=0,"",SUM(M17:Q17))</f>
        <v/>
      </c>
      <c r="M17" s="204"/>
      <c r="N17" s="205"/>
      <c r="O17" s="205"/>
      <c r="P17" s="206"/>
      <c r="Q17" s="183"/>
      <c r="R17" s="172"/>
      <c r="S17" s="832">
        <f>_xlfn.IFNA(IF($A17="Layered-Over",INDEX('Wage Grid'!$D$14:$D$80,MATCH($B17,ListBargainingUnit,0)),IF($C17=0,INDEX('Wage Grid'!$C$14:$C$80,MATCH($B17,ListBargainingUnit,0)),$C17)),0)</f>
        <v>0</v>
      </c>
      <c r="T17" s="744">
        <f>_xlfn.IFNA(IF($A17="Layered-Over",INDEX('Wage Grid'!$D$14:$D$80,MATCH($D17,ListBargainingUnit,0)),IF($E17=0,INDEX('Wage Grid'!$C$14:$C$80,MATCH($D17,ListBargainingUnit,0)),$E17)),0)</f>
        <v>0</v>
      </c>
      <c r="U17" s="744">
        <f t="shared" ref="U17:U81" si="1">IF(IFERROR(--LEFT(S17, FIND("-", S17 &amp; "-")-1), 0) &gt;= IFERROR(--LEFT(T17, FIND("-", T17 &amp; "-")-1), 0), S17, T17)</f>
        <v>0</v>
      </c>
      <c r="V17" s="327">
        <f>IFERROR(IF(AND($A17="Layered-Over", OR($U17="14-P",$U17="15-P",$U17="16-P",$U17="17-P",$U17="18-P",$U17="19-P",$U17="20-P")),
      INDEX('Wage Grid'!M$14:M$20, MATCH(U17, ListLayeredOverParaproGridLevel, 0)),
      INDEX('Wage Grid'!G$14:G$56, MATCH(U17, ListGridLevel, 0))), 0)</f>
        <v>0</v>
      </c>
      <c r="W17" s="327">
        <f>IFERROR(IF(AND($A17="Layered-Over", OR($U17="14-P",$U17="15-P",$U17="16-P",$U17="17-P",$U17="18-P",$U17="19-P",$U17="20-P")),
      INDEX('Wage Grid'!N$14:N$20, MATCH($U17, ListLayeredOverParaproGridLevel, 0)),
      INDEX('Wage Grid'!H$14:H$56, MATCH($U17, ListGridLevel, 0))), 0)</f>
        <v>0</v>
      </c>
      <c r="X17" s="327">
        <f>IFERROR(IF(AND($A17="Layered-Over", OR($U17="14-P",$U17="15-P",$U17="16-P",$U17="17-P",$U17="18-P",$U17="19-P",$U17="20-P")),
      INDEX('Wage Grid'!O$14:O$20, MATCH($U17, ListLayeredOverParaproGridLevel, 0)),
      INDEX('Wage Grid'!I$14:I$56, MATCH($U17, ListGridLevel, 0))), 0)</f>
        <v>0</v>
      </c>
      <c r="Y17" s="327">
        <f>IFERROR(IF(AND($A17="Layered-Over", OR($U17="14-P",$U17="15-P",$U17="16-P",$U17="17-P",$U17="18-P",$U17="19-P",$U17="20-P")),
      INDEX('Wage Grid'!P$14:P$20, MATCH($U17, ListLayeredOverParaproGridLevel, 0)),
      INDEX('Wage Grid'!J$14:J$56, MATCH($U17, ListGridLevel, 0))), 0)</f>
        <v>0</v>
      </c>
      <c r="Z17" s="327">
        <f t="shared" ref="Z17:Z48" si="2">J17*K17</f>
        <v>0</v>
      </c>
      <c r="AA17" s="327">
        <f t="shared" ref="AA17:AA48" si="3">SUM(M17*V17,N17*W17,O17*X17,P17*Y17+Q17*R17)</f>
        <v>0</v>
      </c>
    </row>
    <row r="18" spans="1:27" ht="15" customHeight="1" x14ac:dyDescent="0.25">
      <c r="A18" s="226"/>
      <c r="B18" s="53"/>
      <c r="C18" s="227"/>
      <c r="D18" s="59"/>
      <c r="E18" s="228"/>
      <c r="F18" s="901" t="str">
        <f t="shared" ref="F18:F81" si="4">IF(U18=0,"",U18)</f>
        <v/>
      </c>
      <c r="G18" s="227"/>
      <c r="H18" s="778"/>
      <c r="I18" s="178"/>
      <c r="J18" s="185"/>
      <c r="K18" s="217"/>
      <c r="L18" s="233" t="str">
        <f t="shared" ref="L18:L81" si="5">IF(SUM(M18:Q18)=0,"",SUM(M18:Q18))</f>
        <v/>
      </c>
      <c r="M18" s="207"/>
      <c r="N18" s="208"/>
      <c r="O18" s="208"/>
      <c r="P18" s="209"/>
      <c r="Q18" s="185"/>
      <c r="R18" s="174"/>
      <c r="S18" s="832">
        <f>_xlfn.IFNA(IF($A18="Layered-Over",INDEX('Wage Grid'!$D$14:$D$80,MATCH($B18,ListBargainingUnit,0)),IF($C18=0,INDEX('Wage Grid'!$C$14:$C$80,MATCH($B18,ListBargainingUnit,0)),$C18)),0)</f>
        <v>0</v>
      </c>
      <c r="T18" s="744">
        <f>_xlfn.IFNA(IF($A18="Layered-Over",INDEX('Wage Grid'!$D$14:$D$80,MATCH($D18,ListBargainingUnit,0)),IF($E18=0,INDEX('Wage Grid'!$C$14:$C$80,MATCH($D18,ListBargainingUnit,0)),$E18)),0)</f>
        <v>0</v>
      </c>
      <c r="U18" s="744">
        <f t="shared" si="1"/>
        <v>0</v>
      </c>
      <c r="V18" s="327">
        <f>IFERROR(IF(AND($A18="Layered-Over", OR($U18="14-P",$U18="15-P",$U18="16-P",$U18="17-P",$U18="18-P",$U18="19-P",$U18="20-P")),
      INDEX('Wage Grid'!M$14:M$20, MATCH(U18, ListLayeredOverParaproGridLevel, 0)),
      INDEX('Wage Grid'!G$14:G$56, MATCH(U18, ListGridLevel, 0))), 0)</f>
        <v>0</v>
      </c>
      <c r="W18" s="327">
        <f>IFERROR(IF(AND($A18="Layered-Over", OR($U18="14-P",$U18="15-P",$U18="16-P",$U18="17-P",$U18="18-P",$U18="19-P",$U18="20-P")),
      INDEX('Wage Grid'!N$14:N$20, MATCH($U18, ListLayeredOverParaproGridLevel, 0)),
      INDEX('Wage Grid'!H$14:H$56, MATCH($U18, ListGridLevel, 0))), 0)</f>
        <v>0</v>
      </c>
      <c r="X18" s="327">
        <f>IFERROR(IF(AND($A18="Layered-Over", OR($U18="14-P",$U18="15-P",$U18="16-P",$U18="17-P",$U18="18-P",$U18="19-P",$U18="20-P")),
      INDEX('Wage Grid'!O$14:O$20, MATCH($U18, ListLayeredOverParaproGridLevel, 0)),
      INDEX('Wage Grid'!I$14:I$56, MATCH($U18, ListGridLevel, 0))), 0)</f>
        <v>0</v>
      </c>
      <c r="Y18" s="327">
        <f>IFERROR(IF(AND($A18="Layered-Over", OR($U18="14-P",$U18="15-P",$U18="16-P",$U18="17-P",$U18="18-P",$U18="19-P",$U18="20-P")),
      INDEX('Wage Grid'!P$14:P$20, MATCH($U18, ListLayeredOverParaproGridLevel, 0)),
      INDEX('Wage Grid'!J$14:J$56, MATCH($U18, ListGridLevel, 0))), 0)</f>
        <v>0</v>
      </c>
      <c r="Z18" s="327">
        <f t="shared" si="2"/>
        <v>0</v>
      </c>
      <c r="AA18" s="327">
        <f t="shared" si="3"/>
        <v>0</v>
      </c>
    </row>
    <row r="19" spans="1:27" ht="15" customHeight="1" x14ac:dyDescent="0.25">
      <c r="A19" s="226"/>
      <c r="B19" s="53"/>
      <c r="C19" s="227"/>
      <c r="D19" s="59"/>
      <c r="E19" s="228"/>
      <c r="F19" s="901" t="str">
        <f t="shared" si="4"/>
        <v/>
      </c>
      <c r="G19" s="911"/>
      <c r="H19" s="912"/>
      <c r="I19" s="913"/>
      <c r="J19" s="185"/>
      <c r="K19" s="217"/>
      <c r="L19" s="233" t="str">
        <f t="shared" si="5"/>
        <v/>
      </c>
      <c r="M19" s="207"/>
      <c r="N19" s="208"/>
      <c r="O19" s="208"/>
      <c r="P19" s="209"/>
      <c r="Q19" s="185"/>
      <c r="R19" s="174"/>
      <c r="S19" s="832">
        <f>_xlfn.IFNA(IF($A19="Layered-Over",INDEX('Wage Grid'!$D$14:$D$80,MATCH($B19,ListBargainingUnit,0)),IF($C19=0,INDEX('Wage Grid'!$C$14:$C$80,MATCH($B19,ListBargainingUnit,0)),$C19)),0)</f>
        <v>0</v>
      </c>
      <c r="T19" s="744">
        <f>_xlfn.IFNA(IF($A19="Layered-Over",INDEX('Wage Grid'!$D$14:$D$80,MATCH($D19,ListBargainingUnit,0)),IF($E19=0,INDEX('Wage Grid'!$C$14:$C$80,MATCH($D19,ListBargainingUnit,0)),$E19)),0)</f>
        <v>0</v>
      </c>
      <c r="U19" s="744">
        <f t="shared" si="1"/>
        <v>0</v>
      </c>
      <c r="V19" s="327">
        <f>IFERROR(IF(AND($A19="Layered-Over", OR($U19="14-P",$U19="15-P",$U19="16-P",$U19="17-P",$U19="18-P",$U19="19-P",$U19="20-P")),
      INDEX('Wage Grid'!M$14:M$20, MATCH(U19, ListLayeredOverParaproGridLevel, 0)),
      INDEX('Wage Grid'!G$14:G$56, MATCH(U19, ListGridLevel, 0))), 0)</f>
        <v>0</v>
      </c>
      <c r="W19" s="327">
        <f>IFERROR(IF(AND($A19="Layered-Over", OR($U19="14-P",$U19="15-P",$U19="16-P",$U19="17-P",$U19="18-P",$U19="19-P",$U19="20-P")),
      INDEX('Wage Grid'!N$14:N$20, MATCH($U19, ListLayeredOverParaproGridLevel, 0)),
      INDEX('Wage Grid'!H$14:H$56, MATCH($U19, ListGridLevel, 0))), 0)</f>
        <v>0</v>
      </c>
      <c r="X19" s="327">
        <f>IFERROR(IF(AND($A19="Layered-Over", OR($U19="14-P",$U19="15-P",$U19="16-P",$U19="17-P",$U19="18-P",$U19="19-P",$U19="20-P")),
      INDEX('Wage Grid'!O$14:O$20, MATCH($U19, ListLayeredOverParaproGridLevel, 0)),
      INDEX('Wage Grid'!I$14:I$56, MATCH($U19, ListGridLevel, 0))), 0)</f>
        <v>0</v>
      </c>
      <c r="Y19" s="327">
        <f>IFERROR(IF(AND($A19="Layered-Over", OR($U19="14-P",$U19="15-P",$U19="16-P",$U19="17-P",$U19="18-P",$U19="19-P",$U19="20-P")),
      INDEX('Wage Grid'!P$14:P$20, MATCH($U19, ListLayeredOverParaproGridLevel, 0)),
      INDEX('Wage Grid'!J$14:J$56, MATCH($U19, ListGridLevel, 0))), 0)</f>
        <v>0</v>
      </c>
      <c r="Z19" s="327">
        <f t="shared" si="2"/>
        <v>0</v>
      </c>
      <c r="AA19" s="327">
        <f t="shared" si="3"/>
        <v>0</v>
      </c>
    </row>
    <row r="20" spans="1:27" ht="15" customHeight="1" x14ac:dyDescent="0.25">
      <c r="A20" s="226"/>
      <c r="B20" s="53"/>
      <c r="C20" s="227"/>
      <c r="D20" s="59"/>
      <c r="E20" s="228"/>
      <c r="F20" s="901" t="str">
        <f t="shared" si="4"/>
        <v/>
      </c>
      <c r="G20" s="227"/>
      <c r="H20" s="778"/>
      <c r="I20" s="228"/>
      <c r="J20" s="185"/>
      <c r="K20" s="217"/>
      <c r="L20" s="233" t="str">
        <f t="shared" si="5"/>
        <v/>
      </c>
      <c r="M20" s="207"/>
      <c r="N20" s="208"/>
      <c r="O20" s="208"/>
      <c r="P20" s="209"/>
      <c r="Q20" s="185"/>
      <c r="R20" s="174"/>
      <c r="S20" s="832">
        <f>_xlfn.IFNA(IF($A20="Layered-Over",INDEX('Wage Grid'!$D$14:$D$80,MATCH($B20,ListBargainingUnit,0)),IF($C20=0,INDEX('Wage Grid'!$C$14:$C$80,MATCH($B20,ListBargainingUnit,0)),$C20)),0)</f>
        <v>0</v>
      </c>
      <c r="T20" s="744">
        <f>_xlfn.IFNA(IF($A20="Layered-Over",INDEX('Wage Grid'!$D$14:$D$80,MATCH($D20,ListBargainingUnit,0)),IF($E20=0,INDEX('Wage Grid'!$C$14:$C$80,MATCH($D20,ListBargainingUnit,0)),$E20)),0)</f>
        <v>0</v>
      </c>
      <c r="U20" s="744">
        <f t="shared" si="1"/>
        <v>0</v>
      </c>
      <c r="V20" s="327">
        <f>IFERROR(IF(AND($A20="Layered-Over", OR($U20="14-P",$U20="15-P",$U20="16-P",$U20="17-P",$U20="18-P",$U20="19-P",$U20="20-P")),
      INDEX('Wage Grid'!M$14:M$20, MATCH(U20, ListLayeredOverParaproGridLevel, 0)),
      INDEX('Wage Grid'!G$14:G$56, MATCH(U20, ListGridLevel, 0))), 0)</f>
        <v>0</v>
      </c>
      <c r="W20" s="327">
        <f>IFERROR(IF(AND($A20="Layered-Over", OR($U20="14-P",$U20="15-P",$U20="16-P",$U20="17-P",$U20="18-P",$U20="19-P",$U20="20-P")),
      INDEX('Wage Grid'!N$14:N$20, MATCH($U20, ListLayeredOverParaproGridLevel, 0)),
      INDEX('Wage Grid'!H$14:H$56, MATCH($U20, ListGridLevel, 0))), 0)</f>
        <v>0</v>
      </c>
      <c r="X20" s="327">
        <f>IFERROR(IF(AND($A20="Layered-Over", OR($U20="14-P",$U20="15-P",$U20="16-P",$U20="17-P",$U20="18-P",$U20="19-P",$U20="20-P")),
      INDEX('Wage Grid'!O$14:O$20, MATCH($U20, ListLayeredOverParaproGridLevel, 0)),
      INDEX('Wage Grid'!I$14:I$56, MATCH($U20, ListGridLevel, 0))), 0)</f>
        <v>0</v>
      </c>
      <c r="Y20" s="327">
        <f>IFERROR(IF(AND($A20="Layered-Over", OR($U20="14-P",$U20="15-P",$U20="16-P",$U20="17-P",$U20="18-P",$U20="19-P",$U20="20-P")),
      INDEX('Wage Grid'!P$14:P$20, MATCH($U20, ListLayeredOverParaproGridLevel, 0)),
      INDEX('Wage Grid'!J$14:J$56, MATCH($U20, ListGridLevel, 0))), 0)</f>
        <v>0</v>
      </c>
      <c r="Z20" s="327">
        <f t="shared" si="2"/>
        <v>0</v>
      </c>
      <c r="AA20" s="327">
        <f t="shared" si="3"/>
        <v>0</v>
      </c>
    </row>
    <row r="21" spans="1:27" ht="15" customHeight="1" x14ac:dyDescent="0.25">
      <c r="A21" s="226"/>
      <c r="B21" s="53"/>
      <c r="C21" s="227"/>
      <c r="D21" s="59"/>
      <c r="E21" s="228"/>
      <c r="F21" s="901" t="str">
        <f t="shared" si="4"/>
        <v/>
      </c>
      <c r="G21" s="227"/>
      <c r="H21" s="778"/>
      <c r="I21" s="228"/>
      <c r="J21" s="185"/>
      <c r="K21" s="217"/>
      <c r="L21" s="233" t="str">
        <f t="shared" si="5"/>
        <v/>
      </c>
      <c r="M21" s="207"/>
      <c r="N21" s="208"/>
      <c r="O21" s="208"/>
      <c r="P21" s="209"/>
      <c r="Q21" s="185"/>
      <c r="R21" s="174"/>
      <c r="S21" s="832">
        <f>_xlfn.IFNA(IF($A21="Layered-Over",INDEX('Wage Grid'!$D$14:$D$80,MATCH($B21,ListBargainingUnit,0)),IF($C21=0,INDEX('Wage Grid'!$C$14:$C$80,MATCH($B21,ListBargainingUnit,0)),$C21)),0)</f>
        <v>0</v>
      </c>
      <c r="T21" s="744">
        <f>_xlfn.IFNA(IF($A21="Layered-Over",INDEX('Wage Grid'!$D$14:$D$80,MATCH($D21,ListBargainingUnit,0)),IF($E21=0,INDEX('Wage Grid'!$C$14:$C$80,MATCH($D21,ListBargainingUnit,0)),$E21)),0)</f>
        <v>0</v>
      </c>
      <c r="U21" s="744">
        <f t="shared" si="1"/>
        <v>0</v>
      </c>
      <c r="V21" s="327">
        <f>IFERROR(IF(AND($A21="Layered-Over", OR($U21="14-P",$U21="15-P",$U21="16-P",$U21="17-P",$U21="18-P",$U21="19-P",$U21="20-P")),
      INDEX('Wage Grid'!M$14:M$20, MATCH(U21, ListLayeredOverParaproGridLevel, 0)),
      INDEX('Wage Grid'!G$14:G$56, MATCH(U21, ListGridLevel, 0))), 0)</f>
        <v>0</v>
      </c>
      <c r="W21" s="327">
        <f>IFERROR(IF(AND($A21="Layered-Over", OR($U21="14-P",$U21="15-P",$U21="16-P",$U21="17-P",$U21="18-P",$U21="19-P",$U21="20-P")),
      INDEX('Wage Grid'!N$14:N$20, MATCH($U21, ListLayeredOverParaproGridLevel, 0)),
      INDEX('Wage Grid'!H$14:H$56, MATCH($U21, ListGridLevel, 0))), 0)</f>
        <v>0</v>
      </c>
      <c r="X21" s="327">
        <f>IFERROR(IF(AND($A21="Layered-Over", OR($U21="14-P",$U21="15-P",$U21="16-P",$U21="17-P",$U21="18-P",$U21="19-P",$U21="20-P")),
      INDEX('Wage Grid'!O$14:O$20, MATCH($U21, ListLayeredOverParaproGridLevel, 0)),
      INDEX('Wage Grid'!I$14:I$56, MATCH($U21, ListGridLevel, 0))), 0)</f>
        <v>0</v>
      </c>
      <c r="Y21" s="327">
        <f>IFERROR(IF(AND($A21="Layered-Over", OR($U21="14-P",$U21="15-P",$U21="16-P",$U21="17-P",$U21="18-P",$U21="19-P",$U21="20-P")),
      INDEX('Wage Grid'!P$14:P$20, MATCH($U21, ListLayeredOverParaproGridLevel, 0)),
      INDEX('Wage Grid'!J$14:J$56, MATCH($U21, ListGridLevel, 0))), 0)</f>
        <v>0</v>
      </c>
      <c r="Z21" s="327">
        <f t="shared" si="2"/>
        <v>0</v>
      </c>
      <c r="AA21" s="327">
        <f t="shared" si="3"/>
        <v>0</v>
      </c>
    </row>
    <row r="22" spans="1:27" ht="15" customHeight="1" x14ac:dyDescent="0.25">
      <c r="A22" s="226"/>
      <c r="B22" s="53"/>
      <c r="C22" s="227"/>
      <c r="D22" s="59"/>
      <c r="E22" s="228"/>
      <c r="F22" s="901" t="str">
        <f t="shared" si="4"/>
        <v/>
      </c>
      <c r="G22" s="227"/>
      <c r="H22" s="778"/>
      <c r="I22" s="228"/>
      <c r="J22" s="185"/>
      <c r="K22" s="217"/>
      <c r="L22" s="233" t="str">
        <f t="shared" si="5"/>
        <v/>
      </c>
      <c r="M22" s="207"/>
      <c r="N22" s="208"/>
      <c r="O22" s="208"/>
      <c r="P22" s="209"/>
      <c r="Q22" s="185"/>
      <c r="R22" s="174"/>
      <c r="S22" s="832">
        <f>_xlfn.IFNA(IF($A22="Layered-Over",INDEX('Wage Grid'!$D$14:$D$80,MATCH($B22,ListBargainingUnit,0)),IF($C22=0,INDEX('Wage Grid'!$C$14:$C$80,MATCH($B22,ListBargainingUnit,0)),$C22)),0)</f>
        <v>0</v>
      </c>
      <c r="T22" s="744">
        <f>_xlfn.IFNA(IF($A22="Layered-Over",INDEX('Wage Grid'!$D$14:$D$80,MATCH($D22,ListBargainingUnit,0)),IF($E22=0,INDEX('Wage Grid'!$C$14:$C$80,MATCH($D22,ListBargainingUnit,0)),$E22)),0)</f>
        <v>0</v>
      </c>
      <c r="U22" s="744">
        <f t="shared" si="1"/>
        <v>0</v>
      </c>
      <c r="V22" s="327">
        <f>IFERROR(IF(AND($A22="Layered-Over", OR($U22="14-P",$U22="15-P",$U22="16-P",$U22="17-P",$U22="18-P",$U22="19-P",$U22="20-P")),
      INDEX('Wage Grid'!M$14:M$20, MATCH(U22, ListLayeredOverParaproGridLevel, 0)),
      INDEX('Wage Grid'!G$14:G$56, MATCH(U22, ListGridLevel, 0))), 0)</f>
        <v>0</v>
      </c>
      <c r="W22" s="327">
        <f>IFERROR(IF(AND($A22="Layered-Over", OR($U22="14-P",$U22="15-P",$U22="16-P",$U22="17-P",$U22="18-P",$U22="19-P",$U22="20-P")),
      INDEX('Wage Grid'!N$14:N$20, MATCH($U22, ListLayeredOverParaproGridLevel, 0)),
      INDEX('Wage Grid'!H$14:H$56, MATCH($U22, ListGridLevel, 0))), 0)</f>
        <v>0</v>
      </c>
      <c r="X22" s="327">
        <f>IFERROR(IF(AND($A22="Layered-Over", OR($U22="14-P",$U22="15-P",$U22="16-P",$U22="17-P",$U22="18-P",$U22="19-P",$U22="20-P")),
      INDEX('Wage Grid'!O$14:O$20, MATCH($U22, ListLayeredOverParaproGridLevel, 0)),
      INDEX('Wage Grid'!I$14:I$56, MATCH($U22, ListGridLevel, 0))), 0)</f>
        <v>0</v>
      </c>
      <c r="Y22" s="327">
        <f>IFERROR(IF(AND($A22="Layered-Over", OR($U22="14-P",$U22="15-P",$U22="16-P",$U22="17-P",$U22="18-P",$U22="19-P",$U22="20-P")),
      INDEX('Wage Grid'!P$14:P$20, MATCH($U22, ListLayeredOverParaproGridLevel, 0)),
      INDEX('Wage Grid'!J$14:J$56, MATCH($U22, ListGridLevel, 0))), 0)</f>
        <v>0</v>
      </c>
      <c r="Z22" s="327">
        <f t="shared" si="2"/>
        <v>0</v>
      </c>
      <c r="AA22" s="327">
        <f t="shared" si="3"/>
        <v>0</v>
      </c>
    </row>
    <row r="23" spans="1:27" ht="15" customHeight="1" x14ac:dyDescent="0.25">
      <c r="A23" s="226"/>
      <c r="B23" s="53"/>
      <c r="C23" s="227"/>
      <c r="D23" s="59"/>
      <c r="E23" s="228"/>
      <c r="F23" s="901" t="str">
        <f t="shared" si="4"/>
        <v/>
      </c>
      <c r="G23" s="227"/>
      <c r="H23" s="778"/>
      <c r="I23" s="228"/>
      <c r="J23" s="185"/>
      <c r="K23" s="217"/>
      <c r="L23" s="233" t="str">
        <f t="shared" si="5"/>
        <v/>
      </c>
      <c r="M23" s="207"/>
      <c r="N23" s="208"/>
      <c r="O23" s="208"/>
      <c r="P23" s="209"/>
      <c r="Q23" s="185"/>
      <c r="R23" s="174"/>
      <c r="S23" s="832">
        <f>_xlfn.IFNA(IF($A23="Layered-Over",INDEX('Wage Grid'!$D$14:$D$80,MATCH($B23,ListBargainingUnit,0)),IF($C23=0,INDEX('Wage Grid'!$C$14:$C$80,MATCH($B23,ListBargainingUnit,0)),$C23)),0)</f>
        <v>0</v>
      </c>
      <c r="T23" s="744">
        <f>_xlfn.IFNA(IF($A23="Layered-Over",INDEX('Wage Grid'!$D$14:$D$80,MATCH($D23,ListBargainingUnit,0)),IF($E23=0,INDEX('Wage Grid'!$C$14:$C$80,MATCH($D23,ListBargainingUnit,0)),$E23)),0)</f>
        <v>0</v>
      </c>
      <c r="U23" s="744">
        <f t="shared" si="1"/>
        <v>0</v>
      </c>
      <c r="V23" s="327">
        <f>IFERROR(IF(AND($A23="Layered-Over", OR($U23="14-P",$U23="15-P",$U23="16-P",$U23="17-P",$U23="18-P",$U23="19-P",$U23="20-P")),
      INDEX('Wage Grid'!M$14:M$20, MATCH(U23, ListLayeredOverParaproGridLevel, 0)),
      INDEX('Wage Grid'!G$14:G$56, MATCH(U23, ListGridLevel, 0))), 0)</f>
        <v>0</v>
      </c>
      <c r="W23" s="327">
        <f>IFERROR(IF(AND($A23="Layered-Over", OR($U23="14-P",$U23="15-P",$U23="16-P",$U23="17-P",$U23="18-P",$U23="19-P",$U23="20-P")),
      INDEX('Wage Grid'!N$14:N$20, MATCH($U23, ListLayeredOverParaproGridLevel, 0)),
      INDEX('Wage Grid'!H$14:H$56, MATCH($U23, ListGridLevel, 0))), 0)</f>
        <v>0</v>
      </c>
      <c r="X23" s="327">
        <f>IFERROR(IF(AND($A23="Layered-Over", OR($U23="14-P",$U23="15-P",$U23="16-P",$U23="17-P",$U23="18-P",$U23="19-P",$U23="20-P")),
      INDEX('Wage Grid'!O$14:O$20, MATCH($U23, ListLayeredOverParaproGridLevel, 0)),
      INDEX('Wage Grid'!I$14:I$56, MATCH($U23, ListGridLevel, 0))), 0)</f>
        <v>0</v>
      </c>
      <c r="Y23" s="327">
        <f>IFERROR(IF(AND($A23="Layered-Over", OR($U23="14-P",$U23="15-P",$U23="16-P",$U23="17-P",$U23="18-P",$U23="19-P",$U23="20-P")),
      INDEX('Wage Grid'!P$14:P$20, MATCH($U23, ListLayeredOverParaproGridLevel, 0)),
      INDEX('Wage Grid'!J$14:J$56, MATCH($U23, ListGridLevel, 0))), 0)</f>
        <v>0</v>
      </c>
      <c r="Z23" s="327">
        <f t="shared" si="2"/>
        <v>0</v>
      </c>
      <c r="AA23" s="327">
        <f t="shared" si="3"/>
        <v>0</v>
      </c>
    </row>
    <row r="24" spans="1:27" ht="15" customHeight="1" x14ac:dyDescent="0.25">
      <c r="A24" s="226"/>
      <c r="B24" s="53"/>
      <c r="C24" s="227"/>
      <c r="D24" s="59"/>
      <c r="E24" s="228"/>
      <c r="F24" s="901" t="str">
        <f t="shared" si="4"/>
        <v/>
      </c>
      <c r="G24" s="227"/>
      <c r="H24" s="778"/>
      <c r="I24" s="228"/>
      <c r="J24" s="185"/>
      <c r="K24" s="217"/>
      <c r="L24" s="233" t="str">
        <f t="shared" si="5"/>
        <v/>
      </c>
      <c r="M24" s="207"/>
      <c r="N24" s="208"/>
      <c r="O24" s="208"/>
      <c r="P24" s="209"/>
      <c r="Q24" s="185"/>
      <c r="R24" s="174"/>
      <c r="S24" s="832">
        <f>_xlfn.IFNA(IF($A24="Layered-Over",INDEX('Wage Grid'!$D$14:$D$80,MATCH($B24,ListBargainingUnit,0)),IF($C24=0,INDEX('Wage Grid'!$C$14:$C$80,MATCH($B24,ListBargainingUnit,0)),$C24)),0)</f>
        <v>0</v>
      </c>
      <c r="T24" s="744">
        <f>_xlfn.IFNA(IF($A24="Layered-Over",INDEX('Wage Grid'!$D$14:$D$80,MATCH($D24,ListBargainingUnit,0)),IF($E24=0,INDEX('Wage Grid'!$C$14:$C$80,MATCH($D24,ListBargainingUnit,0)),$E24)),0)</f>
        <v>0</v>
      </c>
      <c r="U24" s="744">
        <f t="shared" si="1"/>
        <v>0</v>
      </c>
      <c r="V24" s="327">
        <f>IFERROR(IF(AND($A24="Layered-Over", OR($U24="14-P",$U24="15-P",$U24="16-P",$U24="17-P",$U24="18-P",$U24="19-P",$U24="20-P")),
      INDEX('Wage Grid'!M$14:M$20, MATCH(U24, ListLayeredOverParaproGridLevel, 0)),
      INDEX('Wage Grid'!G$14:G$56, MATCH(U24, ListGridLevel, 0))), 0)</f>
        <v>0</v>
      </c>
      <c r="W24" s="327">
        <f>IFERROR(IF(AND($A24="Layered-Over", OR($U24="14-P",$U24="15-P",$U24="16-P",$U24="17-P",$U24="18-P",$U24="19-P",$U24="20-P")),
      INDEX('Wage Grid'!N$14:N$20, MATCH($U24, ListLayeredOverParaproGridLevel, 0)),
      INDEX('Wage Grid'!H$14:H$56, MATCH($U24, ListGridLevel, 0))), 0)</f>
        <v>0</v>
      </c>
      <c r="X24" s="327">
        <f>IFERROR(IF(AND($A24="Layered-Over", OR($U24="14-P",$U24="15-P",$U24="16-P",$U24="17-P",$U24="18-P",$U24="19-P",$U24="20-P")),
      INDEX('Wage Grid'!O$14:O$20, MATCH($U24, ListLayeredOverParaproGridLevel, 0)),
      INDEX('Wage Grid'!I$14:I$56, MATCH($U24, ListGridLevel, 0))), 0)</f>
        <v>0</v>
      </c>
      <c r="Y24" s="327">
        <f>IFERROR(IF(AND($A24="Layered-Over", OR($U24="14-P",$U24="15-P",$U24="16-P",$U24="17-P",$U24="18-P",$U24="19-P",$U24="20-P")),
      INDEX('Wage Grid'!P$14:P$20, MATCH($U24, ListLayeredOverParaproGridLevel, 0)),
      INDEX('Wage Grid'!J$14:J$56, MATCH($U24, ListGridLevel, 0))), 0)</f>
        <v>0</v>
      </c>
      <c r="Z24" s="327">
        <f t="shared" si="2"/>
        <v>0</v>
      </c>
      <c r="AA24" s="327">
        <f t="shared" si="3"/>
        <v>0</v>
      </c>
    </row>
    <row r="25" spans="1:27" ht="15" customHeight="1" x14ac:dyDescent="0.25">
      <c r="A25" s="226"/>
      <c r="B25" s="53"/>
      <c r="C25" s="227"/>
      <c r="D25" s="59"/>
      <c r="E25" s="228"/>
      <c r="F25" s="901" t="str">
        <f t="shared" si="4"/>
        <v/>
      </c>
      <c r="G25" s="227"/>
      <c r="H25" s="778"/>
      <c r="I25" s="228"/>
      <c r="J25" s="185"/>
      <c r="K25" s="217"/>
      <c r="L25" s="233" t="str">
        <f t="shared" si="5"/>
        <v/>
      </c>
      <c r="M25" s="207"/>
      <c r="N25" s="208"/>
      <c r="O25" s="208"/>
      <c r="P25" s="209"/>
      <c r="Q25" s="185"/>
      <c r="R25" s="174"/>
      <c r="S25" s="832">
        <f>_xlfn.IFNA(IF($A25="Layered-Over",INDEX('Wage Grid'!$D$14:$D$80,MATCH($B25,ListBargainingUnit,0)),IF($C25=0,INDEX('Wage Grid'!$C$14:$C$80,MATCH($B25,ListBargainingUnit,0)),$C25)),0)</f>
        <v>0</v>
      </c>
      <c r="T25" s="744">
        <f>_xlfn.IFNA(IF($A25="Layered-Over",INDEX('Wage Grid'!$D$14:$D$80,MATCH($D25,ListBargainingUnit,0)),IF($E25=0,INDEX('Wage Grid'!$C$14:$C$80,MATCH($D25,ListBargainingUnit,0)),$E25)),0)</f>
        <v>0</v>
      </c>
      <c r="U25" s="744">
        <f t="shared" si="1"/>
        <v>0</v>
      </c>
      <c r="V25" s="327">
        <f>IFERROR(IF(AND($A25="Layered-Over", OR($U25="14-P",$U25="15-P",$U25="16-P",$U25="17-P",$U25="18-P",$U25="19-P",$U25="20-P")),
      INDEX('Wage Grid'!M$14:M$20, MATCH(U25, ListLayeredOverParaproGridLevel, 0)),
      INDEX('Wage Grid'!G$14:G$56, MATCH(U25, ListGridLevel, 0))), 0)</f>
        <v>0</v>
      </c>
      <c r="W25" s="327">
        <f>IFERROR(IF(AND($A25="Layered-Over", OR($U25="14-P",$U25="15-P",$U25="16-P",$U25="17-P",$U25="18-P",$U25="19-P",$U25="20-P")),
      INDEX('Wage Grid'!N$14:N$20, MATCH($U25, ListLayeredOverParaproGridLevel, 0)),
      INDEX('Wage Grid'!H$14:H$56, MATCH($U25, ListGridLevel, 0))), 0)</f>
        <v>0</v>
      </c>
      <c r="X25" s="327">
        <f>IFERROR(IF(AND($A25="Layered-Over", OR($U25="14-P",$U25="15-P",$U25="16-P",$U25="17-P",$U25="18-P",$U25="19-P",$U25="20-P")),
      INDEX('Wage Grid'!O$14:O$20, MATCH($U25, ListLayeredOverParaproGridLevel, 0)),
      INDEX('Wage Grid'!I$14:I$56, MATCH($U25, ListGridLevel, 0))), 0)</f>
        <v>0</v>
      </c>
      <c r="Y25" s="327">
        <f>IFERROR(IF(AND($A25="Layered-Over", OR($U25="14-P",$U25="15-P",$U25="16-P",$U25="17-P",$U25="18-P",$U25="19-P",$U25="20-P")),
      INDEX('Wage Grid'!P$14:P$20, MATCH($U25, ListLayeredOverParaproGridLevel, 0)),
      INDEX('Wage Grid'!J$14:J$56, MATCH($U25, ListGridLevel, 0))), 0)</f>
        <v>0</v>
      </c>
      <c r="Z25" s="327">
        <f t="shared" si="2"/>
        <v>0</v>
      </c>
      <c r="AA25" s="327">
        <f t="shared" si="3"/>
        <v>0</v>
      </c>
    </row>
    <row r="26" spans="1:27" ht="15" customHeight="1" x14ac:dyDescent="0.25">
      <c r="A26" s="226"/>
      <c r="B26" s="53"/>
      <c r="C26" s="227"/>
      <c r="D26" s="59"/>
      <c r="E26" s="228"/>
      <c r="F26" s="901" t="str">
        <f t="shared" si="4"/>
        <v/>
      </c>
      <c r="G26" s="227"/>
      <c r="H26" s="778"/>
      <c r="I26" s="228"/>
      <c r="J26" s="185"/>
      <c r="K26" s="217"/>
      <c r="L26" s="233" t="str">
        <f t="shared" si="5"/>
        <v/>
      </c>
      <c r="M26" s="207"/>
      <c r="N26" s="208"/>
      <c r="O26" s="208"/>
      <c r="P26" s="209"/>
      <c r="Q26" s="185"/>
      <c r="R26" s="174"/>
      <c r="S26" s="832">
        <f>_xlfn.IFNA(IF($A26="Layered-Over",INDEX('Wage Grid'!$D$14:$D$80,MATCH($B26,ListBargainingUnit,0)),IF($C26=0,INDEX('Wage Grid'!$C$14:$C$80,MATCH($B26,ListBargainingUnit,0)),$C26)),0)</f>
        <v>0</v>
      </c>
      <c r="T26" s="744">
        <f>_xlfn.IFNA(IF($A26="Layered-Over",INDEX('Wage Grid'!$D$14:$D$80,MATCH($D26,ListBargainingUnit,0)),IF($E26=0,INDEX('Wage Grid'!$C$14:$C$80,MATCH($D26,ListBargainingUnit,0)),$E26)),0)</f>
        <v>0</v>
      </c>
      <c r="U26" s="744">
        <f t="shared" si="1"/>
        <v>0</v>
      </c>
      <c r="V26" s="327">
        <f>IFERROR(IF(AND($A26="Layered-Over", OR($U26="14-P",$U26="15-P",$U26="16-P",$U26="17-P",$U26="18-P",$U26="19-P",$U26="20-P")),
      INDEX('Wage Grid'!M$14:M$20, MATCH(U26, ListLayeredOverParaproGridLevel, 0)),
      INDEX('Wage Grid'!G$14:G$56, MATCH(U26, ListGridLevel, 0))), 0)</f>
        <v>0</v>
      </c>
      <c r="W26" s="327">
        <f>IFERROR(IF(AND($A26="Layered-Over", OR($U26="14-P",$U26="15-P",$U26="16-P",$U26="17-P",$U26="18-P",$U26="19-P",$U26="20-P")),
      INDEX('Wage Grid'!N$14:N$20, MATCH($U26, ListLayeredOverParaproGridLevel, 0)),
      INDEX('Wage Grid'!H$14:H$56, MATCH($U26, ListGridLevel, 0))), 0)</f>
        <v>0</v>
      </c>
      <c r="X26" s="327">
        <f>IFERROR(IF(AND($A26="Layered-Over", OR($U26="14-P",$U26="15-P",$U26="16-P",$U26="17-P",$U26="18-P",$U26="19-P",$U26="20-P")),
      INDEX('Wage Grid'!O$14:O$20, MATCH($U26, ListLayeredOverParaproGridLevel, 0)),
      INDEX('Wage Grid'!I$14:I$56, MATCH($U26, ListGridLevel, 0))), 0)</f>
        <v>0</v>
      </c>
      <c r="Y26" s="327">
        <f>IFERROR(IF(AND($A26="Layered-Over", OR($U26="14-P",$U26="15-P",$U26="16-P",$U26="17-P",$U26="18-P",$U26="19-P",$U26="20-P")),
      INDEX('Wage Grid'!P$14:P$20, MATCH($U26, ListLayeredOverParaproGridLevel, 0)),
      INDEX('Wage Grid'!J$14:J$56, MATCH($U26, ListGridLevel, 0))), 0)</f>
        <v>0</v>
      </c>
      <c r="Z26" s="327">
        <f t="shared" si="2"/>
        <v>0</v>
      </c>
      <c r="AA26" s="327">
        <f t="shared" si="3"/>
        <v>0</v>
      </c>
    </row>
    <row r="27" spans="1:27" ht="15" customHeight="1" x14ac:dyDescent="0.25">
      <c r="A27" s="226"/>
      <c r="B27" s="53"/>
      <c r="C27" s="227"/>
      <c r="D27" s="59"/>
      <c r="E27" s="228"/>
      <c r="F27" s="901" t="str">
        <f t="shared" si="4"/>
        <v/>
      </c>
      <c r="G27" s="227"/>
      <c r="H27" s="778"/>
      <c r="I27" s="228"/>
      <c r="J27" s="185"/>
      <c r="K27" s="217"/>
      <c r="L27" s="233" t="str">
        <f t="shared" si="5"/>
        <v/>
      </c>
      <c r="M27" s="207"/>
      <c r="N27" s="208"/>
      <c r="O27" s="208"/>
      <c r="P27" s="209"/>
      <c r="Q27" s="185"/>
      <c r="R27" s="174"/>
      <c r="S27" s="832">
        <f>_xlfn.IFNA(IF($A27="Layered-Over",INDEX('Wage Grid'!$D$14:$D$80,MATCH($B27,ListBargainingUnit,0)),IF($C27=0,INDEX('Wage Grid'!$C$14:$C$80,MATCH($B27,ListBargainingUnit,0)),$C27)),0)</f>
        <v>0</v>
      </c>
      <c r="T27" s="744">
        <f>_xlfn.IFNA(IF($A27="Layered-Over",INDEX('Wage Grid'!$D$14:$D$80,MATCH($D27,ListBargainingUnit,0)),IF($E27=0,INDEX('Wage Grid'!$C$14:$C$80,MATCH($D27,ListBargainingUnit,0)),$E27)),0)</f>
        <v>0</v>
      </c>
      <c r="U27" s="744">
        <f t="shared" si="1"/>
        <v>0</v>
      </c>
      <c r="V27" s="327">
        <f>IFERROR(IF(AND($A27="Layered-Over", OR($U27="14-P",$U27="15-P",$U27="16-P",$U27="17-P",$U27="18-P",$U27="19-P",$U27="20-P")),
      INDEX('Wage Grid'!M$14:M$20, MATCH(U27, ListLayeredOverParaproGridLevel, 0)),
      INDEX('Wage Grid'!G$14:G$56, MATCH(U27, ListGridLevel, 0))), 0)</f>
        <v>0</v>
      </c>
      <c r="W27" s="327">
        <f>IFERROR(IF(AND($A27="Layered-Over", OR($U27="14-P",$U27="15-P",$U27="16-P",$U27="17-P",$U27="18-P",$U27="19-P",$U27="20-P")),
      INDEX('Wage Grid'!N$14:N$20, MATCH($U27, ListLayeredOverParaproGridLevel, 0)),
      INDEX('Wage Grid'!H$14:H$56, MATCH($U27, ListGridLevel, 0))), 0)</f>
        <v>0</v>
      </c>
      <c r="X27" s="327">
        <f>IFERROR(IF(AND($A27="Layered-Over", OR($U27="14-P",$U27="15-P",$U27="16-P",$U27="17-P",$U27="18-P",$U27="19-P",$U27="20-P")),
      INDEX('Wage Grid'!O$14:O$20, MATCH($U27, ListLayeredOverParaproGridLevel, 0)),
      INDEX('Wage Grid'!I$14:I$56, MATCH($U27, ListGridLevel, 0))), 0)</f>
        <v>0</v>
      </c>
      <c r="Y27" s="327">
        <f>IFERROR(IF(AND($A27="Layered-Over", OR($U27="14-P",$U27="15-P",$U27="16-P",$U27="17-P",$U27="18-P",$U27="19-P",$U27="20-P")),
      INDEX('Wage Grid'!P$14:P$20, MATCH($U27, ListLayeredOverParaproGridLevel, 0)),
      INDEX('Wage Grid'!J$14:J$56, MATCH($U27, ListGridLevel, 0))), 0)</f>
        <v>0</v>
      </c>
      <c r="Z27" s="327">
        <f t="shared" si="2"/>
        <v>0</v>
      </c>
      <c r="AA27" s="327">
        <f t="shared" si="3"/>
        <v>0</v>
      </c>
    </row>
    <row r="28" spans="1:27" ht="15" customHeight="1" x14ac:dyDescent="0.25">
      <c r="A28" s="226"/>
      <c r="B28" s="53"/>
      <c r="C28" s="227"/>
      <c r="D28" s="59"/>
      <c r="E28" s="228"/>
      <c r="F28" s="901" t="str">
        <f t="shared" si="4"/>
        <v/>
      </c>
      <c r="G28" s="227"/>
      <c r="H28" s="778"/>
      <c r="I28" s="228"/>
      <c r="J28" s="185"/>
      <c r="K28" s="217"/>
      <c r="L28" s="233" t="str">
        <f t="shared" si="5"/>
        <v/>
      </c>
      <c r="M28" s="207"/>
      <c r="N28" s="208"/>
      <c r="O28" s="208"/>
      <c r="P28" s="209"/>
      <c r="Q28" s="185"/>
      <c r="R28" s="174"/>
      <c r="S28" s="832">
        <f>_xlfn.IFNA(IF($A28="Layered-Over",INDEX('Wage Grid'!$D$14:$D$80,MATCH($B28,ListBargainingUnit,0)),IF($C28=0,INDEX('Wage Grid'!$C$14:$C$80,MATCH($B28,ListBargainingUnit,0)),$C28)),0)</f>
        <v>0</v>
      </c>
      <c r="T28" s="744">
        <f>_xlfn.IFNA(IF($A28="Layered-Over",INDEX('Wage Grid'!$D$14:$D$80,MATCH($D28,ListBargainingUnit,0)),IF($E28=0,INDEX('Wage Grid'!$C$14:$C$80,MATCH($D28,ListBargainingUnit,0)),$E28)),0)</f>
        <v>0</v>
      </c>
      <c r="U28" s="744">
        <f t="shared" si="1"/>
        <v>0</v>
      </c>
      <c r="V28" s="327">
        <f>IFERROR(IF(AND($A28="Layered-Over", OR($U28="14-P",$U28="15-P",$U28="16-P",$U28="17-P",$U28="18-P",$U28="19-P",$U28="20-P")),
      INDEX('Wage Grid'!M$14:M$20, MATCH(U28, ListLayeredOverParaproGridLevel, 0)),
      INDEX('Wage Grid'!G$14:G$56, MATCH(U28, ListGridLevel, 0))), 0)</f>
        <v>0</v>
      </c>
      <c r="W28" s="327">
        <f>IFERROR(IF(AND($A28="Layered-Over", OR($U28="14-P",$U28="15-P",$U28="16-P",$U28="17-P",$U28="18-P",$U28="19-P",$U28="20-P")),
      INDEX('Wage Grid'!N$14:N$20, MATCH($U28, ListLayeredOverParaproGridLevel, 0)),
      INDEX('Wage Grid'!H$14:H$56, MATCH($U28, ListGridLevel, 0))), 0)</f>
        <v>0</v>
      </c>
      <c r="X28" s="327">
        <f>IFERROR(IF(AND($A28="Layered-Over", OR($U28="14-P",$U28="15-P",$U28="16-P",$U28="17-P",$U28="18-P",$U28="19-P",$U28="20-P")),
      INDEX('Wage Grid'!O$14:O$20, MATCH($U28, ListLayeredOverParaproGridLevel, 0)),
      INDEX('Wage Grid'!I$14:I$56, MATCH($U28, ListGridLevel, 0))), 0)</f>
        <v>0</v>
      </c>
      <c r="Y28" s="327">
        <f>IFERROR(IF(AND($A28="Layered-Over", OR($U28="14-P",$U28="15-P",$U28="16-P",$U28="17-P",$U28="18-P",$U28="19-P",$U28="20-P")),
      INDEX('Wage Grid'!P$14:P$20, MATCH($U28, ListLayeredOverParaproGridLevel, 0)),
      INDEX('Wage Grid'!J$14:J$56, MATCH($U28, ListGridLevel, 0))), 0)</f>
        <v>0</v>
      </c>
      <c r="Z28" s="327">
        <f t="shared" si="2"/>
        <v>0</v>
      </c>
      <c r="AA28" s="327">
        <f t="shared" si="3"/>
        <v>0</v>
      </c>
    </row>
    <row r="29" spans="1:27" ht="15" customHeight="1" x14ac:dyDescent="0.25">
      <c r="A29" s="226"/>
      <c r="B29" s="53"/>
      <c r="C29" s="227"/>
      <c r="D29" s="59"/>
      <c r="E29" s="228"/>
      <c r="F29" s="901" t="str">
        <f t="shared" si="4"/>
        <v/>
      </c>
      <c r="G29" s="227"/>
      <c r="H29" s="778"/>
      <c r="I29" s="228"/>
      <c r="J29" s="185"/>
      <c r="K29" s="217"/>
      <c r="L29" s="233" t="str">
        <f t="shared" si="5"/>
        <v/>
      </c>
      <c r="M29" s="207"/>
      <c r="N29" s="208"/>
      <c r="O29" s="208"/>
      <c r="P29" s="209"/>
      <c r="Q29" s="185"/>
      <c r="R29" s="174"/>
      <c r="S29" s="832">
        <f>_xlfn.IFNA(IF($A29="Layered-Over",INDEX('Wage Grid'!$D$14:$D$80,MATCH($B29,ListBargainingUnit,0)),IF($C29=0,INDEX('Wage Grid'!$C$14:$C$80,MATCH($B29,ListBargainingUnit,0)),$C29)),0)</f>
        <v>0</v>
      </c>
      <c r="T29" s="744">
        <f>_xlfn.IFNA(IF($A29="Layered-Over",INDEX('Wage Grid'!$D$14:$D$80,MATCH($D29,ListBargainingUnit,0)),IF($E29=0,INDEX('Wage Grid'!$C$14:$C$80,MATCH($D29,ListBargainingUnit,0)),$E29)),0)</f>
        <v>0</v>
      </c>
      <c r="U29" s="744">
        <f t="shared" si="1"/>
        <v>0</v>
      </c>
      <c r="V29" s="327">
        <f>IFERROR(IF(AND($A29="Layered-Over", OR($U29="14-P",$U29="15-P",$U29="16-P",$U29="17-P",$U29="18-P",$U29="19-P",$U29="20-P")),
      INDEX('Wage Grid'!M$14:M$20, MATCH(U29, ListLayeredOverParaproGridLevel, 0)),
      INDEX('Wage Grid'!G$14:G$56, MATCH(U29, ListGridLevel, 0))), 0)</f>
        <v>0</v>
      </c>
      <c r="W29" s="327">
        <f>IFERROR(IF(AND($A29="Layered-Over", OR($U29="14-P",$U29="15-P",$U29="16-P",$U29="17-P",$U29="18-P",$U29="19-P",$U29="20-P")),
      INDEX('Wage Grid'!N$14:N$20, MATCH($U29, ListLayeredOverParaproGridLevel, 0)),
      INDEX('Wage Grid'!H$14:H$56, MATCH($U29, ListGridLevel, 0))), 0)</f>
        <v>0</v>
      </c>
      <c r="X29" s="327">
        <f>IFERROR(IF(AND($A29="Layered-Over", OR($U29="14-P",$U29="15-P",$U29="16-P",$U29="17-P",$U29="18-P",$U29="19-P",$U29="20-P")),
      INDEX('Wage Grid'!O$14:O$20, MATCH($U29, ListLayeredOverParaproGridLevel, 0)),
      INDEX('Wage Grid'!I$14:I$56, MATCH($U29, ListGridLevel, 0))), 0)</f>
        <v>0</v>
      </c>
      <c r="Y29" s="327">
        <f>IFERROR(IF(AND($A29="Layered-Over", OR($U29="14-P",$U29="15-P",$U29="16-P",$U29="17-P",$U29="18-P",$U29="19-P",$U29="20-P")),
      INDEX('Wage Grid'!P$14:P$20, MATCH($U29, ListLayeredOverParaproGridLevel, 0)),
      INDEX('Wage Grid'!J$14:J$56, MATCH($U29, ListGridLevel, 0))), 0)</f>
        <v>0</v>
      </c>
      <c r="Z29" s="327">
        <f t="shared" si="2"/>
        <v>0</v>
      </c>
      <c r="AA29" s="327">
        <f t="shared" si="3"/>
        <v>0</v>
      </c>
    </row>
    <row r="30" spans="1:27" ht="15" customHeight="1" x14ac:dyDescent="0.25">
      <c r="A30" s="226"/>
      <c r="B30" s="53"/>
      <c r="C30" s="227"/>
      <c r="D30" s="59"/>
      <c r="E30" s="228"/>
      <c r="F30" s="901" t="str">
        <f t="shared" si="4"/>
        <v/>
      </c>
      <c r="G30" s="227"/>
      <c r="H30" s="778"/>
      <c r="I30" s="228"/>
      <c r="J30" s="185"/>
      <c r="K30" s="217"/>
      <c r="L30" s="233" t="str">
        <f t="shared" si="5"/>
        <v/>
      </c>
      <c r="M30" s="207"/>
      <c r="N30" s="208"/>
      <c r="O30" s="208"/>
      <c r="P30" s="209"/>
      <c r="Q30" s="185"/>
      <c r="R30" s="174"/>
      <c r="S30" s="832">
        <f>_xlfn.IFNA(IF($A30="Layered-Over",INDEX('Wage Grid'!$D$14:$D$80,MATCH($B30,ListBargainingUnit,0)),IF($C30=0,INDEX('Wage Grid'!$C$14:$C$80,MATCH($B30,ListBargainingUnit,0)),$C30)),0)</f>
        <v>0</v>
      </c>
      <c r="T30" s="744">
        <f>_xlfn.IFNA(IF($A30="Layered-Over",INDEX('Wage Grid'!$D$14:$D$80,MATCH($D30,ListBargainingUnit,0)),IF($E30=0,INDEX('Wage Grid'!$C$14:$C$80,MATCH($D30,ListBargainingUnit,0)),$E30)),0)</f>
        <v>0</v>
      </c>
      <c r="U30" s="744">
        <f t="shared" si="1"/>
        <v>0</v>
      </c>
      <c r="V30" s="327">
        <f>IFERROR(IF(AND($A30="Layered-Over", OR($U30="14-P",$U30="15-P",$U30="16-P",$U30="17-P",$U30="18-P",$U30="19-P",$U30="20-P")),
      INDEX('Wage Grid'!M$14:M$20, MATCH(U30, ListLayeredOverParaproGridLevel, 0)),
      INDEX('Wage Grid'!G$14:G$56, MATCH(U30, ListGridLevel, 0))), 0)</f>
        <v>0</v>
      </c>
      <c r="W30" s="327">
        <f>IFERROR(IF(AND($A30="Layered-Over", OR($U30="14-P",$U30="15-P",$U30="16-P",$U30="17-P",$U30="18-P",$U30="19-P",$U30="20-P")),
      INDEX('Wage Grid'!N$14:N$20, MATCH($U30, ListLayeredOverParaproGridLevel, 0)),
      INDEX('Wage Grid'!H$14:H$56, MATCH($U30, ListGridLevel, 0))), 0)</f>
        <v>0</v>
      </c>
      <c r="X30" s="327">
        <f>IFERROR(IF(AND($A30="Layered-Over", OR($U30="14-P",$U30="15-P",$U30="16-P",$U30="17-P",$U30="18-P",$U30="19-P",$U30="20-P")),
      INDEX('Wage Grid'!O$14:O$20, MATCH($U30, ListLayeredOverParaproGridLevel, 0)),
      INDEX('Wage Grid'!I$14:I$56, MATCH($U30, ListGridLevel, 0))), 0)</f>
        <v>0</v>
      </c>
      <c r="Y30" s="327">
        <f>IFERROR(IF(AND($A30="Layered-Over", OR($U30="14-P",$U30="15-P",$U30="16-P",$U30="17-P",$U30="18-P",$U30="19-P",$U30="20-P")),
      INDEX('Wage Grid'!P$14:P$20, MATCH($U30, ListLayeredOverParaproGridLevel, 0)),
      INDEX('Wage Grid'!J$14:J$56, MATCH($U30, ListGridLevel, 0))), 0)</f>
        <v>0</v>
      </c>
      <c r="Z30" s="327">
        <f t="shared" si="2"/>
        <v>0</v>
      </c>
      <c r="AA30" s="327">
        <f t="shared" si="3"/>
        <v>0</v>
      </c>
    </row>
    <row r="31" spans="1:27" ht="15" customHeight="1" x14ac:dyDescent="0.25">
      <c r="A31" s="226"/>
      <c r="B31" s="53"/>
      <c r="C31" s="227"/>
      <c r="D31" s="59"/>
      <c r="E31" s="228"/>
      <c r="F31" s="901" t="str">
        <f t="shared" si="4"/>
        <v/>
      </c>
      <c r="G31" s="227"/>
      <c r="H31" s="778"/>
      <c r="I31" s="228"/>
      <c r="J31" s="185"/>
      <c r="K31" s="217"/>
      <c r="L31" s="233" t="str">
        <f t="shared" si="5"/>
        <v/>
      </c>
      <c r="M31" s="207"/>
      <c r="N31" s="208"/>
      <c r="O31" s="208"/>
      <c r="P31" s="209"/>
      <c r="Q31" s="185"/>
      <c r="R31" s="174"/>
      <c r="S31" s="832">
        <f>_xlfn.IFNA(IF($A31="Layered-Over",INDEX('Wage Grid'!$D$14:$D$80,MATCH($B31,ListBargainingUnit,0)),IF($C31=0,INDEX('Wage Grid'!$C$14:$C$80,MATCH($B31,ListBargainingUnit,0)),$C31)),0)</f>
        <v>0</v>
      </c>
      <c r="T31" s="744">
        <f>_xlfn.IFNA(IF($A31="Layered-Over",INDEX('Wage Grid'!$D$14:$D$80,MATCH($D31,ListBargainingUnit,0)),IF($E31=0,INDEX('Wage Grid'!$C$14:$C$80,MATCH($D31,ListBargainingUnit,0)),$E31)),0)</f>
        <v>0</v>
      </c>
      <c r="U31" s="744">
        <f t="shared" si="1"/>
        <v>0</v>
      </c>
      <c r="V31" s="327">
        <f>IFERROR(IF(AND($A31="Layered-Over", OR($U31="14-P",$U31="15-P",$U31="16-P",$U31="17-P",$U31="18-P",$U31="19-P",$U31="20-P")),
      INDEX('Wage Grid'!M$14:M$20, MATCH(U31, ListLayeredOverParaproGridLevel, 0)),
      INDEX('Wage Grid'!G$14:G$56, MATCH(U31, ListGridLevel, 0))), 0)</f>
        <v>0</v>
      </c>
      <c r="W31" s="327">
        <f>IFERROR(IF(AND($A31="Layered-Over", OR($U31="14-P",$U31="15-P",$U31="16-P",$U31="17-P",$U31="18-P",$U31="19-P",$U31="20-P")),
      INDEX('Wage Grid'!N$14:N$20, MATCH($U31, ListLayeredOverParaproGridLevel, 0)),
      INDEX('Wage Grid'!H$14:H$56, MATCH($U31, ListGridLevel, 0))), 0)</f>
        <v>0</v>
      </c>
      <c r="X31" s="327">
        <f>IFERROR(IF(AND($A31="Layered-Over", OR($U31="14-P",$U31="15-P",$U31="16-P",$U31="17-P",$U31="18-P",$U31="19-P",$U31="20-P")),
      INDEX('Wage Grid'!O$14:O$20, MATCH($U31, ListLayeredOverParaproGridLevel, 0)),
      INDEX('Wage Grid'!I$14:I$56, MATCH($U31, ListGridLevel, 0))), 0)</f>
        <v>0</v>
      </c>
      <c r="Y31" s="327">
        <f>IFERROR(IF(AND($A31="Layered-Over", OR($U31="14-P",$U31="15-P",$U31="16-P",$U31="17-P",$U31="18-P",$U31="19-P",$U31="20-P")),
      INDEX('Wage Grid'!P$14:P$20, MATCH($U31, ListLayeredOverParaproGridLevel, 0)),
      INDEX('Wage Grid'!J$14:J$56, MATCH($U31, ListGridLevel, 0))), 0)</f>
        <v>0</v>
      </c>
      <c r="Z31" s="327">
        <f t="shared" si="2"/>
        <v>0</v>
      </c>
      <c r="AA31" s="327">
        <f t="shared" si="3"/>
        <v>0</v>
      </c>
    </row>
    <row r="32" spans="1:27" ht="15" customHeight="1" x14ac:dyDescent="0.25">
      <c r="A32" s="226"/>
      <c r="B32" s="53"/>
      <c r="C32" s="227"/>
      <c r="D32" s="59"/>
      <c r="E32" s="228"/>
      <c r="F32" s="901" t="str">
        <f t="shared" si="4"/>
        <v/>
      </c>
      <c r="G32" s="227"/>
      <c r="H32" s="778"/>
      <c r="I32" s="228"/>
      <c r="J32" s="185"/>
      <c r="K32" s="217"/>
      <c r="L32" s="233" t="str">
        <f t="shared" si="5"/>
        <v/>
      </c>
      <c r="M32" s="207"/>
      <c r="N32" s="208"/>
      <c r="O32" s="208"/>
      <c r="P32" s="209"/>
      <c r="Q32" s="185"/>
      <c r="R32" s="174"/>
      <c r="S32" s="832">
        <f>_xlfn.IFNA(IF($A32="Layered-Over",INDEX('Wage Grid'!$D$14:$D$80,MATCH($B32,ListBargainingUnit,0)),IF($C32=0,INDEX('Wage Grid'!$C$14:$C$80,MATCH($B32,ListBargainingUnit,0)),$C32)),0)</f>
        <v>0</v>
      </c>
      <c r="T32" s="744">
        <f>_xlfn.IFNA(IF($A32="Layered-Over",INDEX('Wage Grid'!$D$14:$D$80,MATCH($D32,ListBargainingUnit,0)),IF($E32=0,INDEX('Wage Grid'!$C$14:$C$80,MATCH($D32,ListBargainingUnit,0)),$E32)),0)</f>
        <v>0</v>
      </c>
      <c r="U32" s="744">
        <f t="shared" si="1"/>
        <v>0</v>
      </c>
      <c r="V32" s="327">
        <f>IFERROR(IF(AND($A32="Layered-Over", OR($U32="14-P",$U32="15-P",$U32="16-P",$U32="17-P",$U32="18-P",$U32="19-P",$U32="20-P")),
      INDEX('Wage Grid'!M$14:M$20, MATCH(U32, ListLayeredOverParaproGridLevel, 0)),
      INDEX('Wage Grid'!G$14:G$56, MATCH(U32, ListGridLevel, 0))), 0)</f>
        <v>0</v>
      </c>
      <c r="W32" s="327">
        <f>IFERROR(IF(AND($A32="Layered-Over", OR($U32="14-P",$U32="15-P",$U32="16-P",$U32="17-P",$U32="18-P",$U32="19-P",$U32="20-P")),
      INDEX('Wage Grid'!N$14:N$20, MATCH($U32, ListLayeredOverParaproGridLevel, 0)),
      INDEX('Wage Grid'!H$14:H$56, MATCH($U32, ListGridLevel, 0))), 0)</f>
        <v>0</v>
      </c>
      <c r="X32" s="327">
        <f>IFERROR(IF(AND($A32="Layered-Over", OR($U32="14-P",$U32="15-P",$U32="16-P",$U32="17-P",$U32="18-P",$U32="19-P",$U32="20-P")),
      INDEX('Wage Grid'!O$14:O$20, MATCH($U32, ListLayeredOverParaproGridLevel, 0)),
      INDEX('Wage Grid'!I$14:I$56, MATCH($U32, ListGridLevel, 0))), 0)</f>
        <v>0</v>
      </c>
      <c r="Y32" s="327">
        <f>IFERROR(IF(AND($A32="Layered-Over", OR($U32="14-P",$U32="15-P",$U32="16-P",$U32="17-P",$U32="18-P",$U32="19-P",$U32="20-P")),
      INDEX('Wage Grid'!P$14:P$20, MATCH($U32, ListLayeredOverParaproGridLevel, 0)),
      INDEX('Wage Grid'!J$14:J$56, MATCH($U32, ListGridLevel, 0))), 0)</f>
        <v>0</v>
      </c>
      <c r="Z32" s="327">
        <f t="shared" si="2"/>
        <v>0</v>
      </c>
      <c r="AA32" s="327">
        <f t="shared" si="3"/>
        <v>0</v>
      </c>
    </row>
    <row r="33" spans="1:27" ht="15" customHeight="1" x14ac:dyDescent="0.25">
      <c r="A33" s="226"/>
      <c r="B33" s="53"/>
      <c r="C33" s="227"/>
      <c r="D33" s="59"/>
      <c r="E33" s="228"/>
      <c r="F33" s="901" t="str">
        <f t="shared" si="4"/>
        <v/>
      </c>
      <c r="G33" s="227"/>
      <c r="H33" s="778"/>
      <c r="I33" s="228"/>
      <c r="J33" s="185"/>
      <c r="K33" s="217"/>
      <c r="L33" s="233" t="str">
        <f t="shared" si="5"/>
        <v/>
      </c>
      <c r="M33" s="207"/>
      <c r="N33" s="208"/>
      <c r="O33" s="208"/>
      <c r="P33" s="209"/>
      <c r="Q33" s="185"/>
      <c r="R33" s="174"/>
      <c r="S33" s="832">
        <f>_xlfn.IFNA(IF($A33="Layered-Over",INDEX('Wage Grid'!$D$14:$D$80,MATCH($B33,ListBargainingUnit,0)),IF($C33=0,INDEX('Wage Grid'!$C$14:$C$80,MATCH($B33,ListBargainingUnit,0)),$C33)),0)</f>
        <v>0</v>
      </c>
      <c r="T33" s="744">
        <f>_xlfn.IFNA(IF($A33="Layered-Over",INDEX('Wage Grid'!$D$14:$D$80,MATCH($D33,ListBargainingUnit,0)),IF($E33=0,INDEX('Wage Grid'!$C$14:$C$80,MATCH($D33,ListBargainingUnit,0)),$E33)),0)</f>
        <v>0</v>
      </c>
      <c r="U33" s="744">
        <f t="shared" si="1"/>
        <v>0</v>
      </c>
      <c r="V33" s="327">
        <f>IFERROR(IF(AND($A33="Layered-Over", OR($U33="14-P",$U33="15-P",$U33="16-P",$U33="17-P",$U33="18-P",$U33="19-P",$U33="20-P")),
      INDEX('Wage Grid'!M$14:M$20, MATCH(U33, ListLayeredOverParaproGridLevel, 0)),
      INDEX('Wage Grid'!G$14:G$56, MATCH(U33, ListGridLevel, 0))), 0)</f>
        <v>0</v>
      </c>
      <c r="W33" s="327">
        <f>IFERROR(IF(AND($A33="Layered-Over", OR($U33="14-P",$U33="15-P",$U33="16-P",$U33="17-P",$U33="18-P",$U33="19-P",$U33="20-P")),
      INDEX('Wage Grid'!N$14:N$20, MATCH($U33, ListLayeredOverParaproGridLevel, 0)),
      INDEX('Wage Grid'!H$14:H$56, MATCH($U33, ListGridLevel, 0))), 0)</f>
        <v>0</v>
      </c>
      <c r="X33" s="327">
        <f>IFERROR(IF(AND($A33="Layered-Over", OR($U33="14-P",$U33="15-P",$U33="16-P",$U33="17-P",$U33="18-P",$U33="19-P",$U33="20-P")),
      INDEX('Wage Grid'!O$14:O$20, MATCH($U33, ListLayeredOverParaproGridLevel, 0)),
      INDEX('Wage Grid'!I$14:I$56, MATCH($U33, ListGridLevel, 0))), 0)</f>
        <v>0</v>
      </c>
      <c r="Y33" s="327">
        <f>IFERROR(IF(AND($A33="Layered-Over", OR($U33="14-P",$U33="15-P",$U33="16-P",$U33="17-P",$U33="18-P",$U33="19-P",$U33="20-P")),
      INDEX('Wage Grid'!P$14:P$20, MATCH($U33, ListLayeredOverParaproGridLevel, 0)),
      INDEX('Wage Grid'!J$14:J$56, MATCH($U33, ListGridLevel, 0))), 0)</f>
        <v>0</v>
      </c>
      <c r="Z33" s="327">
        <f t="shared" si="2"/>
        <v>0</v>
      </c>
      <c r="AA33" s="327">
        <f t="shared" si="3"/>
        <v>0</v>
      </c>
    </row>
    <row r="34" spans="1:27" ht="15" customHeight="1" x14ac:dyDescent="0.25">
      <c r="A34" s="226"/>
      <c r="B34" s="53"/>
      <c r="C34" s="227"/>
      <c r="D34" s="59"/>
      <c r="E34" s="228"/>
      <c r="F34" s="901" t="str">
        <f t="shared" si="4"/>
        <v/>
      </c>
      <c r="G34" s="227"/>
      <c r="H34" s="778"/>
      <c r="I34" s="228"/>
      <c r="J34" s="185"/>
      <c r="K34" s="217"/>
      <c r="L34" s="233" t="str">
        <f t="shared" si="5"/>
        <v/>
      </c>
      <c r="M34" s="207"/>
      <c r="N34" s="208"/>
      <c r="O34" s="208"/>
      <c r="P34" s="209"/>
      <c r="Q34" s="185"/>
      <c r="R34" s="174"/>
      <c r="S34" s="832">
        <f>_xlfn.IFNA(IF($A34="Layered-Over",INDEX('Wage Grid'!$D$14:$D$80,MATCH($B34,ListBargainingUnit,0)),IF($C34=0,INDEX('Wage Grid'!$C$14:$C$80,MATCH($B34,ListBargainingUnit,0)),$C34)),0)</f>
        <v>0</v>
      </c>
      <c r="T34" s="744">
        <f>_xlfn.IFNA(IF($A34="Layered-Over",INDEX('Wage Grid'!$D$14:$D$80,MATCH($D34,ListBargainingUnit,0)),IF($E34=0,INDEX('Wage Grid'!$C$14:$C$80,MATCH($D34,ListBargainingUnit,0)),$E34)),0)</f>
        <v>0</v>
      </c>
      <c r="U34" s="744">
        <f t="shared" si="1"/>
        <v>0</v>
      </c>
      <c r="V34" s="327">
        <f>IFERROR(IF(AND($A34="Layered-Over", OR($U34="14-P",$U34="15-P",$U34="16-P",$U34="17-P",$U34="18-P",$U34="19-P",$U34="20-P")),
      INDEX('Wage Grid'!M$14:M$20, MATCH(U34, ListLayeredOverParaproGridLevel, 0)),
      INDEX('Wage Grid'!G$14:G$56, MATCH(U34, ListGridLevel, 0))), 0)</f>
        <v>0</v>
      </c>
      <c r="W34" s="327">
        <f>IFERROR(IF(AND($A34="Layered-Over", OR($U34="14-P",$U34="15-P",$U34="16-P",$U34="17-P",$U34="18-P",$U34="19-P",$U34="20-P")),
      INDEX('Wage Grid'!N$14:N$20, MATCH($U34, ListLayeredOverParaproGridLevel, 0)),
      INDEX('Wage Grid'!H$14:H$56, MATCH($U34, ListGridLevel, 0))), 0)</f>
        <v>0</v>
      </c>
      <c r="X34" s="327">
        <f>IFERROR(IF(AND($A34="Layered-Over", OR($U34="14-P",$U34="15-P",$U34="16-P",$U34="17-P",$U34="18-P",$U34="19-P",$U34="20-P")),
      INDEX('Wage Grid'!O$14:O$20, MATCH($U34, ListLayeredOverParaproGridLevel, 0)),
      INDEX('Wage Grid'!I$14:I$56, MATCH($U34, ListGridLevel, 0))), 0)</f>
        <v>0</v>
      </c>
      <c r="Y34" s="327">
        <f>IFERROR(IF(AND($A34="Layered-Over", OR($U34="14-P",$U34="15-P",$U34="16-P",$U34="17-P",$U34="18-P",$U34="19-P",$U34="20-P")),
      INDEX('Wage Grid'!P$14:P$20, MATCH($U34, ListLayeredOverParaproGridLevel, 0)),
      INDEX('Wage Grid'!J$14:J$56, MATCH($U34, ListGridLevel, 0))), 0)</f>
        <v>0</v>
      </c>
      <c r="Z34" s="327">
        <f t="shared" si="2"/>
        <v>0</v>
      </c>
      <c r="AA34" s="327">
        <f t="shared" si="3"/>
        <v>0</v>
      </c>
    </row>
    <row r="35" spans="1:27" ht="15" customHeight="1" x14ac:dyDescent="0.25">
      <c r="A35" s="226"/>
      <c r="B35" s="53"/>
      <c r="C35" s="227"/>
      <c r="D35" s="59"/>
      <c r="E35" s="228"/>
      <c r="F35" s="901" t="str">
        <f t="shared" si="4"/>
        <v/>
      </c>
      <c r="G35" s="227"/>
      <c r="H35" s="778"/>
      <c r="I35" s="228"/>
      <c r="J35" s="185"/>
      <c r="K35" s="217"/>
      <c r="L35" s="233" t="str">
        <f t="shared" si="5"/>
        <v/>
      </c>
      <c r="M35" s="207"/>
      <c r="N35" s="208"/>
      <c r="O35" s="208"/>
      <c r="P35" s="209"/>
      <c r="Q35" s="185"/>
      <c r="R35" s="174"/>
      <c r="S35" s="832">
        <f>_xlfn.IFNA(IF($A35="Layered-Over",INDEX('Wage Grid'!$D$14:$D$80,MATCH($B35,ListBargainingUnit,0)),IF($C35=0,INDEX('Wage Grid'!$C$14:$C$80,MATCH($B35,ListBargainingUnit,0)),$C35)),0)</f>
        <v>0</v>
      </c>
      <c r="T35" s="744">
        <f>_xlfn.IFNA(IF($A35="Layered-Over",INDEX('Wage Grid'!$D$14:$D$80,MATCH($D35,ListBargainingUnit,0)),IF($E35=0,INDEX('Wage Grid'!$C$14:$C$80,MATCH($D35,ListBargainingUnit,0)),$E35)),0)</f>
        <v>0</v>
      </c>
      <c r="U35" s="744">
        <f t="shared" si="1"/>
        <v>0</v>
      </c>
      <c r="V35" s="327">
        <f>IFERROR(IF(AND($A35="Layered-Over", OR($U35="14-P",$U35="15-P",$U35="16-P",$U35="17-P",$U35="18-P",$U35="19-P",$U35="20-P")),
      INDEX('Wage Grid'!M$14:M$20, MATCH(U35, ListLayeredOverParaproGridLevel, 0)),
      INDEX('Wage Grid'!G$14:G$56, MATCH(U35, ListGridLevel, 0))), 0)</f>
        <v>0</v>
      </c>
      <c r="W35" s="327">
        <f>IFERROR(IF(AND($A35="Layered-Over", OR($U35="14-P",$U35="15-P",$U35="16-P",$U35="17-P",$U35="18-P",$U35="19-P",$U35="20-P")),
      INDEX('Wage Grid'!N$14:N$20, MATCH($U35, ListLayeredOverParaproGridLevel, 0)),
      INDEX('Wage Grid'!H$14:H$56, MATCH($U35, ListGridLevel, 0))), 0)</f>
        <v>0</v>
      </c>
      <c r="X35" s="327">
        <f>IFERROR(IF(AND($A35="Layered-Over", OR($U35="14-P",$U35="15-P",$U35="16-P",$U35="17-P",$U35="18-P",$U35="19-P",$U35="20-P")),
      INDEX('Wage Grid'!O$14:O$20, MATCH($U35, ListLayeredOverParaproGridLevel, 0)),
      INDEX('Wage Grid'!I$14:I$56, MATCH($U35, ListGridLevel, 0))), 0)</f>
        <v>0</v>
      </c>
      <c r="Y35" s="327">
        <f>IFERROR(IF(AND($A35="Layered-Over", OR($U35="14-P",$U35="15-P",$U35="16-P",$U35="17-P",$U35="18-P",$U35="19-P",$U35="20-P")),
      INDEX('Wage Grid'!P$14:P$20, MATCH($U35, ListLayeredOverParaproGridLevel, 0)),
      INDEX('Wage Grid'!J$14:J$56, MATCH($U35, ListGridLevel, 0))), 0)</f>
        <v>0</v>
      </c>
      <c r="Z35" s="327">
        <f t="shared" si="2"/>
        <v>0</v>
      </c>
      <c r="AA35" s="327">
        <f t="shared" si="3"/>
        <v>0</v>
      </c>
    </row>
    <row r="36" spans="1:27" ht="15" customHeight="1" x14ac:dyDescent="0.25">
      <c r="A36" s="226"/>
      <c r="B36" s="53"/>
      <c r="C36" s="227"/>
      <c r="D36" s="59"/>
      <c r="E36" s="228"/>
      <c r="F36" s="901" t="str">
        <f t="shared" si="4"/>
        <v/>
      </c>
      <c r="G36" s="227"/>
      <c r="H36" s="778"/>
      <c r="I36" s="228"/>
      <c r="J36" s="185"/>
      <c r="K36" s="217"/>
      <c r="L36" s="233" t="str">
        <f t="shared" si="5"/>
        <v/>
      </c>
      <c r="M36" s="207"/>
      <c r="N36" s="208"/>
      <c r="O36" s="208"/>
      <c r="P36" s="209"/>
      <c r="Q36" s="185"/>
      <c r="R36" s="174"/>
      <c r="S36" s="832">
        <f>_xlfn.IFNA(IF($A36="Layered-Over",INDEX('Wage Grid'!$D$14:$D$80,MATCH($B36,ListBargainingUnit,0)),IF($C36=0,INDEX('Wage Grid'!$C$14:$C$80,MATCH($B36,ListBargainingUnit,0)),$C36)),0)</f>
        <v>0</v>
      </c>
      <c r="T36" s="744">
        <f>_xlfn.IFNA(IF($A36="Layered-Over",INDEX('Wage Grid'!$D$14:$D$80,MATCH($D36,ListBargainingUnit,0)),IF($E36=0,INDEX('Wage Grid'!$C$14:$C$80,MATCH($D36,ListBargainingUnit,0)),$E36)),0)</f>
        <v>0</v>
      </c>
      <c r="U36" s="744">
        <f t="shared" si="1"/>
        <v>0</v>
      </c>
      <c r="V36" s="327">
        <f>IFERROR(IF(AND($A36="Layered-Over", OR($U36="14-P",$U36="15-P",$U36="16-P",$U36="17-P",$U36="18-P",$U36="19-P",$U36="20-P")),
      INDEX('Wage Grid'!M$14:M$20, MATCH(U36, ListLayeredOverParaproGridLevel, 0)),
      INDEX('Wage Grid'!G$14:G$56, MATCH(U36, ListGridLevel, 0))), 0)</f>
        <v>0</v>
      </c>
      <c r="W36" s="327">
        <f>IFERROR(IF(AND($A36="Layered-Over", OR($U36="14-P",$U36="15-P",$U36="16-P",$U36="17-P",$U36="18-P",$U36="19-P",$U36="20-P")),
      INDEX('Wage Grid'!N$14:N$20, MATCH($U36, ListLayeredOverParaproGridLevel, 0)),
      INDEX('Wage Grid'!H$14:H$56, MATCH($U36, ListGridLevel, 0))), 0)</f>
        <v>0</v>
      </c>
      <c r="X36" s="327">
        <f>IFERROR(IF(AND($A36="Layered-Over", OR($U36="14-P",$U36="15-P",$U36="16-P",$U36="17-P",$U36="18-P",$U36="19-P",$U36="20-P")),
      INDEX('Wage Grid'!O$14:O$20, MATCH($U36, ListLayeredOverParaproGridLevel, 0)),
      INDEX('Wage Grid'!I$14:I$56, MATCH($U36, ListGridLevel, 0))), 0)</f>
        <v>0</v>
      </c>
      <c r="Y36" s="327">
        <f>IFERROR(IF(AND($A36="Layered-Over", OR($U36="14-P",$U36="15-P",$U36="16-P",$U36="17-P",$U36="18-P",$U36="19-P",$U36="20-P")),
      INDEX('Wage Grid'!P$14:P$20, MATCH($U36, ListLayeredOverParaproGridLevel, 0)),
      INDEX('Wage Grid'!J$14:J$56, MATCH($U36, ListGridLevel, 0))), 0)</f>
        <v>0</v>
      </c>
      <c r="Z36" s="327">
        <f t="shared" si="2"/>
        <v>0</v>
      </c>
      <c r="AA36" s="327">
        <f t="shared" si="3"/>
        <v>0</v>
      </c>
    </row>
    <row r="37" spans="1:27" ht="15" customHeight="1" x14ac:dyDescent="0.25">
      <c r="A37" s="226"/>
      <c r="B37" s="53"/>
      <c r="C37" s="227"/>
      <c r="D37" s="59"/>
      <c r="E37" s="228"/>
      <c r="F37" s="901" t="str">
        <f t="shared" si="4"/>
        <v/>
      </c>
      <c r="G37" s="227"/>
      <c r="H37" s="778"/>
      <c r="I37" s="228"/>
      <c r="J37" s="185"/>
      <c r="K37" s="217"/>
      <c r="L37" s="233" t="str">
        <f t="shared" si="5"/>
        <v/>
      </c>
      <c r="M37" s="207"/>
      <c r="N37" s="208"/>
      <c r="O37" s="208"/>
      <c r="P37" s="209"/>
      <c r="Q37" s="185"/>
      <c r="R37" s="174"/>
      <c r="S37" s="832">
        <f>_xlfn.IFNA(IF($A37="Layered-Over",INDEX('Wage Grid'!$D$14:$D$80,MATCH($B37,ListBargainingUnit,0)),IF($C37=0,INDEX('Wage Grid'!$C$14:$C$80,MATCH($B37,ListBargainingUnit,0)),$C37)),0)</f>
        <v>0</v>
      </c>
      <c r="T37" s="744">
        <f>_xlfn.IFNA(IF($A37="Layered-Over",INDEX('Wage Grid'!$D$14:$D$80,MATCH($D37,ListBargainingUnit,0)),IF($E37=0,INDEX('Wage Grid'!$C$14:$C$80,MATCH($D37,ListBargainingUnit,0)),$E37)),0)</f>
        <v>0</v>
      </c>
      <c r="U37" s="744">
        <f t="shared" si="1"/>
        <v>0</v>
      </c>
      <c r="V37" s="327">
        <f>IFERROR(IF(AND($A37="Layered-Over", OR($U37="14-P",$U37="15-P",$U37="16-P",$U37="17-P",$U37="18-P",$U37="19-P",$U37="20-P")),
      INDEX('Wage Grid'!M$14:M$20, MATCH(U37, ListLayeredOverParaproGridLevel, 0)),
      INDEX('Wage Grid'!G$14:G$56, MATCH(U37, ListGridLevel, 0))), 0)</f>
        <v>0</v>
      </c>
      <c r="W37" s="327">
        <f>IFERROR(IF(AND($A37="Layered-Over", OR($U37="14-P",$U37="15-P",$U37="16-P",$U37="17-P",$U37="18-P",$U37="19-P",$U37="20-P")),
      INDEX('Wage Grid'!N$14:N$20, MATCH($U37, ListLayeredOverParaproGridLevel, 0)),
      INDEX('Wage Grid'!H$14:H$56, MATCH($U37, ListGridLevel, 0))), 0)</f>
        <v>0</v>
      </c>
      <c r="X37" s="327">
        <f>IFERROR(IF(AND($A37="Layered-Over", OR($U37="14-P",$U37="15-P",$U37="16-P",$U37="17-P",$U37="18-P",$U37="19-P",$U37="20-P")),
      INDEX('Wage Grid'!O$14:O$20, MATCH($U37, ListLayeredOverParaproGridLevel, 0)),
      INDEX('Wage Grid'!I$14:I$56, MATCH($U37, ListGridLevel, 0))), 0)</f>
        <v>0</v>
      </c>
      <c r="Y37" s="327">
        <f>IFERROR(IF(AND($A37="Layered-Over", OR($U37="14-P",$U37="15-P",$U37="16-P",$U37="17-P",$U37="18-P",$U37="19-P",$U37="20-P")),
      INDEX('Wage Grid'!P$14:P$20, MATCH($U37, ListLayeredOverParaproGridLevel, 0)),
      INDEX('Wage Grid'!J$14:J$56, MATCH($U37, ListGridLevel, 0))), 0)</f>
        <v>0</v>
      </c>
      <c r="Z37" s="327">
        <f t="shared" si="2"/>
        <v>0</v>
      </c>
      <c r="AA37" s="327">
        <f t="shared" si="3"/>
        <v>0</v>
      </c>
    </row>
    <row r="38" spans="1:27" ht="15" customHeight="1" x14ac:dyDescent="0.25">
      <c r="A38" s="226"/>
      <c r="B38" s="53"/>
      <c r="C38" s="227"/>
      <c r="D38" s="59"/>
      <c r="E38" s="228"/>
      <c r="F38" s="901" t="str">
        <f t="shared" si="4"/>
        <v/>
      </c>
      <c r="G38" s="227"/>
      <c r="H38" s="778"/>
      <c r="I38" s="228"/>
      <c r="J38" s="185"/>
      <c r="K38" s="217"/>
      <c r="L38" s="233" t="str">
        <f t="shared" si="5"/>
        <v/>
      </c>
      <c r="M38" s="207"/>
      <c r="N38" s="208"/>
      <c r="O38" s="208"/>
      <c r="P38" s="209"/>
      <c r="Q38" s="185"/>
      <c r="R38" s="174"/>
      <c r="S38" s="832">
        <f>_xlfn.IFNA(IF($A38="Layered-Over",INDEX('Wage Grid'!$D$14:$D$80,MATCH($B38,ListBargainingUnit,0)),IF($C38=0,INDEX('Wage Grid'!$C$14:$C$80,MATCH($B38,ListBargainingUnit,0)),$C38)),0)</f>
        <v>0</v>
      </c>
      <c r="T38" s="744">
        <f>_xlfn.IFNA(IF($A38="Layered-Over",INDEX('Wage Grid'!$D$14:$D$80,MATCH($D38,ListBargainingUnit,0)),IF($E38=0,INDEX('Wage Grid'!$C$14:$C$80,MATCH($D38,ListBargainingUnit,0)),$E38)),0)</f>
        <v>0</v>
      </c>
      <c r="U38" s="744">
        <f t="shared" si="1"/>
        <v>0</v>
      </c>
      <c r="V38" s="327">
        <f>IFERROR(IF(AND($A38="Layered-Over", OR($U38="14-P",$U38="15-P",$U38="16-P",$U38="17-P",$U38="18-P",$U38="19-P",$U38="20-P")),
      INDEX('Wage Grid'!M$14:M$20, MATCH(U38, ListLayeredOverParaproGridLevel, 0)),
      INDEX('Wage Grid'!G$14:G$56, MATCH(U38, ListGridLevel, 0))), 0)</f>
        <v>0</v>
      </c>
      <c r="W38" s="327">
        <f>IFERROR(IF(AND($A38="Layered-Over", OR($U38="14-P",$U38="15-P",$U38="16-P",$U38="17-P",$U38="18-P",$U38="19-P",$U38="20-P")),
      INDEX('Wage Grid'!N$14:N$20, MATCH($U38, ListLayeredOverParaproGridLevel, 0)),
      INDEX('Wage Grid'!H$14:H$56, MATCH($U38, ListGridLevel, 0))), 0)</f>
        <v>0</v>
      </c>
      <c r="X38" s="327">
        <f>IFERROR(IF(AND($A38="Layered-Over", OR($U38="14-P",$U38="15-P",$U38="16-P",$U38="17-P",$U38="18-P",$U38="19-P",$U38="20-P")),
      INDEX('Wage Grid'!O$14:O$20, MATCH($U38, ListLayeredOverParaproGridLevel, 0)),
      INDEX('Wage Grid'!I$14:I$56, MATCH($U38, ListGridLevel, 0))), 0)</f>
        <v>0</v>
      </c>
      <c r="Y38" s="327">
        <f>IFERROR(IF(AND($A38="Layered-Over", OR($U38="14-P",$U38="15-P",$U38="16-P",$U38="17-P",$U38="18-P",$U38="19-P",$U38="20-P")),
      INDEX('Wage Grid'!P$14:P$20, MATCH($U38, ListLayeredOverParaproGridLevel, 0)),
      INDEX('Wage Grid'!J$14:J$56, MATCH($U38, ListGridLevel, 0))), 0)</f>
        <v>0</v>
      </c>
      <c r="Z38" s="327">
        <f t="shared" si="2"/>
        <v>0</v>
      </c>
      <c r="AA38" s="327">
        <f t="shared" si="3"/>
        <v>0</v>
      </c>
    </row>
    <row r="39" spans="1:27" ht="15" customHeight="1" x14ac:dyDescent="0.25">
      <c r="A39" s="226"/>
      <c r="B39" s="53"/>
      <c r="C39" s="227"/>
      <c r="D39" s="59"/>
      <c r="E39" s="228"/>
      <c r="F39" s="901" t="str">
        <f t="shared" si="4"/>
        <v/>
      </c>
      <c r="G39" s="227"/>
      <c r="H39" s="778"/>
      <c r="I39" s="228"/>
      <c r="J39" s="185"/>
      <c r="K39" s="217"/>
      <c r="L39" s="233" t="str">
        <f t="shared" si="5"/>
        <v/>
      </c>
      <c r="M39" s="207"/>
      <c r="N39" s="208"/>
      <c r="O39" s="208"/>
      <c r="P39" s="209"/>
      <c r="Q39" s="185"/>
      <c r="R39" s="174"/>
      <c r="S39" s="832">
        <f>_xlfn.IFNA(IF($A39="Layered-Over",INDEX('Wage Grid'!$D$14:$D$80,MATCH($B39,ListBargainingUnit,0)),IF($C39=0,INDEX('Wage Grid'!$C$14:$C$80,MATCH($B39,ListBargainingUnit,0)),$C39)),0)</f>
        <v>0</v>
      </c>
      <c r="T39" s="744">
        <f>_xlfn.IFNA(IF($A39="Layered-Over",INDEX('Wage Grid'!$D$14:$D$80,MATCH($D39,ListBargainingUnit,0)),IF($E39=0,INDEX('Wage Grid'!$C$14:$C$80,MATCH($D39,ListBargainingUnit,0)),$E39)),0)</f>
        <v>0</v>
      </c>
      <c r="U39" s="744">
        <f t="shared" si="1"/>
        <v>0</v>
      </c>
      <c r="V39" s="327">
        <f>IFERROR(IF(AND($A39="Layered-Over", OR($U39="14-P",$U39="15-P",$U39="16-P",$U39="17-P",$U39="18-P",$U39="19-P",$U39="20-P")),
      INDEX('Wage Grid'!M$14:M$20, MATCH(U39, ListLayeredOverParaproGridLevel, 0)),
      INDEX('Wage Grid'!G$14:G$56, MATCH(U39, ListGridLevel, 0))), 0)</f>
        <v>0</v>
      </c>
      <c r="W39" s="327">
        <f>IFERROR(IF(AND($A39="Layered-Over", OR($U39="14-P",$U39="15-P",$U39="16-P",$U39="17-P",$U39="18-P",$U39="19-P",$U39="20-P")),
      INDEX('Wage Grid'!N$14:N$20, MATCH($U39, ListLayeredOverParaproGridLevel, 0)),
      INDEX('Wage Grid'!H$14:H$56, MATCH($U39, ListGridLevel, 0))), 0)</f>
        <v>0</v>
      </c>
      <c r="X39" s="327">
        <f>IFERROR(IF(AND($A39="Layered-Over", OR($U39="14-P",$U39="15-P",$U39="16-P",$U39="17-P",$U39="18-P",$U39="19-P",$U39="20-P")),
      INDEX('Wage Grid'!O$14:O$20, MATCH($U39, ListLayeredOverParaproGridLevel, 0)),
      INDEX('Wage Grid'!I$14:I$56, MATCH($U39, ListGridLevel, 0))), 0)</f>
        <v>0</v>
      </c>
      <c r="Y39" s="327">
        <f>IFERROR(IF(AND($A39="Layered-Over", OR($U39="14-P",$U39="15-P",$U39="16-P",$U39="17-P",$U39="18-P",$U39="19-P",$U39="20-P")),
      INDEX('Wage Grid'!P$14:P$20, MATCH($U39, ListLayeredOverParaproGridLevel, 0)),
      INDEX('Wage Grid'!J$14:J$56, MATCH($U39, ListGridLevel, 0))), 0)</f>
        <v>0</v>
      </c>
      <c r="Z39" s="327">
        <f t="shared" si="2"/>
        <v>0</v>
      </c>
      <c r="AA39" s="327">
        <f t="shared" si="3"/>
        <v>0</v>
      </c>
    </row>
    <row r="40" spans="1:27" ht="15" customHeight="1" x14ac:dyDescent="0.25">
      <c r="A40" s="226"/>
      <c r="B40" s="53"/>
      <c r="C40" s="227"/>
      <c r="D40" s="59"/>
      <c r="E40" s="228"/>
      <c r="F40" s="901" t="str">
        <f t="shared" si="4"/>
        <v/>
      </c>
      <c r="G40" s="227"/>
      <c r="H40" s="778"/>
      <c r="I40" s="228"/>
      <c r="J40" s="185"/>
      <c r="K40" s="217"/>
      <c r="L40" s="233" t="str">
        <f t="shared" si="5"/>
        <v/>
      </c>
      <c r="M40" s="207"/>
      <c r="N40" s="208"/>
      <c r="O40" s="208"/>
      <c r="P40" s="209"/>
      <c r="Q40" s="185"/>
      <c r="R40" s="174"/>
      <c r="S40" s="832">
        <f>_xlfn.IFNA(IF($A40="Layered-Over",INDEX('Wage Grid'!$D$14:$D$80,MATCH($B40,ListBargainingUnit,0)),IF($C40=0,INDEX('Wage Grid'!$C$14:$C$80,MATCH($B40,ListBargainingUnit,0)),$C40)),0)</f>
        <v>0</v>
      </c>
      <c r="T40" s="744">
        <f>_xlfn.IFNA(IF($A40="Layered-Over",INDEX('Wage Grid'!$D$14:$D$80,MATCH($D40,ListBargainingUnit,0)),IF($E40=0,INDEX('Wage Grid'!$C$14:$C$80,MATCH($D40,ListBargainingUnit,0)),$E40)),0)</f>
        <v>0</v>
      </c>
      <c r="U40" s="744">
        <f t="shared" si="1"/>
        <v>0</v>
      </c>
      <c r="V40" s="327">
        <f>IFERROR(IF(AND($A40="Layered-Over", OR($U40="14-P",$U40="15-P",$U40="16-P",$U40="17-P",$U40="18-P",$U40="19-P",$U40="20-P")),
      INDEX('Wage Grid'!M$14:M$20, MATCH(U40, ListLayeredOverParaproGridLevel, 0)),
      INDEX('Wage Grid'!G$14:G$56, MATCH(U40, ListGridLevel, 0))), 0)</f>
        <v>0</v>
      </c>
      <c r="W40" s="327">
        <f>IFERROR(IF(AND($A40="Layered-Over", OR($U40="14-P",$U40="15-P",$U40="16-P",$U40="17-P",$U40="18-P",$U40="19-P",$U40="20-P")),
      INDEX('Wage Grid'!N$14:N$20, MATCH($U40, ListLayeredOverParaproGridLevel, 0)),
      INDEX('Wage Grid'!H$14:H$56, MATCH($U40, ListGridLevel, 0))), 0)</f>
        <v>0</v>
      </c>
      <c r="X40" s="327">
        <f>IFERROR(IF(AND($A40="Layered-Over", OR($U40="14-P",$U40="15-P",$U40="16-P",$U40="17-P",$U40="18-P",$U40="19-P",$U40="20-P")),
      INDEX('Wage Grid'!O$14:O$20, MATCH($U40, ListLayeredOverParaproGridLevel, 0)),
      INDEX('Wage Grid'!I$14:I$56, MATCH($U40, ListGridLevel, 0))), 0)</f>
        <v>0</v>
      </c>
      <c r="Y40" s="327">
        <f>IFERROR(IF(AND($A40="Layered-Over", OR($U40="14-P",$U40="15-P",$U40="16-P",$U40="17-P",$U40="18-P",$U40="19-P",$U40="20-P")),
      INDEX('Wage Grid'!P$14:P$20, MATCH($U40, ListLayeredOverParaproGridLevel, 0)),
      INDEX('Wage Grid'!J$14:J$56, MATCH($U40, ListGridLevel, 0))), 0)</f>
        <v>0</v>
      </c>
      <c r="Z40" s="327">
        <f t="shared" si="2"/>
        <v>0</v>
      </c>
      <c r="AA40" s="327">
        <f t="shared" si="3"/>
        <v>0</v>
      </c>
    </row>
    <row r="41" spans="1:27" ht="15" customHeight="1" x14ac:dyDescent="0.25">
      <c r="A41" s="226"/>
      <c r="B41" s="53"/>
      <c r="C41" s="227"/>
      <c r="D41" s="59"/>
      <c r="E41" s="228"/>
      <c r="F41" s="901" t="str">
        <f t="shared" si="4"/>
        <v/>
      </c>
      <c r="G41" s="227"/>
      <c r="H41" s="778"/>
      <c r="I41" s="228"/>
      <c r="J41" s="185"/>
      <c r="K41" s="217"/>
      <c r="L41" s="233" t="str">
        <f t="shared" si="5"/>
        <v/>
      </c>
      <c r="M41" s="207"/>
      <c r="N41" s="208"/>
      <c r="O41" s="208"/>
      <c r="P41" s="209"/>
      <c r="Q41" s="185"/>
      <c r="R41" s="174"/>
      <c r="S41" s="832">
        <f>_xlfn.IFNA(IF($A41="Layered-Over",INDEX('Wage Grid'!$D$14:$D$80,MATCH($B41,ListBargainingUnit,0)),IF($C41=0,INDEX('Wage Grid'!$C$14:$C$80,MATCH($B41,ListBargainingUnit,0)),$C41)),0)</f>
        <v>0</v>
      </c>
      <c r="T41" s="744">
        <f>_xlfn.IFNA(IF($A41="Layered-Over",INDEX('Wage Grid'!$D$14:$D$80,MATCH($D41,ListBargainingUnit,0)),IF($E41=0,INDEX('Wage Grid'!$C$14:$C$80,MATCH($D41,ListBargainingUnit,0)),$E41)),0)</f>
        <v>0</v>
      </c>
      <c r="U41" s="744">
        <f t="shared" si="1"/>
        <v>0</v>
      </c>
      <c r="V41" s="327">
        <f>IFERROR(IF(AND($A41="Layered-Over", OR($U41="14-P",$U41="15-P",$U41="16-P",$U41="17-P",$U41="18-P",$U41="19-P",$U41="20-P")),
      INDEX('Wage Grid'!M$14:M$20, MATCH(U41, ListLayeredOverParaproGridLevel, 0)),
      INDEX('Wage Grid'!G$14:G$56, MATCH(U41, ListGridLevel, 0))), 0)</f>
        <v>0</v>
      </c>
      <c r="W41" s="327">
        <f>IFERROR(IF(AND($A41="Layered-Over", OR($U41="14-P",$U41="15-P",$U41="16-P",$U41="17-P",$U41="18-P",$U41="19-P",$U41="20-P")),
      INDEX('Wage Grid'!N$14:N$20, MATCH($U41, ListLayeredOverParaproGridLevel, 0)),
      INDEX('Wage Grid'!H$14:H$56, MATCH($U41, ListGridLevel, 0))), 0)</f>
        <v>0</v>
      </c>
      <c r="X41" s="327">
        <f>IFERROR(IF(AND($A41="Layered-Over", OR($U41="14-P",$U41="15-P",$U41="16-P",$U41="17-P",$U41="18-P",$U41="19-P",$U41="20-P")),
      INDEX('Wage Grid'!O$14:O$20, MATCH($U41, ListLayeredOverParaproGridLevel, 0)),
      INDEX('Wage Grid'!I$14:I$56, MATCH($U41, ListGridLevel, 0))), 0)</f>
        <v>0</v>
      </c>
      <c r="Y41" s="327">
        <f>IFERROR(IF(AND($A41="Layered-Over", OR($U41="14-P",$U41="15-P",$U41="16-P",$U41="17-P",$U41="18-P",$U41="19-P",$U41="20-P")),
      INDEX('Wage Grid'!P$14:P$20, MATCH($U41, ListLayeredOverParaproGridLevel, 0)),
      INDEX('Wage Grid'!J$14:J$56, MATCH($U41, ListGridLevel, 0))), 0)</f>
        <v>0</v>
      </c>
      <c r="Z41" s="327">
        <f t="shared" si="2"/>
        <v>0</v>
      </c>
      <c r="AA41" s="327">
        <f t="shared" si="3"/>
        <v>0</v>
      </c>
    </row>
    <row r="42" spans="1:27" ht="15" customHeight="1" x14ac:dyDescent="0.25">
      <c r="A42" s="226"/>
      <c r="B42" s="53"/>
      <c r="C42" s="227"/>
      <c r="D42" s="59"/>
      <c r="E42" s="228"/>
      <c r="F42" s="901" t="str">
        <f t="shared" si="4"/>
        <v/>
      </c>
      <c r="G42" s="227"/>
      <c r="H42" s="778"/>
      <c r="I42" s="228"/>
      <c r="J42" s="185"/>
      <c r="K42" s="217"/>
      <c r="L42" s="233" t="str">
        <f t="shared" si="5"/>
        <v/>
      </c>
      <c r="M42" s="207"/>
      <c r="N42" s="208"/>
      <c r="O42" s="208"/>
      <c r="P42" s="209"/>
      <c r="Q42" s="185"/>
      <c r="R42" s="174"/>
      <c r="S42" s="832">
        <f>_xlfn.IFNA(IF($A42="Layered-Over",INDEX('Wage Grid'!$D$14:$D$80,MATCH($B42,ListBargainingUnit,0)),IF($C42=0,INDEX('Wage Grid'!$C$14:$C$80,MATCH($B42,ListBargainingUnit,0)),$C42)),0)</f>
        <v>0</v>
      </c>
      <c r="T42" s="744">
        <f>_xlfn.IFNA(IF($A42="Layered-Over",INDEX('Wage Grid'!$D$14:$D$80,MATCH($D42,ListBargainingUnit,0)),IF($E42=0,INDEX('Wage Grid'!$C$14:$C$80,MATCH($D42,ListBargainingUnit,0)),$E42)),0)</f>
        <v>0</v>
      </c>
      <c r="U42" s="744">
        <f t="shared" si="1"/>
        <v>0</v>
      </c>
      <c r="V42" s="327">
        <f>IFERROR(IF(AND($A42="Layered-Over", OR($U42="14-P",$U42="15-P",$U42="16-P",$U42="17-P",$U42="18-P",$U42="19-P",$U42="20-P")),
      INDEX('Wage Grid'!M$14:M$20, MATCH(U42, ListLayeredOverParaproGridLevel, 0)),
      INDEX('Wage Grid'!G$14:G$56, MATCH(U42, ListGridLevel, 0))), 0)</f>
        <v>0</v>
      </c>
      <c r="W42" s="327">
        <f>IFERROR(IF(AND($A42="Layered-Over", OR($U42="14-P",$U42="15-P",$U42="16-P",$U42="17-P",$U42="18-P",$U42="19-P",$U42="20-P")),
      INDEX('Wage Grid'!N$14:N$20, MATCH($U42, ListLayeredOverParaproGridLevel, 0)),
      INDEX('Wage Grid'!H$14:H$56, MATCH($U42, ListGridLevel, 0))), 0)</f>
        <v>0</v>
      </c>
      <c r="X42" s="327">
        <f>IFERROR(IF(AND($A42="Layered-Over", OR($U42="14-P",$U42="15-P",$U42="16-P",$U42="17-P",$U42="18-P",$U42="19-P",$U42="20-P")),
      INDEX('Wage Grid'!O$14:O$20, MATCH($U42, ListLayeredOverParaproGridLevel, 0)),
      INDEX('Wage Grid'!I$14:I$56, MATCH($U42, ListGridLevel, 0))), 0)</f>
        <v>0</v>
      </c>
      <c r="Y42" s="327">
        <f>IFERROR(IF(AND($A42="Layered-Over", OR($U42="14-P",$U42="15-P",$U42="16-P",$U42="17-P",$U42="18-P",$U42="19-P",$U42="20-P")),
      INDEX('Wage Grid'!P$14:P$20, MATCH($U42, ListLayeredOverParaproGridLevel, 0)),
      INDEX('Wage Grid'!J$14:J$56, MATCH($U42, ListGridLevel, 0))), 0)</f>
        <v>0</v>
      </c>
      <c r="Z42" s="327">
        <f t="shared" si="2"/>
        <v>0</v>
      </c>
      <c r="AA42" s="327">
        <f t="shared" si="3"/>
        <v>0</v>
      </c>
    </row>
    <row r="43" spans="1:27" ht="15" customHeight="1" x14ac:dyDescent="0.25">
      <c r="A43" s="226"/>
      <c r="B43" s="53"/>
      <c r="C43" s="227"/>
      <c r="D43" s="59"/>
      <c r="E43" s="228"/>
      <c r="F43" s="901" t="str">
        <f t="shared" si="4"/>
        <v/>
      </c>
      <c r="G43" s="227"/>
      <c r="H43" s="778"/>
      <c r="I43" s="228"/>
      <c r="J43" s="185"/>
      <c r="K43" s="217"/>
      <c r="L43" s="233" t="str">
        <f t="shared" si="5"/>
        <v/>
      </c>
      <c r="M43" s="207"/>
      <c r="N43" s="208"/>
      <c r="O43" s="208"/>
      <c r="P43" s="209"/>
      <c r="Q43" s="185"/>
      <c r="R43" s="174"/>
      <c r="S43" s="832">
        <f>_xlfn.IFNA(IF($A43="Layered-Over",INDEX('Wage Grid'!$D$14:$D$80,MATCH($B43,ListBargainingUnit,0)),IF($C43=0,INDEX('Wage Grid'!$C$14:$C$80,MATCH($B43,ListBargainingUnit,0)),$C43)),0)</f>
        <v>0</v>
      </c>
      <c r="T43" s="744">
        <f>_xlfn.IFNA(IF($A43="Layered-Over",INDEX('Wage Grid'!$D$14:$D$80,MATCH($D43,ListBargainingUnit,0)),IF($E43=0,INDEX('Wage Grid'!$C$14:$C$80,MATCH($D43,ListBargainingUnit,0)),$E43)),0)</f>
        <v>0</v>
      </c>
      <c r="U43" s="744">
        <f t="shared" si="1"/>
        <v>0</v>
      </c>
      <c r="V43" s="327">
        <f>IFERROR(IF(AND($A43="Layered-Over", OR($U43="14-P",$U43="15-P",$U43="16-P",$U43="17-P",$U43="18-P",$U43="19-P",$U43="20-P")),
      INDEX('Wage Grid'!M$14:M$20, MATCH(U43, ListLayeredOverParaproGridLevel, 0)),
      INDEX('Wage Grid'!G$14:G$56, MATCH(U43, ListGridLevel, 0))), 0)</f>
        <v>0</v>
      </c>
      <c r="W43" s="327">
        <f>IFERROR(IF(AND($A43="Layered-Over", OR($U43="14-P",$U43="15-P",$U43="16-P",$U43="17-P",$U43="18-P",$U43="19-P",$U43="20-P")),
      INDEX('Wage Grid'!N$14:N$20, MATCH($U43, ListLayeredOverParaproGridLevel, 0)),
      INDEX('Wage Grid'!H$14:H$56, MATCH($U43, ListGridLevel, 0))), 0)</f>
        <v>0</v>
      </c>
      <c r="X43" s="327">
        <f>IFERROR(IF(AND($A43="Layered-Over", OR($U43="14-P",$U43="15-P",$U43="16-P",$U43="17-P",$U43="18-P",$U43="19-P",$U43="20-P")),
      INDEX('Wage Grid'!O$14:O$20, MATCH($U43, ListLayeredOverParaproGridLevel, 0)),
      INDEX('Wage Grid'!I$14:I$56, MATCH($U43, ListGridLevel, 0))), 0)</f>
        <v>0</v>
      </c>
      <c r="Y43" s="327">
        <f>IFERROR(IF(AND($A43="Layered-Over", OR($U43="14-P",$U43="15-P",$U43="16-P",$U43="17-P",$U43="18-P",$U43="19-P",$U43="20-P")),
      INDEX('Wage Grid'!P$14:P$20, MATCH($U43, ListLayeredOverParaproGridLevel, 0)),
      INDEX('Wage Grid'!J$14:J$56, MATCH($U43, ListGridLevel, 0))), 0)</f>
        <v>0</v>
      </c>
      <c r="Z43" s="327">
        <f t="shared" si="2"/>
        <v>0</v>
      </c>
      <c r="AA43" s="327">
        <f t="shared" si="3"/>
        <v>0</v>
      </c>
    </row>
    <row r="44" spans="1:27" ht="15" customHeight="1" x14ac:dyDescent="0.25">
      <c r="A44" s="226"/>
      <c r="B44" s="53"/>
      <c r="C44" s="227"/>
      <c r="D44" s="59"/>
      <c r="E44" s="228"/>
      <c r="F44" s="901" t="str">
        <f t="shared" si="4"/>
        <v/>
      </c>
      <c r="G44" s="227"/>
      <c r="H44" s="778"/>
      <c r="I44" s="228"/>
      <c r="J44" s="185"/>
      <c r="K44" s="217"/>
      <c r="L44" s="233" t="str">
        <f t="shared" si="5"/>
        <v/>
      </c>
      <c r="M44" s="207"/>
      <c r="N44" s="208"/>
      <c r="O44" s="208"/>
      <c r="P44" s="209"/>
      <c r="Q44" s="185"/>
      <c r="R44" s="174"/>
      <c r="S44" s="832">
        <f>_xlfn.IFNA(IF($A44="Layered-Over",INDEX('Wage Grid'!$D$14:$D$80,MATCH($B44,ListBargainingUnit,0)),IF($C44=0,INDEX('Wage Grid'!$C$14:$C$80,MATCH($B44,ListBargainingUnit,0)),$C44)),0)</f>
        <v>0</v>
      </c>
      <c r="T44" s="744">
        <f>_xlfn.IFNA(IF($A44="Layered-Over",INDEX('Wage Grid'!$D$14:$D$80,MATCH($D44,ListBargainingUnit,0)),IF($E44=0,INDEX('Wage Grid'!$C$14:$C$80,MATCH($D44,ListBargainingUnit,0)),$E44)),0)</f>
        <v>0</v>
      </c>
      <c r="U44" s="744">
        <f t="shared" si="1"/>
        <v>0</v>
      </c>
      <c r="V44" s="327">
        <f>IFERROR(IF(AND($A44="Layered-Over", OR($U44="14-P",$U44="15-P",$U44="16-P",$U44="17-P",$U44="18-P",$U44="19-P",$U44="20-P")),
      INDEX('Wage Grid'!M$14:M$20, MATCH(U44, ListLayeredOverParaproGridLevel, 0)),
      INDEX('Wage Grid'!G$14:G$56, MATCH(U44, ListGridLevel, 0))), 0)</f>
        <v>0</v>
      </c>
      <c r="W44" s="327">
        <f>IFERROR(IF(AND($A44="Layered-Over", OR($U44="14-P",$U44="15-P",$U44="16-P",$U44="17-P",$U44="18-P",$U44="19-P",$U44="20-P")),
      INDEX('Wage Grid'!N$14:N$20, MATCH($U44, ListLayeredOverParaproGridLevel, 0)),
      INDEX('Wage Grid'!H$14:H$56, MATCH($U44, ListGridLevel, 0))), 0)</f>
        <v>0</v>
      </c>
      <c r="X44" s="327">
        <f>IFERROR(IF(AND($A44="Layered-Over", OR($U44="14-P",$U44="15-P",$U44="16-P",$U44="17-P",$U44="18-P",$U44="19-P",$U44="20-P")),
      INDEX('Wage Grid'!O$14:O$20, MATCH($U44, ListLayeredOverParaproGridLevel, 0)),
      INDEX('Wage Grid'!I$14:I$56, MATCH($U44, ListGridLevel, 0))), 0)</f>
        <v>0</v>
      </c>
      <c r="Y44" s="327">
        <f>IFERROR(IF(AND($A44="Layered-Over", OR($U44="14-P",$U44="15-P",$U44="16-P",$U44="17-P",$U44="18-P",$U44="19-P",$U44="20-P")),
      INDEX('Wage Grid'!P$14:P$20, MATCH($U44, ListLayeredOverParaproGridLevel, 0)),
      INDEX('Wage Grid'!J$14:J$56, MATCH($U44, ListGridLevel, 0))), 0)</f>
        <v>0</v>
      </c>
      <c r="Z44" s="327">
        <f t="shared" si="2"/>
        <v>0</v>
      </c>
      <c r="AA44" s="327">
        <f t="shared" si="3"/>
        <v>0</v>
      </c>
    </row>
    <row r="45" spans="1:27" ht="15" customHeight="1" x14ac:dyDescent="0.25">
      <c r="A45" s="226"/>
      <c r="B45" s="53"/>
      <c r="C45" s="227"/>
      <c r="D45" s="59"/>
      <c r="E45" s="228"/>
      <c r="F45" s="901" t="str">
        <f t="shared" si="4"/>
        <v/>
      </c>
      <c r="G45" s="227"/>
      <c r="H45" s="778"/>
      <c r="I45" s="228"/>
      <c r="J45" s="185"/>
      <c r="K45" s="217"/>
      <c r="L45" s="233" t="str">
        <f t="shared" si="5"/>
        <v/>
      </c>
      <c r="M45" s="207"/>
      <c r="N45" s="208"/>
      <c r="O45" s="208"/>
      <c r="P45" s="209"/>
      <c r="Q45" s="185"/>
      <c r="R45" s="174"/>
      <c r="S45" s="832">
        <f>_xlfn.IFNA(IF($A45="Layered-Over",INDEX('Wage Grid'!$D$14:$D$80,MATCH($B45,ListBargainingUnit,0)),IF($C45=0,INDEX('Wage Grid'!$C$14:$C$80,MATCH($B45,ListBargainingUnit,0)),$C45)),0)</f>
        <v>0</v>
      </c>
      <c r="T45" s="744">
        <f>_xlfn.IFNA(IF($A45="Layered-Over",INDEX('Wage Grid'!$D$14:$D$80,MATCH($D45,ListBargainingUnit,0)),IF($E45=0,INDEX('Wage Grid'!$C$14:$C$80,MATCH($D45,ListBargainingUnit,0)),$E45)),0)</f>
        <v>0</v>
      </c>
      <c r="U45" s="744">
        <f t="shared" si="1"/>
        <v>0</v>
      </c>
      <c r="V45" s="327">
        <f>IFERROR(IF(AND($A45="Layered-Over", OR($U45="14-P",$U45="15-P",$U45="16-P",$U45="17-P",$U45="18-P",$U45="19-P",$U45="20-P")),
      INDEX('Wage Grid'!M$14:M$20, MATCH(U45, ListLayeredOverParaproGridLevel, 0)),
      INDEX('Wage Grid'!G$14:G$56, MATCH(U45, ListGridLevel, 0))), 0)</f>
        <v>0</v>
      </c>
      <c r="W45" s="327">
        <f>IFERROR(IF(AND($A45="Layered-Over", OR($U45="14-P",$U45="15-P",$U45="16-P",$U45="17-P",$U45="18-P",$U45="19-P",$U45="20-P")),
      INDEX('Wage Grid'!N$14:N$20, MATCH($U45, ListLayeredOverParaproGridLevel, 0)),
      INDEX('Wage Grid'!H$14:H$56, MATCH($U45, ListGridLevel, 0))), 0)</f>
        <v>0</v>
      </c>
      <c r="X45" s="327">
        <f>IFERROR(IF(AND($A45="Layered-Over", OR($U45="14-P",$U45="15-P",$U45="16-P",$U45="17-P",$U45="18-P",$U45="19-P",$U45="20-P")),
      INDEX('Wage Grid'!O$14:O$20, MATCH($U45, ListLayeredOverParaproGridLevel, 0)),
      INDEX('Wage Grid'!I$14:I$56, MATCH($U45, ListGridLevel, 0))), 0)</f>
        <v>0</v>
      </c>
      <c r="Y45" s="327">
        <f>IFERROR(IF(AND($A45="Layered-Over", OR($U45="14-P",$U45="15-P",$U45="16-P",$U45="17-P",$U45="18-P",$U45="19-P",$U45="20-P")),
      INDEX('Wage Grid'!P$14:P$20, MATCH($U45, ListLayeredOverParaproGridLevel, 0)),
      INDEX('Wage Grid'!J$14:J$56, MATCH($U45, ListGridLevel, 0))), 0)</f>
        <v>0</v>
      </c>
      <c r="Z45" s="327">
        <f t="shared" si="2"/>
        <v>0</v>
      </c>
      <c r="AA45" s="327">
        <f t="shared" si="3"/>
        <v>0</v>
      </c>
    </row>
    <row r="46" spans="1:27" ht="15" customHeight="1" x14ac:dyDescent="0.25">
      <c r="A46" s="226"/>
      <c r="B46" s="53"/>
      <c r="C46" s="227"/>
      <c r="D46" s="59"/>
      <c r="E46" s="228"/>
      <c r="F46" s="901" t="str">
        <f t="shared" si="4"/>
        <v/>
      </c>
      <c r="G46" s="227"/>
      <c r="H46" s="778"/>
      <c r="I46" s="228"/>
      <c r="J46" s="185"/>
      <c r="K46" s="217"/>
      <c r="L46" s="233" t="str">
        <f t="shared" si="5"/>
        <v/>
      </c>
      <c r="M46" s="207"/>
      <c r="N46" s="208"/>
      <c r="O46" s="208"/>
      <c r="P46" s="209"/>
      <c r="Q46" s="185"/>
      <c r="R46" s="174"/>
      <c r="S46" s="832">
        <f>_xlfn.IFNA(IF($A46="Layered-Over",INDEX('Wage Grid'!$D$14:$D$80,MATCH($B46,ListBargainingUnit,0)),IF($C46=0,INDEX('Wage Grid'!$C$14:$C$80,MATCH($B46,ListBargainingUnit,0)),$C46)),0)</f>
        <v>0</v>
      </c>
      <c r="T46" s="744">
        <f>_xlfn.IFNA(IF($A46="Layered-Over",INDEX('Wage Grid'!$D$14:$D$80,MATCH($D46,ListBargainingUnit,0)),IF($E46=0,INDEX('Wage Grid'!$C$14:$C$80,MATCH($D46,ListBargainingUnit,0)),$E46)),0)</f>
        <v>0</v>
      </c>
      <c r="U46" s="744">
        <f t="shared" si="1"/>
        <v>0</v>
      </c>
      <c r="V46" s="327">
        <f>IFERROR(IF(AND($A46="Layered-Over", OR($U46="14-P",$U46="15-P",$U46="16-P",$U46="17-P",$U46="18-P",$U46="19-P",$U46="20-P")),
      INDEX('Wage Grid'!M$14:M$20, MATCH(U46, ListLayeredOverParaproGridLevel, 0)),
      INDEX('Wage Grid'!G$14:G$56, MATCH(U46, ListGridLevel, 0))), 0)</f>
        <v>0</v>
      </c>
      <c r="W46" s="327">
        <f>IFERROR(IF(AND($A46="Layered-Over", OR($U46="14-P",$U46="15-P",$U46="16-P",$U46="17-P",$U46="18-P",$U46="19-P",$U46="20-P")),
      INDEX('Wage Grid'!N$14:N$20, MATCH($U46, ListLayeredOverParaproGridLevel, 0)),
      INDEX('Wage Grid'!H$14:H$56, MATCH($U46, ListGridLevel, 0))), 0)</f>
        <v>0</v>
      </c>
      <c r="X46" s="327">
        <f>IFERROR(IF(AND($A46="Layered-Over", OR($U46="14-P",$U46="15-P",$U46="16-P",$U46="17-P",$U46="18-P",$U46="19-P",$U46="20-P")),
      INDEX('Wage Grid'!O$14:O$20, MATCH($U46, ListLayeredOverParaproGridLevel, 0)),
      INDEX('Wage Grid'!I$14:I$56, MATCH($U46, ListGridLevel, 0))), 0)</f>
        <v>0</v>
      </c>
      <c r="Y46" s="327">
        <f>IFERROR(IF(AND($A46="Layered-Over", OR($U46="14-P",$U46="15-P",$U46="16-P",$U46="17-P",$U46="18-P",$U46="19-P",$U46="20-P")),
      INDEX('Wage Grid'!P$14:P$20, MATCH($U46, ListLayeredOverParaproGridLevel, 0)),
      INDEX('Wage Grid'!J$14:J$56, MATCH($U46, ListGridLevel, 0))), 0)</f>
        <v>0</v>
      </c>
      <c r="Z46" s="327">
        <f t="shared" si="2"/>
        <v>0</v>
      </c>
      <c r="AA46" s="327">
        <f t="shared" si="3"/>
        <v>0</v>
      </c>
    </row>
    <row r="47" spans="1:27" ht="15" customHeight="1" x14ac:dyDescent="0.25">
      <c r="A47" s="226"/>
      <c r="B47" s="53"/>
      <c r="C47" s="227"/>
      <c r="D47" s="59"/>
      <c r="E47" s="228"/>
      <c r="F47" s="901" t="str">
        <f t="shared" si="4"/>
        <v/>
      </c>
      <c r="G47" s="227"/>
      <c r="H47" s="778"/>
      <c r="I47" s="228"/>
      <c r="J47" s="185"/>
      <c r="K47" s="217"/>
      <c r="L47" s="233" t="str">
        <f t="shared" si="5"/>
        <v/>
      </c>
      <c r="M47" s="207"/>
      <c r="N47" s="208"/>
      <c r="O47" s="208"/>
      <c r="P47" s="209"/>
      <c r="Q47" s="185"/>
      <c r="R47" s="174"/>
      <c r="S47" s="832">
        <f>_xlfn.IFNA(IF($A47="Layered-Over",INDEX('Wage Grid'!$D$14:$D$80,MATCH($B47,ListBargainingUnit,0)),IF($C47=0,INDEX('Wage Grid'!$C$14:$C$80,MATCH($B47,ListBargainingUnit,0)),$C47)),0)</f>
        <v>0</v>
      </c>
      <c r="T47" s="744">
        <f>_xlfn.IFNA(IF($A47="Layered-Over",INDEX('Wage Grid'!$D$14:$D$80,MATCH($D47,ListBargainingUnit,0)),IF($E47=0,INDEX('Wage Grid'!$C$14:$C$80,MATCH($D47,ListBargainingUnit,0)),$E47)),0)</f>
        <v>0</v>
      </c>
      <c r="U47" s="744">
        <f t="shared" si="1"/>
        <v>0</v>
      </c>
      <c r="V47" s="327">
        <f>IFERROR(IF(AND($A47="Layered-Over", OR($U47="14-P",$U47="15-P",$U47="16-P",$U47="17-P",$U47="18-P",$U47="19-P",$U47="20-P")),
      INDEX('Wage Grid'!M$14:M$20, MATCH(U47, ListLayeredOverParaproGridLevel, 0)),
      INDEX('Wage Grid'!G$14:G$56, MATCH(U47, ListGridLevel, 0))), 0)</f>
        <v>0</v>
      </c>
      <c r="W47" s="327">
        <f>IFERROR(IF(AND($A47="Layered-Over", OR($U47="14-P",$U47="15-P",$U47="16-P",$U47="17-P",$U47="18-P",$U47="19-P",$U47="20-P")),
      INDEX('Wage Grid'!N$14:N$20, MATCH($U47, ListLayeredOverParaproGridLevel, 0)),
      INDEX('Wage Grid'!H$14:H$56, MATCH($U47, ListGridLevel, 0))), 0)</f>
        <v>0</v>
      </c>
      <c r="X47" s="327">
        <f>IFERROR(IF(AND($A47="Layered-Over", OR($U47="14-P",$U47="15-P",$U47="16-P",$U47="17-P",$U47="18-P",$U47="19-P",$U47="20-P")),
      INDEX('Wage Grid'!O$14:O$20, MATCH($U47, ListLayeredOverParaproGridLevel, 0)),
      INDEX('Wage Grid'!I$14:I$56, MATCH($U47, ListGridLevel, 0))), 0)</f>
        <v>0</v>
      </c>
      <c r="Y47" s="327">
        <f>IFERROR(IF(AND($A47="Layered-Over", OR($U47="14-P",$U47="15-P",$U47="16-P",$U47="17-P",$U47="18-P",$U47="19-P",$U47="20-P")),
      INDEX('Wage Grid'!P$14:P$20, MATCH($U47, ListLayeredOverParaproGridLevel, 0)),
      INDEX('Wage Grid'!J$14:J$56, MATCH($U47, ListGridLevel, 0))), 0)</f>
        <v>0</v>
      </c>
      <c r="Z47" s="327">
        <f t="shared" si="2"/>
        <v>0</v>
      </c>
      <c r="AA47" s="327">
        <f t="shared" si="3"/>
        <v>0</v>
      </c>
    </row>
    <row r="48" spans="1:27" ht="15" customHeight="1" x14ac:dyDescent="0.25">
      <c r="A48" s="226"/>
      <c r="B48" s="53"/>
      <c r="C48" s="227"/>
      <c r="D48" s="59"/>
      <c r="E48" s="228"/>
      <c r="F48" s="901" t="str">
        <f t="shared" si="4"/>
        <v/>
      </c>
      <c r="G48" s="227"/>
      <c r="H48" s="778"/>
      <c r="I48" s="228"/>
      <c r="J48" s="185"/>
      <c r="K48" s="217"/>
      <c r="L48" s="233" t="str">
        <f t="shared" si="5"/>
        <v/>
      </c>
      <c r="M48" s="207"/>
      <c r="N48" s="208"/>
      <c r="O48" s="208"/>
      <c r="P48" s="209"/>
      <c r="Q48" s="185"/>
      <c r="R48" s="174"/>
      <c r="S48" s="832">
        <f>_xlfn.IFNA(IF($A48="Layered-Over",INDEX('Wage Grid'!$D$14:$D$80,MATCH($B48,ListBargainingUnit,0)),IF($C48=0,INDEX('Wage Grid'!$C$14:$C$80,MATCH($B48,ListBargainingUnit,0)),$C48)),0)</f>
        <v>0</v>
      </c>
      <c r="T48" s="744">
        <f>_xlfn.IFNA(IF($A48="Layered-Over",INDEX('Wage Grid'!$D$14:$D$80,MATCH($D48,ListBargainingUnit,0)),IF($E48=0,INDEX('Wage Grid'!$C$14:$C$80,MATCH($D48,ListBargainingUnit,0)),$E48)),0)</f>
        <v>0</v>
      </c>
      <c r="U48" s="744">
        <f t="shared" si="1"/>
        <v>0</v>
      </c>
      <c r="V48" s="327">
        <f>IFERROR(IF(AND($A48="Layered-Over", OR($U48="14-P",$U48="15-P",$U48="16-P",$U48="17-P",$U48="18-P",$U48="19-P",$U48="20-P")),
      INDEX('Wage Grid'!M$14:M$20, MATCH(U48, ListLayeredOverParaproGridLevel, 0)),
      INDEX('Wage Grid'!G$14:G$56, MATCH(U48, ListGridLevel, 0))), 0)</f>
        <v>0</v>
      </c>
      <c r="W48" s="327">
        <f>IFERROR(IF(AND($A48="Layered-Over", OR($U48="14-P",$U48="15-P",$U48="16-P",$U48="17-P",$U48="18-P",$U48="19-P",$U48="20-P")),
      INDEX('Wage Grid'!N$14:N$20, MATCH($U48, ListLayeredOverParaproGridLevel, 0)),
      INDEX('Wage Grid'!H$14:H$56, MATCH($U48, ListGridLevel, 0))), 0)</f>
        <v>0</v>
      </c>
      <c r="X48" s="327">
        <f>IFERROR(IF(AND($A48="Layered-Over", OR($U48="14-P",$U48="15-P",$U48="16-P",$U48="17-P",$U48="18-P",$U48="19-P",$U48="20-P")),
      INDEX('Wage Grid'!O$14:O$20, MATCH($U48, ListLayeredOverParaproGridLevel, 0)),
      INDEX('Wage Grid'!I$14:I$56, MATCH($U48, ListGridLevel, 0))), 0)</f>
        <v>0</v>
      </c>
      <c r="Y48" s="327">
        <f>IFERROR(IF(AND($A48="Layered-Over", OR($U48="14-P",$U48="15-P",$U48="16-P",$U48="17-P",$U48="18-P",$U48="19-P",$U48="20-P")),
      INDEX('Wage Grid'!P$14:P$20, MATCH($U48, ListLayeredOverParaproGridLevel, 0)),
      INDEX('Wage Grid'!J$14:J$56, MATCH($U48, ListGridLevel, 0))), 0)</f>
        <v>0</v>
      </c>
      <c r="Z48" s="327">
        <f t="shared" si="2"/>
        <v>0</v>
      </c>
      <c r="AA48" s="327">
        <f t="shared" si="3"/>
        <v>0</v>
      </c>
    </row>
    <row r="49" spans="1:27" ht="15" customHeight="1" x14ac:dyDescent="0.25">
      <c r="A49" s="226"/>
      <c r="B49" s="53"/>
      <c r="C49" s="227"/>
      <c r="D49" s="59"/>
      <c r="E49" s="228"/>
      <c r="F49" s="901" t="str">
        <f t="shared" si="4"/>
        <v/>
      </c>
      <c r="G49" s="227"/>
      <c r="H49" s="778"/>
      <c r="I49" s="228"/>
      <c r="J49" s="185"/>
      <c r="K49" s="217"/>
      <c r="L49" s="233" t="str">
        <f t="shared" si="5"/>
        <v/>
      </c>
      <c r="M49" s="207"/>
      <c r="N49" s="208"/>
      <c r="O49" s="208"/>
      <c r="P49" s="209"/>
      <c r="Q49" s="185"/>
      <c r="R49" s="174"/>
      <c r="S49" s="832">
        <f>_xlfn.IFNA(IF($A49="Layered-Over",INDEX('Wage Grid'!$D$14:$D$80,MATCH($B49,ListBargainingUnit,0)),IF($C49=0,INDEX('Wage Grid'!$C$14:$C$80,MATCH($B49,ListBargainingUnit,0)),$C49)),0)</f>
        <v>0</v>
      </c>
      <c r="T49" s="744">
        <f>_xlfn.IFNA(IF($A49="Layered-Over",INDEX('Wage Grid'!$D$14:$D$80,MATCH($D49,ListBargainingUnit,0)),IF($E49=0,INDEX('Wage Grid'!$C$14:$C$80,MATCH($D49,ListBargainingUnit,0)),$E49)),0)</f>
        <v>0</v>
      </c>
      <c r="U49" s="744">
        <f t="shared" si="1"/>
        <v>0</v>
      </c>
      <c r="V49" s="327">
        <f>IFERROR(IF(AND($A49="Layered-Over", OR($U49="14-P",$U49="15-P",$U49="16-P",$U49="17-P",$U49="18-P",$U49="19-P",$U49="20-P")),
      INDEX('Wage Grid'!M$14:M$20, MATCH(U49, ListLayeredOverParaproGridLevel, 0)),
      INDEX('Wage Grid'!G$14:G$56, MATCH(U49, ListGridLevel, 0))), 0)</f>
        <v>0</v>
      </c>
      <c r="W49" s="327">
        <f>IFERROR(IF(AND($A49="Layered-Over", OR($U49="14-P",$U49="15-P",$U49="16-P",$U49="17-P",$U49="18-P",$U49="19-P",$U49="20-P")),
      INDEX('Wage Grid'!N$14:N$20, MATCH($U49, ListLayeredOverParaproGridLevel, 0)),
      INDEX('Wage Grid'!H$14:H$56, MATCH($U49, ListGridLevel, 0))), 0)</f>
        <v>0</v>
      </c>
      <c r="X49" s="327">
        <f>IFERROR(IF(AND($A49="Layered-Over", OR($U49="14-P",$U49="15-P",$U49="16-P",$U49="17-P",$U49="18-P",$U49="19-P",$U49="20-P")),
      INDEX('Wage Grid'!O$14:O$20, MATCH($U49, ListLayeredOverParaproGridLevel, 0)),
      INDEX('Wage Grid'!I$14:I$56, MATCH($U49, ListGridLevel, 0))), 0)</f>
        <v>0</v>
      </c>
      <c r="Y49" s="327">
        <f>IFERROR(IF(AND($A49="Layered-Over", OR($U49="14-P",$U49="15-P",$U49="16-P",$U49="17-P",$U49="18-P",$U49="19-P",$U49="20-P")),
      INDEX('Wage Grid'!P$14:P$20, MATCH($U49, ListLayeredOverParaproGridLevel, 0)),
      INDEX('Wage Grid'!J$14:J$56, MATCH($U49, ListGridLevel, 0))), 0)</f>
        <v>0</v>
      </c>
      <c r="Z49" s="327">
        <f t="shared" ref="Z49:Z80" si="6">J49*K49</f>
        <v>0</v>
      </c>
      <c r="AA49" s="327">
        <f t="shared" ref="AA49:AA80" si="7">SUM(M49*V49,N49*W49,O49*X49,P49*Y49+Q49*R49)</f>
        <v>0</v>
      </c>
    </row>
    <row r="50" spans="1:27" ht="15" customHeight="1" x14ac:dyDescent="0.25">
      <c r="A50" s="226"/>
      <c r="B50" s="53"/>
      <c r="C50" s="227"/>
      <c r="D50" s="59"/>
      <c r="E50" s="228"/>
      <c r="F50" s="901" t="str">
        <f t="shared" si="4"/>
        <v/>
      </c>
      <c r="G50" s="227"/>
      <c r="H50" s="778"/>
      <c r="I50" s="228"/>
      <c r="J50" s="185"/>
      <c r="K50" s="217"/>
      <c r="L50" s="233" t="str">
        <f t="shared" si="5"/>
        <v/>
      </c>
      <c r="M50" s="207"/>
      <c r="N50" s="208"/>
      <c r="O50" s="208"/>
      <c r="P50" s="209"/>
      <c r="Q50" s="185"/>
      <c r="R50" s="174"/>
      <c r="S50" s="832">
        <f>_xlfn.IFNA(IF($A50="Layered-Over",INDEX('Wage Grid'!$D$14:$D$80,MATCH($B50,ListBargainingUnit,0)),IF($C50=0,INDEX('Wage Grid'!$C$14:$C$80,MATCH($B50,ListBargainingUnit,0)),$C50)),0)</f>
        <v>0</v>
      </c>
      <c r="T50" s="744">
        <f>_xlfn.IFNA(IF($A50="Layered-Over",INDEX('Wage Grid'!$D$14:$D$80,MATCH($D50,ListBargainingUnit,0)),IF($E50=0,INDEX('Wage Grid'!$C$14:$C$80,MATCH($D50,ListBargainingUnit,0)),$E50)),0)</f>
        <v>0</v>
      </c>
      <c r="U50" s="744">
        <f t="shared" si="1"/>
        <v>0</v>
      </c>
      <c r="V50" s="327">
        <f>IFERROR(IF(AND($A50="Layered-Over", OR($U50="14-P",$U50="15-P",$U50="16-P",$U50="17-P",$U50="18-P",$U50="19-P",$U50="20-P")),
      INDEX('Wage Grid'!M$14:M$20, MATCH(U50, ListLayeredOverParaproGridLevel, 0)),
      INDEX('Wage Grid'!G$14:G$56, MATCH(U50, ListGridLevel, 0))), 0)</f>
        <v>0</v>
      </c>
      <c r="W50" s="327">
        <f>IFERROR(IF(AND($A50="Layered-Over", OR($U50="14-P",$U50="15-P",$U50="16-P",$U50="17-P",$U50="18-P",$U50="19-P",$U50="20-P")),
      INDEX('Wage Grid'!N$14:N$20, MATCH($U50, ListLayeredOverParaproGridLevel, 0)),
      INDEX('Wage Grid'!H$14:H$56, MATCH($U50, ListGridLevel, 0))), 0)</f>
        <v>0</v>
      </c>
      <c r="X50" s="327">
        <f>IFERROR(IF(AND($A50="Layered-Over", OR($U50="14-P",$U50="15-P",$U50="16-P",$U50="17-P",$U50="18-P",$U50="19-P",$U50="20-P")),
      INDEX('Wage Grid'!O$14:O$20, MATCH($U50, ListLayeredOverParaproGridLevel, 0)),
      INDEX('Wage Grid'!I$14:I$56, MATCH($U50, ListGridLevel, 0))), 0)</f>
        <v>0</v>
      </c>
      <c r="Y50" s="327">
        <f>IFERROR(IF(AND($A50="Layered-Over", OR($U50="14-P",$U50="15-P",$U50="16-P",$U50="17-P",$U50="18-P",$U50="19-P",$U50="20-P")),
      INDEX('Wage Grid'!P$14:P$20, MATCH($U50, ListLayeredOverParaproGridLevel, 0)),
      INDEX('Wage Grid'!J$14:J$56, MATCH($U50, ListGridLevel, 0))), 0)</f>
        <v>0</v>
      </c>
      <c r="Z50" s="327">
        <f t="shared" si="6"/>
        <v>0</v>
      </c>
      <c r="AA50" s="327">
        <f t="shared" si="7"/>
        <v>0</v>
      </c>
    </row>
    <row r="51" spans="1:27" ht="15" customHeight="1" x14ac:dyDescent="0.25">
      <c r="A51" s="226"/>
      <c r="B51" s="53"/>
      <c r="C51" s="227"/>
      <c r="D51" s="59"/>
      <c r="E51" s="228"/>
      <c r="F51" s="901" t="str">
        <f t="shared" si="4"/>
        <v/>
      </c>
      <c r="G51" s="227"/>
      <c r="H51" s="778"/>
      <c r="I51" s="228"/>
      <c r="J51" s="185"/>
      <c r="K51" s="217"/>
      <c r="L51" s="233" t="str">
        <f t="shared" si="5"/>
        <v/>
      </c>
      <c r="M51" s="207"/>
      <c r="N51" s="208"/>
      <c r="O51" s="208"/>
      <c r="P51" s="209"/>
      <c r="Q51" s="185"/>
      <c r="R51" s="174"/>
      <c r="S51" s="832">
        <f>_xlfn.IFNA(IF($A51="Layered-Over",INDEX('Wage Grid'!$D$14:$D$80,MATCH($B51,ListBargainingUnit,0)),IF($C51=0,INDEX('Wage Grid'!$C$14:$C$80,MATCH($B51,ListBargainingUnit,0)),$C51)),0)</f>
        <v>0</v>
      </c>
      <c r="T51" s="744">
        <f>_xlfn.IFNA(IF($A51="Layered-Over",INDEX('Wage Grid'!$D$14:$D$80,MATCH($D51,ListBargainingUnit,0)),IF($E51=0,INDEX('Wage Grid'!$C$14:$C$80,MATCH($D51,ListBargainingUnit,0)),$E51)),0)</f>
        <v>0</v>
      </c>
      <c r="U51" s="744">
        <f t="shared" si="1"/>
        <v>0</v>
      </c>
      <c r="V51" s="327">
        <f>IFERROR(IF(AND($A51="Layered-Over", OR($U51="14-P",$U51="15-P",$U51="16-P",$U51="17-P",$U51="18-P",$U51="19-P",$U51="20-P")),
      INDEX('Wage Grid'!M$14:M$20, MATCH(U51, ListLayeredOverParaproGridLevel, 0)),
      INDEX('Wage Grid'!G$14:G$56, MATCH(U51, ListGridLevel, 0))), 0)</f>
        <v>0</v>
      </c>
      <c r="W51" s="327">
        <f>IFERROR(IF(AND($A51="Layered-Over", OR($U51="14-P",$U51="15-P",$U51="16-P",$U51="17-P",$U51="18-P",$U51="19-P",$U51="20-P")),
      INDEX('Wage Grid'!N$14:N$20, MATCH($U51, ListLayeredOverParaproGridLevel, 0)),
      INDEX('Wage Grid'!H$14:H$56, MATCH($U51, ListGridLevel, 0))), 0)</f>
        <v>0</v>
      </c>
      <c r="X51" s="327">
        <f>IFERROR(IF(AND($A51="Layered-Over", OR($U51="14-P",$U51="15-P",$U51="16-P",$U51="17-P",$U51="18-P",$U51="19-P",$U51="20-P")),
      INDEX('Wage Grid'!O$14:O$20, MATCH($U51, ListLayeredOverParaproGridLevel, 0)),
      INDEX('Wage Grid'!I$14:I$56, MATCH($U51, ListGridLevel, 0))), 0)</f>
        <v>0</v>
      </c>
      <c r="Y51" s="327">
        <f>IFERROR(IF(AND($A51="Layered-Over", OR($U51="14-P",$U51="15-P",$U51="16-P",$U51="17-P",$U51="18-P",$U51="19-P",$U51="20-P")),
      INDEX('Wage Grid'!P$14:P$20, MATCH($U51, ListLayeredOverParaproGridLevel, 0)),
      INDEX('Wage Grid'!J$14:J$56, MATCH($U51, ListGridLevel, 0))), 0)</f>
        <v>0</v>
      </c>
      <c r="Z51" s="327">
        <f t="shared" si="6"/>
        <v>0</v>
      </c>
      <c r="AA51" s="327">
        <f t="shared" si="7"/>
        <v>0</v>
      </c>
    </row>
    <row r="52" spans="1:27" ht="15" customHeight="1" x14ac:dyDescent="0.25">
      <c r="A52" s="226"/>
      <c r="B52" s="53"/>
      <c r="C52" s="227"/>
      <c r="D52" s="59"/>
      <c r="E52" s="228"/>
      <c r="F52" s="901" t="str">
        <f t="shared" si="4"/>
        <v/>
      </c>
      <c r="G52" s="227"/>
      <c r="H52" s="778"/>
      <c r="I52" s="228"/>
      <c r="J52" s="185"/>
      <c r="K52" s="217"/>
      <c r="L52" s="233" t="str">
        <f t="shared" si="5"/>
        <v/>
      </c>
      <c r="M52" s="207"/>
      <c r="N52" s="208"/>
      <c r="O52" s="208"/>
      <c r="P52" s="209"/>
      <c r="Q52" s="185"/>
      <c r="R52" s="174"/>
      <c r="S52" s="832">
        <f>_xlfn.IFNA(IF($A52="Layered-Over",INDEX('Wage Grid'!$D$14:$D$80,MATCH($B52,ListBargainingUnit,0)),IF($C52=0,INDEX('Wage Grid'!$C$14:$C$80,MATCH($B52,ListBargainingUnit,0)),$C52)),0)</f>
        <v>0</v>
      </c>
      <c r="T52" s="744">
        <f>_xlfn.IFNA(IF($A52="Layered-Over",INDEX('Wage Grid'!$D$14:$D$80,MATCH($D52,ListBargainingUnit,0)),IF($E52=0,INDEX('Wage Grid'!$C$14:$C$80,MATCH($D52,ListBargainingUnit,0)),$E52)),0)</f>
        <v>0</v>
      </c>
      <c r="U52" s="744">
        <f t="shared" si="1"/>
        <v>0</v>
      </c>
      <c r="V52" s="327">
        <f>IFERROR(IF(AND($A52="Layered-Over", OR($U52="14-P",$U52="15-P",$U52="16-P",$U52="17-P",$U52="18-P",$U52="19-P",$U52="20-P")),
      INDEX('Wage Grid'!M$14:M$20, MATCH(U52, ListLayeredOverParaproGridLevel, 0)),
      INDEX('Wage Grid'!G$14:G$56, MATCH(U52, ListGridLevel, 0))), 0)</f>
        <v>0</v>
      </c>
      <c r="W52" s="327">
        <f>IFERROR(IF(AND($A52="Layered-Over", OR($U52="14-P",$U52="15-P",$U52="16-P",$U52="17-P",$U52="18-P",$U52="19-P",$U52="20-P")),
      INDEX('Wage Grid'!N$14:N$20, MATCH($U52, ListLayeredOverParaproGridLevel, 0)),
      INDEX('Wage Grid'!H$14:H$56, MATCH($U52, ListGridLevel, 0))), 0)</f>
        <v>0</v>
      </c>
      <c r="X52" s="327">
        <f>IFERROR(IF(AND($A52="Layered-Over", OR($U52="14-P",$U52="15-P",$U52="16-P",$U52="17-P",$U52="18-P",$U52="19-P",$U52="20-P")),
      INDEX('Wage Grid'!O$14:O$20, MATCH($U52, ListLayeredOverParaproGridLevel, 0)),
      INDEX('Wage Grid'!I$14:I$56, MATCH($U52, ListGridLevel, 0))), 0)</f>
        <v>0</v>
      </c>
      <c r="Y52" s="327">
        <f>IFERROR(IF(AND($A52="Layered-Over", OR($U52="14-P",$U52="15-P",$U52="16-P",$U52="17-P",$U52="18-P",$U52="19-P",$U52="20-P")),
      INDEX('Wage Grid'!P$14:P$20, MATCH($U52, ListLayeredOverParaproGridLevel, 0)),
      INDEX('Wage Grid'!J$14:J$56, MATCH($U52, ListGridLevel, 0))), 0)</f>
        <v>0</v>
      </c>
      <c r="Z52" s="327">
        <f t="shared" si="6"/>
        <v>0</v>
      </c>
      <c r="AA52" s="327">
        <f t="shared" si="7"/>
        <v>0</v>
      </c>
    </row>
    <row r="53" spans="1:27" ht="15" customHeight="1" x14ac:dyDescent="0.25">
      <c r="A53" s="226"/>
      <c r="B53" s="53"/>
      <c r="C53" s="227"/>
      <c r="D53" s="59"/>
      <c r="E53" s="228"/>
      <c r="F53" s="901" t="str">
        <f t="shared" si="4"/>
        <v/>
      </c>
      <c r="G53" s="227"/>
      <c r="H53" s="778"/>
      <c r="I53" s="228"/>
      <c r="J53" s="185"/>
      <c r="K53" s="217"/>
      <c r="L53" s="233" t="str">
        <f t="shared" si="5"/>
        <v/>
      </c>
      <c r="M53" s="207"/>
      <c r="N53" s="208"/>
      <c r="O53" s="208"/>
      <c r="P53" s="209"/>
      <c r="Q53" s="185"/>
      <c r="R53" s="174"/>
      <c r="S53" s="832">
        <f>_xlfn.IFNA(IF($A53="Layered-Over",INDEX('Wage Grid'!$D$14:$D$80,MATCH($B53,ListBargainingUnit,0)),IF($C53=0,INDEX('Wage Grid'!$C$14:$C$80,MATCH($B53,ListBargainingUnit,0)),$C53)),0)</f>
        <v>0</v>
      </c>
      <c r="T53" s="744">
        <f>_xlfn.IFNA(IF($A53="Layered-Over",INDEX('Wage Grid'!$D$14:$D$80,MATCH($D53,ListBargainingUnit,0)),IF($E53=0,INDEX('Wage Grid'!$C$14:$C$80,MATCH($D53,ListBargainingUnit,0)),$E53)),0)</f>
        <v>0</v>
      </c>
      <c r="U53" s="744">
        <f t="shared" si="1"/>
        <v>0</v>
      </c>
      <c r="V53" s="327">
        <f>IFERROR(IF(AND($A53="Layered-Over", OR($U53="14-P",$U53="15-P",$U53="16-P",$U53="17-P",$U53="18-P",$U53="19-P",$U53="20-P")),
      INDEX('Wage Grid'!M$14:M$20, MATCH(U53, ListLayeredOverParaproGridLevel, 0)),
      INDEX('Wage Grid'!G$14:G$56, MATCH(U53, ListGridLevel, 0))), 0)</f>
        <v>0</v>
      </c>
      <c r="W53" s="327">
        <f>IFERROR(IF(AND($A53="Layered-Over", OR($U53="14-P",$U53="15-P",$U53="16-P",$U53="17-P",$U53="18-P",$U53="19-P",$U53="20-P")),
      INDEX('Wage Grid'!N$14:N$20, MATCH($U53, ListLayeredOverParaproGridLevel, 0)),
      INDEX('Wage Grid'!H$14:H$56, MATCH($U53, ListGridLevel, 0))), 0)</f>
        <v>0</v>
      </c>
      <c r="X53" s="327">
        <f>IFERROR(IF(AND($A53="Layered-Over", OR($U53="14-P",$U53="15-P",$U53="16-P",$U53="17-P",$U53="18-P",$U53="19-P",$U53="20-P")),
      INDEX('Wage Grid'!O$14:O$20, MATCH($U53, ListLayeredOverParaproGridLevel, 0)),
      INDEX('Wage Grid'!I$14:I$56, MATCH($U53, ListGridLevel, 0))), 0)</f>
        <v>0</v>
      </c>
      <c r="Y53" s="327">
        <f>IFERROR(IF(AND($A53="Layered-Over", OR($U53="14-P",$U53="15-P",$U53="16-P",$U53="17-P",$U53="18-P",$U53="19-P",$U53="20-P")),
      INDEX('Wage Grid'!P$14:P$20, MATCH($U53, ListLayeredOverParaproGridLevel, 0)),
      INDEX('Wage Grid'!J$14:J$56, MATCH($U53, ListGridLevel, 0))), 0)</f>
        <v>0</v>
      </c>
      <c r="Z53" s="327">
        <f t="shared" si="6"/>
        <v>0</v>
      </c>
      <c r="AA53" s="327">
        <f t="shared" si="7"/>
        <v>0</v>
      </c>
    </row>
    <row r="54" spans="1:27" ht="15" customHeight="1" x14ac:dyDescent="0.25">
      <c r="A54" s="226"/>
      <c r="B54" s="53"/>
      <c r="C54" s="227"/>
      <c r="D54" s="59"/>
      <c r="E54" s="228"/>
      <c r="F54" s="901" t="str">
        <f t="shared" si="4"/>
        <v/>
      </c>
      <c r="G54" s="227"/>
      <c r="H54" s="778"/>
      <c r="I54" s="228"/>
      <c r="J54" s="185"/>
      <c r="K54" s="217"/>
      <c r="L54" s="233" t="str">
        <f t="shared" si="5"/>
        <v/>
      </c>
      <c r="M54" s="207"/>
      <c r="N54" s="208"/>
      <c r="O54" s="208"/>
      <c r="P54" s="209"/>
      <c r="Q54" s="185"/>
      <c r="R54" s="174"/>
      <c r="S54" s="832">
        <f>_xlfn.IFNA(IF($A54="Layered-Over",INDEX('Wage Grid'!$D$14:$D$80,MATCH($B54,ListBargainingUnit,0)),IF($C54=0,INDEX('Wage Grid'!$C$14:$C$80,MATCH($B54,ListBargainingUnit,0)),$C54)),0)</f>
        <v>0</v>
      </c>
      <c r="T54" s="744">
        <f>_xlfn.IFNA(IF($A54="Layered-Over",INDEX('Wage Grid'!$D$14:$D$80,MATCH($D54,ListBargainingUnit,0)),IF($E54=0,INDEX('Wage Grid'!$C$14:$C$80,MATCH($D54,ListBargainingUnit,0)),$E54)),0)</f>
        <v>0</v>
      </c>
      <c r="U54" s="744">
        <f t="shared" si="1"/>
        <v>0</v>
      </c>
      <c r="V54" s="327">
        <f>IFERROR(IF(AND($A54="Layered-Over", OR($U54="14-P",$U54="15-P",$U54="16-P",$U54="17-P",$U54="18-P",$U54="19-P",$U54="20-P")),
      INDEX('Wage Grid'!M$14:M$20, MATCH(U54, ListLayeredOverParaproGridLevel, 0)),
      INDEX('Wage Grid'!G$14:G$56, MATCH(U54, ListGridLevel, 0))), 0)</f>
        <v>0</v>
      </c>
      <c r="W54" s="327">
        <f>IFERROR(IF(AND($A54="Layered-Over", OR($U54="14-P",$U54="15-P",$U54="16-P",$U54="17-P",$U54="18-P",$U54="19-P",$U54="20-P")),
      INDEX('Wage Grid'!N$14:N$20, MATCH($U54, ListLayeredOverParaproGridLevel, 0)),
      INDEX('Wage Grid'!H$14:H$56, MATCH($U54, ListGridLevel, 0))), 0)</f>
        <v>0</v>
      </c>
      <c r="X54" s="327">
        <f>IFERROR(IF(AND($A54="Layered-Over", OR($U54="14-P",$U54="15-P",$U54="16-P",$U54="17-P",$U54="18-P",$U54="19-P",$U54="20-P")),
      INDEX('Wage Grid'!O$14:O$20, MATCH($U54, ListLayeredOverParaproGridLevel, 0)),
      INDEX('Wage Grid'!I$14:I$56, MATCH($U54, ListGridLevel, 0))), 0)</f>
        <v>0</v>
      </c>
      <c r="Y54" s="327">
        <f>IFERROR(IF(AND($A54="Layered-Over", OR($U54="14-P",$U54="15-P",$U54="16-P",$U54="17-P",$U54="18-P",$U54="19-P",$U54="20-P")),
      INDEX('Wage Grid'!P$14:P$20, MATCH($U54, ListLayeredOverParaproGridLevel, 0)),
      INDEX('Wage Grid'!J$14:J$56, MATCH($U54, ListGridLevel, 0))), 0)</f>
        <v>0</v>
      </c>
      <c r="Z54" s="327">
        <f t="shared" si="6"/>
        <v>0</v>
      </c>
      <c r="AA54" s="327">
        <f t="shared" si="7"/>
        <v>0</v>
      </c>
    </row>
    <row r="55" spans="1:27" ht="15" customHeight="1" x14ac:dyDescent="0.25">
      <c r="A55" s="226"/>
      <c r="B55" s="53"/>
      <c r="C55" s="227"/>
      <c r="D55" s="59"/>
      <c r="E55" s="228"/>
      <c r="F55" s="901" t="str">
        <f t="shared" si="4"/>
        <v/>
      </c>
      <c r="G55" s="227"/>
      <c r="H55" s="778"/>
      <c r="I55" s="228"/>
      <c r="J55" s="185"/>
      <c r="K55" s="217"/>
      <c r="L55" s="233" t="str">
        <f t="shared" si="5"/>
        <v/>
      </c>
      <c r="M55" s="207"/>
      <c r="N55" s="208"/>
      <c r="O55" s="208"/>
      <c r="P55" s="209"/>
      <c r="Q55" s="185"/>
      <c r="R55" s="174"/>
      <c r="S55" s="832">
        <f>_xlfn.IFNA(IF($A55="Layered-Over",INDEX('Wage Grid'!$D$14:$D$80,MATCH($B55,ListBargainingUnit,0)),IF($C55=0,INDEX('Wage Grid'!$C$14:$C$80,MATCH($B55,ListBargainingUnit,0)),$C55)),0)</f>
        <v>0</v>
      </c>
      <c r="T55" s="744">
        <f>_xlfn.IFNA(IF($A55="Layered-Over",INDEX('Wage Grid'!$D$14:$D$80,MATCH($D55,ListBargainingUnit,0)),IF($E55=0,INDEX('Wage Grid'!$C$14:$C$80,MATCH($D55,ListBargainingUnit,0)),$E55)),0)</f>
        <v>0</v>
      </c>
      <c r="U55" s="744">
        <f t="shared" si="1"/>
        <v>0</v>
      </c>
      <c r="V55" s="327">
        <f>IFERROR(IF(AND($A55="Layered-Over", OR($U55="14-P",$U55="15-P",$U55="16-P",$U55="17-P",$U55="18-P",$U55="19-P",$U55="20-P")),
      INDEX('Wage Grid'!M$14:M$20, MATCH(U55, ListLayeredOverParaproGridLevel, 0)),
      INDEX('Wage Grid'!G$14:G$56, MATCH(U55, ListGridLevel, 0))), 0)</f>
        <v>0</v>
      </c>
      <c r="W55" s="327">
        <f>IFERROR(IF(AND($A55="Layered-Over", OR($U55="14-P",$U55="15-P",$U55="16-P",$U55="17-P",$U55="18-P",$U55="19-P",$U55="20-P")),
      INDEX('Wage Grid'!N$14:N$20, MATCH($U55, ListLayeredOverParaproGridLevel, 0)),
      INDEX('Wage Grid'!H$14:H$56, MATCH($U55, ListGridLevel, 0))), 0)</f>
        <v>0</v>
      </c>
      <c r="X55" s="327">
        <f>IFERROR(IF(AND($A55="Layered-Over", OR($U55="14-P",$U55="15-P",$U55="16-P",$U55="17-P",$U55="18-P",$U55="19-P",$U55="20-P")),
      INDEX('Wage Grid'!O$14:O$20, MATCH($U55, ListLayeredOverParaproGridLevel, 0)),
      INDEX('Wage Grid'!I$14:I$56, MATCH($U55, ListGridLevel, 0))), 0)</f>
        <v>0</v>
      </c>
      <c r="Y55" s="327">
        <f>IFERROR(IF(AND($A55="Layered-Over", OR($U55="14-P",$U55="15-P",$U55="16-P",$U55="17-P",$U55="18-P",$U55="19-P",$U55="20-P")),
      INDEX('Wage Grid'!P$14:P$20, MATCH($U55, ListLayeredOverParaproGridLevel, 0)),
      INDEX('Wage Grid'!J$14:J$56, MATCH($U55, ListGridLevel, 0))), 0)</f>
        <v>0</v>
      </c>
      <c r="Z55" s="327">
        <f t="shared" si="6"/>
        <v>0</v>
      </c>
      <c r="AA55" s="327">
        <f t="shared" si="7"/>
        <v>0</v>
      </c>
    </row>
    <row r="56" spans="1:27" ht="15" customHeight="1" x14ac:dyDescent="0.25">
      <c r="A56" s="226"/>
      <c r="B56" s="53"/>
      <c r="C56" s="227"/>
      <c r="D56" s="59"/>
      <c r="E56" s="228"/>
      <c r="F56" s="901" t="str">
        <f t="shared" si="4"/>
        <v/>
      </c>
      <c r="G56" s="227"/>
      <c r="H56" s="778"/>
      <c r="I56" s="228"/>
      <c r="J56" s="185"/>
      <c r="K56" s="217"/>
      <c r="L56" s="233" t="str">
        <f t="shared" si="5"/>
        <v/>
      </c>
      <c r="M56" s="207"/>
      <c r="N56" s="208"/>
      <c r="O56" s="208"/>
      <c r="P56" s="209"/>
      <c r="Q56" s="185"/>
      <c r="R56" s="174"/>
      <c r="S56" s="832">
        <f>_xlfn.IFNA(IF($A56="Layered-Over",INDEX('Wage Grid'!$D$14:$D$80,MATCH($B56,ListBargainingUnit,0)),IF($C56=0,INDEX('Wage Grid'!$C$14:$C$80,MATCH($B56,ListBargainingUnit,0)),$C56)),0)</f>
        <v>0</v>
      </c>
      <c r="T56" s="744">
        <f>_xlfn.IFNA(IF($A56="Layered-Over",INDEX('Wage Grid'!$D$14:$D$80,MATCH($D56,ListBargainingUnit,0)),IF($E56=0,INDEX('Wage Grid'!$C$14:$C$80,MATCH($D56,ListBargainingUnit,0)),$E56)),0)</f>
        <v>0</v>
      </c>
      <c r="U56" s="744">
        <f t="shared" si="1"/>
        <v>0</v>
      </c>
      <c r="V56" s="327">
        <f>IFERROR(IF(AND($A56="Layered-Over", OR($U56="14-P",$U56="15-P",$U56="16-P",$U56="17-P",$U56="18-P",$U56="19-P",$U56="20-P")),
      INDEX('Wage Grid'!M$14:M$20, MATCH(U56, ListLayeredOverParaproGridLevel, 0)),
      INDEX('Wage Grid'!G$14:G$56, MATCH(U56, ListGridLevel, 0))), 0)</f>
        <v>0</v>
      </c>
      <c r="W56" s="327">
        <f>IFERROR(IF(AND($A56="Layered-Over", OR($U56="14-P",$U56="15-P",$U56="16-P",$U56="17-P",$U56="18-P",$U56="19-P",$U56="20-P")),
      INDEX('Wage Grid'!N$14:N$20, MATCH($U56, ListLayeredOverParaproGridLevel, 0)),
      INDEX('Wage Grid'!H$14:H$56, MATCH($U56, ListGridLevel, 0))), 0)</f>
        <v>0</v>
      </c>
      <c r="X56" s="327">
        <f>IFERROR(IF(AND($A56="Layered-Over", OR($U56="14-P",$U56="15-P",$U56="16-P",$U56="17-P",$U56="18-P",$U56="19-P",$U56="20-P")),
      INDEX('Wage Grid'!O$14:O$20, MATCH($U56, ListLayeredOverParaproGridLevel, 0)),
      INDEX('Wage Grid'!I$14:I$56, MATCH($U56, ListGridLevel, 0))), 0)</f>
        <v>0</v>
      </c>
      <c r="Y56" s="327">
        <f>IFERROR(IF(AND($A56="Layered-Over", OR($U56="14-P",$U56="15-P",$U56="16-P",$U56="17-P",$U56="18-P",$U56="19-P",$U56="20-P")),
      INDEX('Wage Grid'!P$14:P$20, MATCH($U56, ListLayeredOverParaproGridLevel, 0)),
      INDEX('Wage Grid'!J$14:J$56, MATCH($U56, ListGridLevel, 0))), 0)</f>
        <v>0</v>
      </c>
      <c r="Z56" s="327">
        <f t="shared" si="6"/>
        <v>0</v>
      </c>
      <c r="AA56" s="327">
        <f t="shared" si="7"/>
        <v>0</v>
      </c>
    </row>
    <row r="57" spans="1:27" ht="15" customHeight="1" x14ac:dyDescent="0.25">
      <c r="A57" s="226"/>
      <c r="B57" s="53"/>
      <c r="C57" s="227"/>
      <c r="D57" s="59"/>
      <c r="E57" s="228"/>
      <c r="F57" s="901" t="str">
        <f t="shared" si="4"/>
        <v/>
      </c>
      <c r="G57" s="227"/>
      <c r="H57" s="778"/>
      <c r="I57" s="228"/>
      <c r="J57" s="185"/>
      <c r="K57" s="217"/>
      <c r="L57" s="233" t="str">
        <f t="shared" si="5"/>
        <v/>
      </c>
      <c r="M57" s="207"/>
      <c r="N57" s="208"/>
      <c r="O57" s="208"/>
      <c r="P57" s="209"/>
      <c r="Q57" s="185"/>
      <c r="R57" s="174"/>
      <c r="S57" s="832">
        <f>_xlfn.IFNA(IF($A57="Layered-Over",INDEX('Wage Grid'!$D$14:$D$80,MATCH($B57,ListBargainingUnit,0)),IF($C57=0,INDEX('Wage Grid'!$C$14:$C$80,MATCH($B57,ListBargainingUnit,0)),$C57)),0)</f>
        <v>0</v>
      </c>
      <c r="T57" s="744">
        <f>_xlfn.IFNA(IF($A57="Layered-Over",INDEX('Wage Grid'!$D$14:$D$80,MATCH($D57,ListBargainingUnit,0)),IF($E57=0,INDEX('Wage Grid'!$C$14:$C$80,MATCH($D57,ListBargainingUnit,0)),$E57)),0)</f>
        <v>0</v>
      </c>
      <c r="U57" s="744">
        <f t="shared" si="1"/>
        <v>0</v>
      </c>
      <c r="V57" s="327">
        <f>IFERROR(IF(AND($A57="Layered-Over", OR($U57="14-P",$U57="15-P",$U57="16-P",$U57="17-P",$U57="18-P",$U57="19-P",$U57="20-P")),
      INDEX('Wage Grid'!M$14:M$20, MATCH(U57, ListLayeredOverParaproGridLevel, 0)),
      INDEX('Wage Grid'!G$14:G$56, MATCH(U57, ListGridLevel, 0))), 0)</f>
        <v>0</v>
      </c>
      <c r="W57" s="327">
        <f>IFERROR(IF(AND($A57="Layered-Over", OR($U57="14-P",$U57="15-P",$U57="16-P",$U57="17-P",$U57="18-P",$U57="19-P",$U57="20-P")),
      INDEX('Wage Grid'!N$14:N$20, MATCH($U57, ListLayeredOverParaproGridLevel, 0)),
      INDEX('Wage Grid'!H$14:H$56, MATCH($U57, ListGridLevel, 0))), 0)</f>
        <v>0</v>
      </c>
      <c r="X57" s="327">
        <f>IFERROR(IF(AND($A57="Layered-Over", OR($U57="14-P",$U57="15-P",$U57="16-P",$U57="17-P",$U57="18-P",$U57="19-P",$U57="20-P")),
      INDEX('Wage Grid'!O$14:O$20, MATCH($U57, ListLayeredOverParaproGridLevel, 0)),
      INDEX('Wage Grid'!I$14:I$56, MATCH($U57, ListGridLevel, 0))), 0)</f>
        <v>0</v>
      </c>
      <c r="Y57" s="327">
        <f>IFERROR(IF(AND($A57="Layered-Over", OR($U57="14-P",$U57="15-P",$U57="16-P",$U57="17-P",$U57="18-P",$U57="19-P",$U57="20-P")),
      INDEX('Wage Grid'!P$14:P$20, MATCH($U57, ListLayeredOverParaproGridLevel, 0)),
      INDEX('Wage Grid'!J$14:J$56, MATCH($U57, ListGridLevel, 0))), 0)</f>
        <v>0</v>
      </c>
      <c r="Z57" s="327">
        <f t="shared" si="6"/>
        <v>0</v>
      </c>
      <c r="AA57" s="327">
        <f t="shared" si="7"/>
        <v>0</v>
      </c>
    </row>
    <row r="58" spans="1:27" ht="15" customHeight="1" x14ac:dyDescent="0.25">
      <c r="A58" s="226"/>
      <c r="B58" s="53"/>
      <c r="C58" s="227"/>
      <c r="D58" s="59"/>
      <c r="E58" s="228"/>
      <c r="F58" s="901" t="str">
        <f t="shared" si="4"/>
        <v/>
      </c>
      <c r="G58" s="227"/>
      <c r="H58" s="778"/>
      <c r="I58" s="228"/>
      <c r="J58" s="185"/>
      <c r="K58" s="217"/>
      <c r="L58" s="233" t="str">
        <f t="shared" si="5"/>
        <v/>
      </c>
      <c r="M58" s="207"/>
      <c r="N58" s="208"/>
      <c r="O58" s="208"/>
      <c r="P58" s="209"/>
      <c r="Q58" s="185"/>
      <c r="R58" s="174"/>
      <c r="S58" s="832">
        <f>_xlfn.IFNA(IF($A58="Layered-Over",INDEX('Wage Grid'!$D$14:$D$80,MATCH($B58,ListBargainingUnit,0)),IF($C58=0,INDEX('Wage Grid'!$C$14:$C$80,MATCH($B58,ListBargainingUnit,0)),$C58)),0)</f>
        <v>0</v>
      </c>
      <c r="T58" s="744">
        <f>_xlfn.IFNA(IF($A58="Layered-Over",INDEX('Wage Grid'!$D$14:$D$80,MATCH($D58,ListBargainingUnit,0)),IF($E58=0,INDEX('Wage Grid'!$C$14:$C$80,MATCH($D58,ListBargainingUnit,0)),$E58)),0)</f>
        <v>0</v>
      </c>
      <c r="U58" s="744">
        <f t="shared" si="1"/>
        <v>0</v>
      </c>
      <c r="V58" s="327">
        <f>IFERROR(IF(AND($A58="Layered-Over", OR($U58="14-P",$U58="15-P",$U58="16-P",$U58="17-P",$U58="18-P",$U58="19-P",$U58="20-P")),
      INDEX('Wage Grid'!M$14:M$20, MATCH(U58, ListLayeredOverParaproGridLevel, 0)),
      INDEX('Wage Grid'!G$14:G$56, MATCH(U58, ListGridLevel, 0))), 0)</f>
        <v>0</v>
      </c>
      <c r="W58" s="327">
        <f>IFERROR(IF(AND($A58="Layered-Over", OR($U58="14-P",$U58="15-P",$U58="16-P",$U58="17-P",$U58="18-P",$U58="19-P",$U58="20-P")),
      INDEX('Wage Grid'!N$14:N$20, MATCH($U58, ListLayeredOverParaproGridLevel, 0)),
      INDEX('Wage Grid'!H$14:H$56, MATCH($U58, ListGridLevel, 0))), 0)</f>
        <v>0</v>
      </c>
      <c r="X58" s="327">
        <f>IFERROR(IF(AND($A58="Layered-Over", OR($U58="14-P",$U58="15-P",$U58="16-P",$U58="17-P",$U58="18-P",$U58="19-P",$U58="20-P")),
      INDEX('Wage Grid'!O$14:O$20, MATCH($U58, ListLayeredOverParaproGridLevel, 0)),
      INDEX('Wage Grid'!I$14:I$56, MATCH($U58, ListGridLevel, 0))), 0)</f>
        <v>0</v>
      </c>
      <c r="Y58" s="327">
        <f>IFERROR(IF(AND($A58="Layered-Over", OR($U58="14-P",$U58="15-P",$U58="16-P",$U58="17-P",$U58="18-P",$U58="19-P",$U58="20-P")),
      INDEX('Wage Grid'!P$14:P$20, MATCH($U58, ListLayeredOverParaproGridLevel, 0)),
      INDEX('Wage Grid'!J$14:J$56, MATCH($U58, ListGridLevel, 0))), 0)</f>
        <v>0</v>
      </c>
      <c r="Z58" s="327">
        <f t="shared" si="6"/>
        <v>0</v>
      </c>
      <c r="AA58" s="327">
        <f t="shared" si="7"/>
        <v>0</v>
      </c>
    </row>
    <row r="59" spans="1:27" ht="15" customHeight="1" x14ac:dyDescent="0.25">
      <c r="A59" s="226"/>
      <c r="B59" s="53"/>
      <c r="C59" s="227"/>
      <c r="D59" s="59"/>
      <c r="E59" s="228"/>
      <c r="F59" s="901" t="str">
        <f t="shared" si="4"/>
        <v/>
      </c>
      <c r="G59" s="227"/>
      <c r="H59" s="778"/>
      <c r="I59" s="228"/>
      <c r="J59" s="185"/>
      <c r="K59" s="217"/>
      <c r="L59" s="233" t="str">
        <f t="shared" si="5"/>
        <v/>
      </c>
      <c r="M59" s="207"/>
      <c r="N59" s="208"/>
      <c r="O59" s="208"/>
      <c r="P59" s="209"/>
      <c r="Q59" s="185"/>
      <c r="R59" s="174"/>
      <c r="S59" s="832">
        <f>_xlfn.IFNA(IF($A59="Layered-Over",INDEX('Wage Grid'!$D$14:$D$80,MATCH($B59,ListBargainingUnit,0)),IF($C59=0,INDEX('Wage Grid'!$C$14:$C$80,MATCH($B59,ListBargainingUnit,0)),$C59)),0)</f>
        <v>0</v>
      </c>
      <c r="T59" s="744">
        <f>_xlfn.IFNA(IF($A59="Layered-Over",INDEX('Wage Grid'!$D$14:$D$80,MATCH($D59,ListBargainingUnit,0)),IF($E59=0,INDEX('Wage Grid'!$C$14:$C$80,MATCH($D59,ListBargainingUnit,0)),$E59)),0)</f>
        <v>0</v>
      </c>
      <c r="U59" s="744">
        <f t="shared" si="1"/>
        <v>0</v>
      </c>
      <c r="V59" s="327">
        <f>IFERROR(IF(AND($A59="Layered-Over", OR($U59="14-P",$U59="15-P",$U59="16-P",$U59="17-P",$U59="18-P",$U59="19-P",$U59="20-P")),
      INDEX('Wage Grid'!M$14:M$20, MATCH(U59, ListLayeredOverParaproGridLevel, 0)),
      INDEX('Wage Grid'!G$14:G$56, MATCH(U59, ListGridLevel, 0))), 0)</f>
        <v>0</v>
      </c>
      <c r="W59" s="327">
        <f>IFERROR(IF(AND($A59="Layered-Over", OR($U59="14-P",$U59="15-P",$U59="16-P",$U59="17-P",$U59="18-P",$U59="19-P",$U59="20-P")),
      INDEX('Wage Grid'!N$14:N$20, MATCH($U59, ListLayeredOverParaproGridLevel, 0)),
      INDEX('Wage Grid'!H$14:H$56, MATCH($U59, ListGridLevel, 0))), 0)</f>
        <v>0</v>
      </c>
      <c r="X59" s="327">
        <f>IFERROR(IF(AND($A59="Layered-Over", OR($U59="14-P",$U59="15-P",$U59="16-P",$U59="17-P",$U59="18-P",$U59="19-P",$U59="20-P")),
      INDEX('Wage Grid'!O$14:O$20, MATCH($U59, ListLayeredOverParaproGridLevel, 0)),
      INDEX('Wage Grid'!I$14:I$56, MATCH($U59, ListGridLevel, 0))), 0)</f>
        <v>0</v>
      </c>
      <c r="Y59" s="327">
        <f>IFERROR(IF(AND($A59="Layered-Over", OR($U59="14-P",$U59="15-P",$U59="16-P",$U59="17-P",$U59="18-P",$U59="19-P",$U59="20-P")),
      INDEX('Wage Grid'!P$14:P$20, MATCH($U59, ListLayeredOverParaproGridLevel, 0)),
      INDEX('Wage Grid'!J$14:J$56, MATCH($U59, ListGridLevel, 0))), 0)</f>
        <v>0</v>
      </c>
      <c r="Z59" s="327">
        <f t="shared" si="6"/>
        <v>0</v>
      </c>
      <c r="AA59" s="327">
        <f t="shared" si="7"/>
        <v>0</v>
      </c>
    </row>
    <row r="60" spans="1:27" ht="15" customHeight="1" x14ac:dyDescent="0.25">
      <c r="A60" s="226"/>
      <c r="B60" s="53"/>
      <c r="C60" s="227"/>
      <c r="D60" s="59"/>
      <c r="E60" s="228"/>
      <c r="F60" s="901" t="str">
        <f t="shared" si="4"/>
        <v/>
      </c>
      <c r="G60" s="227"/>
      <c r="H60" s="778"/>
      <c r="I60" s="228"/>
      <c r="J60" s="185"/>
      <c r="K60" s="217"/>
      <c r="L60" s="233" t="str">
        <f t="shared" si="5"/>
        <v/>
      </c>
      <c r="M60" s="207"/>
      <c r="N60" s="208"/>
      <c r="O60" s="208"/>
      <c r="P60" s="209"/>
      <c r="Q60" s="185"/>
      <c r="R60" s="174"/>
      <c r="S60" s="832">
        <f>_xlfn.IFNA(IF($A60="Layered-Over",INDEX('Wage Grid'!$D$14:$D$80,MATCH($B60,ListBargainingUnit,0)),IF($C60=0,INDEX('Wage Grid'!$C$14:$C$80,MATCH($B60,ListBargainingUnit,0)),$C60)),0)</f>
        <v>0</v>
      </c>
      <c r="T60" s="744">
        <f>_xlfn.IFNA(IF($A60="Layered-Over",INDEX('Wage Grid'!$D$14:$D$80,MATCH($D60,ListBargainingUnit,0)),IF($E60=0,INDEX('Wage Grid'!$C$14:$C$80,MATCH($D60,ListBargainingUnit,0)),$E60)),0)</f>
        <v>0</v>
      </c>
      <c r="U60" s="744">
        <f t="shared" si="1"/>
        <v>0</v>
      </c>
      <c r="V60" s="327">
        <f>IFERROR(IF(AND($A60="Layered-Over", OR($U60="14-P",$U60="15-P",$U60="16-P",$U60="17-P",$U60="18-P",$U60="19-P",$U60="20-P")),
      INDEX('Wage Grid'!M$14:M$20, MATCH(U60, ListLayeredOverParaproGridLevel, 0)),
      INDEX('Wage Grid'!G$14:G$56, MATCH(U60, ListGridLevel, 0))), 0)</f>
        <v>0</v>
      </c>
      <c r="W60" s="327">
        <f>IFERROR(IF(AND($A60="Layered-Over", OR($U60="14-P",$U60="15-P",$U60="16-P",$U60="17-P",$U60="18-P",$U60="19-P",$U60="20-P")),
      INDEX('Wage Grid'!N$14:N$20, MATCH($U60, ListLayeredOverParaproGridLevel, 0)),
      INDEX('Wage Grid'!H$14:H$56, MATCH($U60, ListGridLevel, 0))), 0)</f>
        <v>0</v>
      </c>
      <c r="X60" s="327">
        <f>IFERROR(IF(AND($A60="Layered-Over", OR($U60="14-P",$U60="15-P",$U60="16-P",$U60="17-P",$U60="18-P",$U60="19-P",$U60="20-P")),
      INDEX('Wage Grid'!O$14:O$20, MATCH($U60, ListLayeredOverParaproGridLevel, 0)),
      INDEX('Wage Grid'!I$14:I$56, MATCH($U60, ListGridLevel, 0))), 0)</f>
        <v>0</v>
      </c>
      <c r="Y60" s="327">
        <f>IFERROR(IF(AND($A60="Layered-Over", OR($U60="14-P",$U60="15-P",$U60="16-P",$U60="17-P",$U60="18-P",$U60="19-P",$U60="20-P")),
      INDEX('Wage Grid'!P$14:P$20, MATCH($U60, ListLayeredOverParaproGridLevel, 0)),
      INDEX('Wage Grid'!J$14:J$56, MATCH($U60, ListGridLevel, 0))), 0)</f>
        <v>0</v>
      </c>
      <c r="Z60" s="327">
        <f t="shared" si="6"/>
        <v>0</v>
      </c>
      <c r="AA60" s="327">
        <f t="shared" si="7"/>
        <v>0</v>
      </c>
    </row>
    <row r="61" spans="1:27" ht="15" customHeight="1" x14ac:dyDescent="0.25">
      <c r="A61" s="226"/>
      <c r="B61" s="53"/>
      <c r="C61" s="227"/>
      <c r="D61" s="59"/>
      <c r="E61" s="228"/>
      <c r="F61" s="901" t="str">
        <f t="shared" si="4"/>
        <v/>
      </c>
      <c r="G61" s="227"/>
      <c r="H61" s="778"/>
      <c r="I61" s="228"/>
      <c r="J61" s="185"/>
      <c r="K61" s="217"/>
      <c r="L61" s="233" t="str">
        <f t="shared" si="5"/>
        <v/>
      </c>
      <c r="M61" s="207"/>
      <c r="N61" s="208"/>
      <c r="O61" s="208"/>
      <c r="P61" s="209"/>
      <c r="Q61" s="185"/>
      <c r="R61" s="174"/>
      <c r="S61" s="832">
        <f>_xlfn.IFNA(IF($A61="Layered-Over",INDEX('Wage Grid'!$D$14:$D$80,MATCH($B61,ListBargainingUnit,0)),IF($C61=0,INDEX('Wage Grid'!$C$14:$C$80,MATCH($B61,ListBargainingUnit,0)),$C61)),0)</f>
        <v>0</v>
      </c>
      <c r="T61" s="744">
        <f>_xlfn.IFNA(IF($A61="Layered-Over",INDEX('Wage Grid'!$D$14:$D$80,MATCH($D61,ListBargainingUnit,0)),IF($E61=0,INDEX('Wage Grid'!$C$14:$C$80,MATCH($D61,ListBargainingUnit,0)),$E61)),0)</f>
        <v>0</v>
      </c>
      <c r="U61" s="744">
        <f t="shared" si="1"/>
        <v>0</v>
      </c>
      <c r="V61" s="327">
        <f>IFERROR(IF(AND($A61="Layered-Over", OR($U61="14-P",$U61="15-P",$U61="16-P",$U61="17-P",$U61="18-P",$U61="19-P",$U61="20-P")),
      INDEX('Wage Grid'!M$14:M$20, MATCH(U61, ListLayeredOverParaproGridLevel, 0)),
      INDEX('Wage Grid'!G$14:G$56, MATCH(U61, ListGridLevel, 0))), 0)</f>
        <v>0</v>
      </c>
      <c r="W61" s="327">
        <f>IFERROR(IF(AND($A61="Layered-Over", OR($U61="14-P",$U61="15-P",$U61="16-P",$U61="17-P",$U61="18-P",$U61="19-P",$U61="20-P")),
      INDEX('Wage Grid'!N$14:N$20, MATCH($U61, ListLayeredOverParaproGridLevel, 0)),
      INDEX('Wage Grid'!H$14:H$56, MATCH($U61, ListGridLevel, 0))), 0)</f>
        <v>0</v>
      </c>
      <c r="X61" s="327">
        <f>IFERROR(IF(AND($A61="Layered-Over", OR($U61="14-P",$U61="15-P",$U61="16-P",$U61="17-P",$U61="18-P",$U61="19-P",$U61="20-P")),
      INDEX('Wage Grid'!O$14:O$20, MATCH($U61, ListLayeredOverParaproGridLevel, 0)),
      INDEX('Wage Grid'!I$14:I$56, MATCH($U61, ListGridLevel, 0))), 0)</f>
        <v>0</v>
      </c>
      <c r="Y61" s="327">
        <f>IFERROR(IF(AND($A61="Layered-Over", OR($U61="14-P",$U61="15-P",$U61="16-P",$U61="17-P",$U61="18-P",$U61="19-P",$U61="20-P")),
      INDEX('Wage Grid'!P$14:P$20, MATCH($U61, ListLayeredOverParaproGridLevel, 0)),
      INDEX('Wage Grid'!J$14:J$56, MATCH($U61, ListGridLevel, 0))), 0)</f>
        <v>0</v>
      </c>
      <c r="Z61" s="327">
        <f t="shared" si="6"/>
        <v>0</v>
      </c>
      <c r="AA61" s="327">
        <f t="shared" si="7"/>
        <v>0</v>
      </c>
    </row>
    <row r="62" spans="1:27" ht="15" customHeight="1" x14ac:dyDescent="0.25">
      <c r="A62" s="226"/>
      <c r="B62" s="53"/>
      <c r="C62" s="227"/>
      <c r="D62" s="59"/>
      <c r="E62" s="228"/>
      <c r="F62" s="901" t="str">
        <f t="shared" si="4"/>
        <v/>
      </c>
      <c r="G62" s="227"/>
      <c r="H62" s="778"/>
      <c r="I62" s="228"/>
      <c r="J62" s="185"/>
      <c r="K62" s="217"/>
      <c r="L62" s="233" t="str">
        <f t="shared" si="5"/>
        <v/>
      </c>
      <c r="M62" s="207"/>
      <c r="N62" s="208"/>
      <c r="O62" s="208"/>
      <c r="P62" s="209"/>
      <c r="Q62" s="185"/>
      <c r="R62" s="174"/>
      <c r="S62" s="832">
        <f>_xlfn.IFNA(IF($A62="Layered-Over",INDEX('Wage Grid'!$D$14:$D$80,MATCH($B62,ListBargainingUnit,0)),IF($C62=0,INDEX('Wage Grid'!$C$14:$C$80,MATCH($B62,ListBargainingUnit,0)),$C62)),0)</f>
        <v>0</v>
      </c>
      <c r="T62" s="744">
        <f>_xlfn.IFNA(IF($A62="Layered-Over",INDEX('Wage Grid'!$D$14:$D$80,MATCH($D62,ListBargainingUnit,0)),IF($E62=0,INDEX('Wage Grid'!$C$14:$C$80,MATCH($D62,ListBargainingUnit,0)),$E62)),0)</f>
        <v>0</v>
      </c>
      <c r="U62" s="744">
        <f t="shared" si="1"/>
        <v>0</v>
      </c>
      <c r="V62" s="327">
        <f>IFERROR(IF(AND($A62="Layered-Over", OR($U62="14-P",$U62="15-P",$U62="16-P",$U62="17-P",$U62="18-P",$U62="19-P",$U62="20-P")),
      INDEX('Wage Grid'!M$14:M$20, MATCH(U62, ListLayeredOverParaproGridLevel, 0)),
      INDEX('Wage Grid'!G$14:G$56, MATCH(U62, ListGridLevel, 0))), 0)</f>
        <v>0</v>
      </c>
      <c r="W62" s="327">
        <f>IFERROR(IF(AND($A62="Layered-Over", OR($U62="14-P",$U62="15-P",$U62="16-P",$U62="17-P",$U62="18-P",$U62="19-P",$U62="20-P")),
      INDEX('Wage Grid'!N$14:N$20, MATCH($U62, ListLayeredOverParaproGridLevel, 0)),
      INDEX('Wage Grid'!H$14:H$56, MATCH($U62, ListGridLevel, 0))), 0)</f>
        <v>0</v>
      </c>
      <c r="X62" s="327">
        <f>IFERROR(IF(AND($A62="Layered-Over", OR($U62="14-P",$U62="15-P",$U62="16-P",$U62="17-P",$U62="18-P",$U62="19-P",$U62="20-P")),
      INDEX('Wage Grid'!O$14:O$20, MATCH($U62, ListLayeredOverParaproGridLevel, 0)),
      INDEX('Wage Grid'!I$14:I$56, MATCH($U62, ListGridLevel, 0))), 0)</f>
        <v>0</v>
      </c>
      <c r="Y62" s="327">
        <f>IFERROR(IF(AND($A62="Layered-Over", OR($U62="14-P",$U62="15-P",$U62="16-P",$U62="17-P",$U62="18-P",$U62="19-P",$U62="20-P")),
      INDEX('Wage Grid'!P$14:P$20, MATCH($U62, ListLayeredOverParaproGridLevel, 0)),
      INDEX('Wage Grid'!J$14:J$56, MATCH($U62, ListGridLevel, 0))), 0)</f>
        <v>0</v>
      </c>
      <c r="Z62" s="327">
        <f t="shared" si="6"/>
        <v>0</v>
      </c>
      <c r="AA62" s="327">
        <f t="shared" si="7"/>
        <v>0</v>
      </c>
    </row>
    <row r="63" spans="1:27" ht="15" customHeight="1" x14ac:dyDescent="0.25">
      <c r="A63" s="226"/>
      <c r="B63" s="53"/>
      <c r="C63" s="227"/>
      <c r="D63" s="59"/>
      <c r="E63" s="228"/>
      <c r="F63" s="901" t="str">
        <f t="shared" si="4"/>
        <v/>
      </c>
      <c r="G63" s="227"/>
      <c r="H63" s="778"/>
      <c r="I63" s="228"/>
      <c r="J63" s="185"/>
      <c r="K63" s="217"/>
      <c r="L63" s="233" t="str">
        <f t="shared" si="5"/>
        <v/>
      </c>
      <c r="M63" s="207"/>
      <c r="N63" s="208"/>
      <c r="O63" s="208"/>
      <c r="P63" s="209"/>
      <c r="Q63" s="185"/>
      <c r="R63" s="174"/>
      <c r="S63" s="832">
        <f>_xlfn.IFNA(IF($A63="Layered-Over",INDEX('Wage Grid'!$D$14:$D$80,MATCH($B63,ListBargainingUnit,0)),IF($C63=0,INDEX('Wage Grid'!$C$14:$C$80,MATCH($B63,ListBargainingUnit,0)),$C63)),0)</f>
        <v>0</v>
      </c>
      <c r="T63" s="744">
        <f>_xlfn.IFNA(IF($A63="Layered-Over",INDEX('Wage Grid'!$D$14:$D$80,MATCH($D63,ListBargainingUnit,0)),IF($E63=0,INDEX('Wage Grid'!$C$14:$C$80,MATCH($D63,ListBargainingUnit,0)),$E63)),0)</f>
        <v>0</v>
      </c>
      <c r="U63" s="744">
        <f t="shared" si="1"/>
        <v>0</v>
      </c>
      <c r="V63" s="327">
        <f>IFERROR(IF(AND($A63="Layered-Over", OR($U63="14-P",$U63="15-P",$U63="16-P",$U63="17-P",$U63="18-P",$U63="19-P",$U63="20-P")),
      INDEX('Wage Grid'!M$14:M$20, MATCH(U63, ListLayeredOverParaproGridLevel, 0)),
      INDEX('Wage Grid'!G$14:G$56, MATCH(U63, ListGridLevel, 0))), 0)</f>
        <v>0</v>
      </c>
      <c r="W63" s="327">
        <f>IFERROR(IF(AND($A63="Layered-Over", OR($U63="14-P",$U63="15-P",$U63="16-P",$U63="17-P",$U63="18-P",$U63="19-P",$U63="20-P")),
      INDEX('Wage Grid'!N$14:N$20, MATCH($U63, ListLayeredOverParaproGridLevel, 0)),
      INDEX('Wage Grid'!H$14:H$56, MATCH($U63, ListGridLevel, 0))), 0)</f>
        <v>0</v>
      </c>
      <c r="X63" s="327">
        <f>IFERROR(IF(AND($A63="Layered-Over", OR($U63="14-P",$U63="15-P",$U63="16-P",$U63="17-P",$U63="18-P",$U63="19-P",$U63="20-P")),
      INDEX('Wage Grid'!O$14:O$20, MATCH($U63, ListLayeredOverParaproGridLevel, 0)),
      INDEX('Wage Grid'!I$14:I$56, MATCH($U63, ListGridLevel, 0))), 0)</f>
        <v>0</v>
      </c>
      <c r="Y63" s="327">
        <f>IFERROR(IF(AND($A63="Layered-Over", OR($U63="14-P",$U63="15-P",$U63="16-P",$U63="17-P",$U63="18-P",$U63="19-P",$U63="20-P")),
      INDEX('Wage Grid'!P$14:P$20, MATCH($U63, ListLayeredOverParaproGridLevel, 0)),
      INDEX('Wage Grid'!J$14:J$56, MATCH($U63, ListGridLevel, 0))), 0)</f>
        <v>0</v>
      </c>
      <c r="Z63" s="327">
        <f t="shared" si="6"/>
        <v>0</v>
      </c>
      <c r="AA63" s="327">
        <f t="shared" si="7"/>
        <v>0</v>
      </c>
    </row>
    <row r="64" spans="1:27" ht="15" customHeight="1" x14ac:dyDescent="0.25">
      <c r="A64" s="226"/>
      <c r="B64" s="53"/>
      <c r="C64" s="227"/>
      <c r="D64" s="59"/>
      <c r="E64" s="228"/>
      <c r="F64" s="901" t="str">
        <f t="shared" si="4"/>
        <v/>
      </c>
      <c r="G64" s="227"/>
      <c r="H64" s="778"/>
      <c r="I64" s="228"/>
      <c r="J64" s="185"/>
      <c r="K64" s="217"/>
      <c r="L64" s="233" t="str">
        <f t="shared" si="5"/>
        <v/>
      </c>
      <c r="M64" s="207"/>
      <c r="N64" s="208"/>
      <c r="O64" s="208"/>
      <c r="P64" s="209"/>
      <c r="Q64" s="185"/>
      <c r="R64" s="174"/>
      <c r="S64" s="832">
        <f>_xlfn.IFNA(IF($A64="Layered-Over",INDEX('Wage Grid'!$D$14:$D$80,MATCH($B64,ListBargainingUnit,0)),IF($C64=0,INDEX('Wage Grid'!$C$14:$C$80,MATCH($B64,ListBargainingUnit,0)),$C64)),0)</f>
        <v>0</v>
      </c>
      <c r="T64" s="744">
        <f>_xlfn.IFNA(IF($A64="Layered-Over",INDEX('Wage Grid'!$D$14:$D$80,MATCH($D64,ListBargainingUnit,0)),IF($E64=0,INDEX('Wage Grid'!$C$14:$C$80,MATCH($D64,ListBargainingUnit,0)),$E64)),0)</f>
        <v>0</v>
      </c>
      <c r="U64" s="744">
        <f t="shared" si="1"/>
        <v>0</v>
      </c>
      <c r="V64" s="327">
        <f>IFERROR(IF(AND($A64="Layered-Over", OR($U64="14-P",$U64="15-P",$U64="16-P",$U64="17-P",$U64="18-P",$U64="19-P",$U64="20-P")),
      INDEX('Wage Grid'!M$14:M$20, MATCH(U64, ListLayeredOverParaproGridLevel, 0)),
      INDEX('Wage Grid'!G$14:G$56, MATCH(U64, ListGridLevel, 0))), 0)</f>
        <v>0</v>
      </c>
      <c r="W64" s="327">
        <f>IFERROR(IF(AND($A64="Layered-Over", OR($U64="14-P",$U64="15-P",$U64="16-P",$U64="17-P",$U64="18-P",$U64="19-P",$U64="20-P")),
      INDEX('Wage Grid'!N$14:N$20, MATCH($U64, ListLayeredOverParaproGridLevel, 0)),
      INDEX('Wage Grid'!H$14:H$56, MATCH($U64, ListGridLevel, 0))), 0)</f>
        <v>0</v>
      </c>
      <c r="X64" s="327">
        <f>IFERROR(IF(AND($A64="Layered-Over", OR($U64="14-P",$U64="15-P",$U64="16-P",$U64="17-P",$U64="18-P",$U64="19-P",$U64="20-P")),
      INDEX('Wage Grid'!O$14:O$20, MATCH($U64, ListLayeredOverParaproGridLevel, 0)),
      INDEX('Wage Grid'!I$14:I$56, MATCH($U64, ListGridLevel, 0))), 0)</f>
        <v>0</v>
      </c>
      <c r="Y64" s="327">
        <f>IFERROR(IF(AND($A64="Layered-Over", OR($U64="14-P",$U64="15-P",$U64="16-P",$U64="17-P",$U64="18-P",$U64="19-P",$U64="20-P")),
      INDEX('Wage Grid'!P$14:P$20, MATCH($U64, ListLayeredOverParaproGridLevel, 0)),
      INDEX('Wage Grid'!J$14:J$56, MATCH($U64, ListGridLevel, 0))), 0)</f>
        <v>0</v>
      </c>
      <c r="Z64" s="327">
        <f t="shared" si="6"/>
        <v>0</v>
      </c>
      <c r="AA64" s="327">
        <f t="shared" si="7"/>
        <v>0</v>
      </c>
    </row>
    <row r="65" spans="1:27" ht="15" customHeight="1" x14ac:dyDescent="0.25">
      <c r="A65" s="226"/>
      <c r="B65" s="53"/>
      <c r="C65" s="227"/>
      <c r="D65" s="59"/>
      <c r="E65" s="228"/>
      <c r="F65" s="901" t="str">
        <f t="shared" si="4"/>
        <v/>
      </c>
      <c r="G65" s="227"/>
      <c r="H65" s="778"/>
      <c r="I65" s="228"/>
      <c r="J65" s="185"/>
      <c r="K65" s="217"/>
      <c r="L65" s="233" t="str">
        <f t="shared" si="5"/>
        <v/>
      </c>
      <c r="M65" s="207"/>
      <c r="N65" s="208"/>
      <c r="O65" s="208"/>
      <c r="P65" s="209"/>
      <c r="Q65" s="185"/>
      <c r="R65" s="174"/>
      <c r="S65" s="832">
        <f>_xlfn.IFNA(IF($A65="Layered-Over",INDEX('Wage Grid'!$D$14:$D$80,MATCH($B65,ListBargainingUnit,0)),IF($C65=0,INDEX('Wage Grid'!$C$14:$C$80,MATCH($B65,ListBargainingUnit,0)),$C65)),0)</f>
        <v>0</v>
      </c>
      <c r="T65" s="744">
        <f>_xlfn.IFNA(IF($A65="Layered-Over",INDEX('Wage Grid'!$D$14:$D$80,MATCH($D65,ListBargainingUnit,0)),IF($E65=0,INDEX('Wage Grid'!$C$14:$C$80,MATCH($D65,ListBargainingUnit,0)),$E65)),0)</f>
        <v>0</v>
      </c>
      <c r="U65" s="744">
        <f t="shared" si="1"/>
        <v>0</v>
      </c>
      <c r="V65" s="327">
        <f>IFERROR(IF(AND($A65="Layered-Over", OR($U65="14-P",$U65="15-P",$U65="16-P",$U65="17-P",$U65="18-P",$U65="19-P",$U65="20-P")),
      INDEX('Wage Grid'!M$14:M$20, MATCH(U65, ListLayeredOverParaproGridLevel, 0)),
      INDEX('Wage Grid'!G$14:G$56, MATCH(U65, ListGridLevel, 0))), 0)</f>
        <v>0</v>
      </c>
      <c r="W65" s="327">
        <f>IFERROR(IF(AND($A65="Layered-Over", OR($U65="14-P",$U65="15-P",$U65="16-P",$U65="17-P",$U65="18-P",$U65="19-P",$U65="20-P")),
      INDEX('Wage Grid'!N$14:N$20, MATCH($U65, ListLayeredOverParaproGridLevel, 0)),
      INDEX('Wage Grid'!H$14:H$56, MATCH($U65, ListGridLevel, 0))), 0)</f>
        <v>0</v>
      </c>
      <c r="X65" s="327">
        <f>IFERROR(IF(AND($A65="Layered-Over", OR($U65="14-P",$U65="15-P",$U65="16-P",$U65="17-P",$U65="18-P",$U65="19-P",$U65="20-P")),
      INDEX('Wage Grid'!O$14:O$20, MATCH($U65, ListLayeredOverParaproGridLevel, 0)),
      INDEX('Wage Grid'!I$14:I$56, MATCH($U65, ListGridLevel, 0))), 0)</f>
        <v>0</v>
      </c>
      <c r="Y65" s="327">
        <f>IFERROR(IF(AND($A65="Layered-Over", OR($U65="14-P",$U65="15-P",$U65="16-P",$U65="17-P",$U65="18-P",$U65="19-P",$U65="20-P")),
      INDEX('Wage Grid'!P$14:P$20, MATCH($U65, ListLayeredOverParaproGridLevel, 0)),
      INDEX('Wage Grid'!J$14:J$56, MATCH($U65, ListGridLevel, 0))), 0)</f>
        <v>0</v>
      </c>
      <c r="Z65" s="327">
        <f t="shared" si="6"/>
        <v>0</v>
      </c>
      <c r="AA65" s="327">
        <f t="shared" si="7"/>
        <v>0</v>
      </c>
    </row>
    <row r="66" spans="1:27" ht="15" customHeight="1" x14ac:dyDescent="0.25">
      <c r="A66" s="226"/>
      <c r="B66" s="53"/>
      <c r="C66" s="227"/>
      <c r="D66" s="59"/>
      <c r="E66" s="228"/>
      <c r="F66" s="901" t="str">
        <f t="shared" si="4"/>
        <v/>
      </c>
      <c r="G66" s="227"/>
      <c r="H66" s="778"/>
      <c r="I66" s="228"/>
      <c r="J66" s="185"/>
      <c r="K66" s="217"/>
      <c r="L66" s="233" t="str">
        <f t="shared" si="5"/>
        <v/>
      </c>
      <c r="M66" s="207"/>
      <c r="N66" s="208"/>
      <c r="O66" s="208"/>
      <c r="P66" s="209"/>
      <c r="Q66" s="185"/>
      <c r="R66" s="174"/>
      <c r="S66" s="832">
        <f>_xlfn.IFNA(IF($A66="Layered-Over",INDEX('Wage Grid'!$D$14:$D$80,MATCH($B66,ListBargainingUnit,0)),IF($C66=0,INDEX('Wage Grid'!$C$14:$C$80,MATCH($B66,ListBargainingUnit,0)),$C66)),0)</f>
        <v>0</v>
      </c>
      <c r="T66" s="744">
        <f>_xlfn.IFNA(IF($A66="Layered-Over",INDEX('Wage Grid'!$D$14:$D$80,MATCH($D66,ListBargainingUnit,0)),IF($E66=0,INDEX('Wage Grid'!$C$14:$C$80,MATCH($D66,ListBargainingUnit,0)),$E66)),0)</f>
        <v>0</v>
      </c>
      <c r="U66" s="744">
        <f t="shared" si="1"/>
        <v>0</v>
      </c>
      <c r="V66" s="327">
        <f>IFERROR(IF(AND($A66="Layered-Over", OR($U66="14-P",$U66="15-P",$U66="16-P",$U66="17-P",$U66="18-P",$U66="19-P",$U66="20-P")),
      INDEX('Wage Grid'!M$14:M$20, MATCH(U66, ListLayeredOverParaproGridLevel, 0)),
      INDEX('Wage Grid'!G$14:G$56, MATCH(U66, ListGridLevel, 0))), 0)</f>
        <v>0</v>
      </c>
      <c r="W66" s="327">
        <f>IFERROR(IF(AND($A66="Layered-Over", OR($U66="14-P",$U66="15-P",$U66="16-P",$U66="17-P",$U66="18-P",$U66="19-P",$U66="20-P")),
      INDEX('Wage Grid'!N$14:N$20, MATCH($U66, ListLayeredOverParaproGridLevel, 0)),
      INDEX('Wage Grid'!H$14:H$56, MATCH($U66, ListGridLevel, 0))), 0)</f>
        <v>0</v>
      </c>
      <c r="X66" s="327">
        <f>IFERROR(IF(AND($A66="Layered-Over", OR($U66="14-P",$U66="15-P",$U66="16-P",$U66="17-P",$U66="18-P",$U66="19-P",$U66="20-P")),
      INDEX('Wage Grid'!O$14:O$20, MATCH($U66, ListLayeredOverParaproGridLevel, 0)),
      INDEX('Wage Grid'!I$14:I$56, MATCH($U66, ListGridLevel, 0))), 0)</f>
        <v>0</v>
      </c>
      <c r="Y66" s="327">
        <f>IFERROR(IF(AND($A66="Layered-Over", OR($U66="14-P",$U66="15-P",$U66="16-P",$U66="17-P",$U66="18-P",$U66="19-P",$U66="20-P")),
      INDEX('Wage Grid'!P$14:P$20, MATCH($U66, ListLayeredOverParaproGridLevel, 0)),
      INDEX('Wage Grid'!J$14:J$56, MATCH($U66, ListGridLevel, 0))), 0)</f>
        <v>0</v>
      </c>
      <c r="Z66" s="327">
        <f t="shared" si="6"/>
        <v>0</v>
      </c>
      <c r="AA66" s="327">
        <f t="shared" si="7"/>
        <v>0</v>
      </c>
    </row>
    <row r="67" spans="1:27" ht="15" customHeight="1" x14ac:dyDescent="0.25">
      <c r="A67" s="226"/>
      <c r="B67" s="53"/>
      <c r="C67" s="227"/>
      <c r="D67" s="59"/>
      <c r="E67" s="228"/>
      <c r="F67" s="901" t="str">
        <f t="shared" si="4"/>
        <v/>
      </c>
      <c r="G67" s="227"/>
      <c r="H67" s="778"/>
      <c r="I67" s="228"/>
      <c r="J67" s="185"/>
      <c r="K67" s="217"/>
      <c r="L67" s="233" t="str">
        <f t="shared" si="5"/>
        <v/>
      </c>
      <c r="M67" s="207"/>
      <c r="N67" s="208"/>
      <c r="O67" s="208"/>
      <c r="P67" s="209"/>
      <c r="Q67" s="185"/>
      <c r="R67" s="174"/>
      <c r="S67" s="832">
        <f>_xlfn.IFNA(IF($A67="Layered-Over",INDEX('Wage Grid'!$D$14:$D$80,MATCH($B67,ListBargainingUnit,0)),IF($C67=0,INDEX('Wage Grid'!$C$14:$C$80,MATCH($B67,ListBargainingUnit,0)),$C67)),0)</f>
        <v>0</v>
      </c>
      <c r="T67" s="744">
        <f>_xlfn.IFNA(IF($A67="Layered-Over",INDEX('Wage Grid'!$D$14:$D$80,MATCH($D67,ListBargainingUnit,0)),IF($E67=0,INDEX('Wage Grid'!$C$14:$C$80,MATCH($D67,ListBargainingUnit,0)),$E67)),0)</f>
        <v>0</v>
      </c>
      <c r="U67" s="744">
        <f t="shared" si="1"/>
        <v>0</v>
      </c>
      <c r="V67" s="327">
        <f>IFERROR(IF(AND($A67="Layered-Over", OR($U67="14-P",$U67="15-P",$U67="16-P",$U67="17-P",$U67="18-P",$U67="19-P",$U67="20-P")),
      INDEX('Wage Grid'!M$14:M$20, MATCH(U67, ListLayeredOverParaproGridLevel, 0)),
      INDEX('Wage Grid'!G$14:G$56, MATCH(U67, ListGridLevel, 0))), 0)</f>
        <v>0</v>
      </c>
      <c r="W67" s="327">
        <f>IFERROR(IF(AND($A67="Layered-Over", OR($U67="14-P",$U67="15-P",$U67="16-P",$U67="17-P",$U67="18-P",$U67="19-P",$U67="20-P")),
      INDEX('Wage Grid'!N$14:N$20, MATCH($U67, ListLayeredOverParaproGridLevel, 0)),
      INDEX('Wage Grid'!H$14:H$56, MATCH($U67, ListGridLevel, 0))), 0)</f>
        <v>0</v>
      </c>
      <c r="X67" s="327">
        <f>IFERROR(IF(AND($A67="Layered-Over", OR($U67="14-P",$U67="15-P",$U67="16-P",$U67="17-P",$U67="18-P",$U67="19-P",$U67="20-P")),
      INDEX('Wage Grid'!O$14:O$20, MATCH($U67, ListLayeredOverParaproGridLevel, 0)),
      INDEX('Wage Grid'!I$14:I$56, MATCH($U67, ListGridLevel, 0))), 0)</f>
        <v>0</v>
      </c>
      <c r="Y67" s="327">
        <f>IFERROR(IF(AND($A67="Layered-Over", OR($U67="14-P",$U67="15-P",$U67="16-P",$U67="17-P",$U67="18-P",$U67="19-P",$U67="20-P")),
      INDEX('Wage Grid'!P$14:P$20, MATCH($U67, ListLayeredOverParaproGridLevel, 0)),
      INDEX('Wage Grid'!J$14:J$56, MATCH($U67, ListGridLevel, 0))), 0)</f>
        <v>0</v>
      </c>
      <c r="Z67" s="327">
        <f t="shared" si="6"/>
        <v>0</v>
      </c>
      <c r="AA67" s="327">
        <f t="shared" si="7"/>
        <v>0</v>
      </c>
    </row>
    <row r="68" spans="1:27" ht="15" customHeight="1" x14ac:dyDescent="0.25">
      <c r="A68" s="226"/>
      <c r="B68" s="53"/>
      <c r="C68" s="227"/>
      <c r="D68" s="59"/>
      <c r="E68" s="228"/>
      <c r="F68" s="901" t="str">
        <f t="shared" si="4"/>
        <v/>
      </c>
      <c r="G68" s="227"/>
      <c r="H68" s="778"/>
      <c r="I68" s="228"/>
      <c r="J68" s="185"/>
      <c r="K68" s="217"/>
      <c r="L68" s="233" t="str">
        <f t="shared" si="5"/>
        <v/>
      </c>
      <c r="M68" s="207"/>
      <c r="N68" s="208"/>
      <c r="O68" s="208"/>
      <c r="P68" s="209"/>
      <c r="Q68" s="185"/>
      <c r="R68" s="174"/>
      <c r="S68" s="832">
        <f>_xlfn.IFNA(IF($A68="Layered-Over",INDEX('Wage Grid'!$D$14:$D$80,MATCH($B68,ListBargainingUnit,0)),IF($C68=0,INDEX('Wage Grid'!$C$14:$C$80,MATCH($B68,ListBargainingUnit,0)),$C68)),0)</f>
        <v>0</v>
      </c>
      <c r="T68" s="744">
        <f>_xlfn.IFNA(IF($A68="Layered-Over",INDEX('Wage Grid'!$D$14:$D$80,MATCH($D68,ListBargainingUnit,0)),IF($E68=0,INDEX('Wage Grid'!$C$14:$C$80,MATCH($D68,ListBargainingUnit,0)),$E68)),0)</f>
        <v>0</v>
      </c>
      <c r="U68" s="744">
        <f t="shared" si="1"/>
        <v>0</v>
      </c>
      <c r="V68" s="327">
        <f>IFERROR(IF(AND($A68="Layered-Over", OR($U68="14-P",$U68="15-P",$U68="16-P",$U68="17-P",$U68="18-P",$U68="19-P",$U68="20-P")),
      INDEX('Wage Grid'!M$14:M$20, MATCH(U68, ListLayeredOverParaproGridLevel, 0)),
      INDEX('Wage Grid'!G$14:G$56, MATCH(U68, ListGridLevel, 0))), 0)</f>
        <v>0</v>
      </c>
      <c r="W68" s="327">
        <f>IFERROR(IF(AND($A68="Layered-Over", OR($U68="14-P",$U68="15-P",$U68="16-P",$U68="17-P",$U68="18-P",$U68="19-P",$U68="20-P")),
      INDEX('Wage Grid'!N$14:N$20, MATCH($U68, ListLayeredOverParaproGridLevel, 0)),
      INDEX('Wage Grid'!H$14:H$56, MATCH($U68, ListGridLevel, 0))), 0)</f>
        <v>0</v>
      </c>
      <c r="X68" s="327">
        <f>IFERROR(IF(AND($A68="Layered-Over", OR($U68="14-P",$U68="15-P",$U68="16-P",$U68="17-P",$U68="18-P",$U68="19-P",$U68="20-P")),
      INDEX('Wage Grid'!O$14:O$20, MATCH($U68, ListLayeredOverParaproGridLevel, 0)),
      INDEX('Wage Grid'!I$14:I$56, MATCH($U68, ListGridLevel, 0))), 0)</f>
        <v>0</v>
      </c>
      <c r="Y68" s="327">
        <f>IFERROR(IF(AND($A68="Layered-Over", OR($U68="14-P",$U68="15-P",$U68="16-P",$U68="17-P",$U68="18-P",$U68="19-P",$U68="20-P")),
      INDEX('Wage Grid'!P$14:P$20, MATCH($U68, ListLayeredOverParaproGridLevel, 0)),
      INDEX('Wage Grid'!J$14:J$56, MATCH($U68, ListGridLevel, 0))), 0)</f>
        <v>0</v>
      </c>
      <c r="Z68" s="327">
        <f t="shared" si="6"/>
        <v>0</v>
      </c>
      <c r="AA68" s="327">
        <f t="shared" si="7"/>
        <v>0</v>
      </c>
    </row>
    <row r="69" spans="1:27" ht="15" customHeight="1" x14ac:dyDescent="0.25">
      <c r="A69" s="226"/>
      <c r="B69" s="53"/>
      <c r="C69" s="227"/>
      <c r="D69" s="59"/>
      <c r="E69" s="228"/>
      <c r="F69" s="901" t="str">
        <f t="shared" si="4"/>
        <v/>
      </c>
      <c r="G69" s="227"/>
      <c r="H69" s="778"/>
      <c r="I69" s="228"/>
      <c r="J69" s="185"/>
      <c r="K69" s="217"/>
      <c r="L69" s="233" t="str">
        <f t="shared" si="5"/>
        <v/>
      </c>
      <c r="M69" s="207"/>
      <c r="N69" s="208"/>
      <c r="O69" s="208"/>
      <c r="P69" s="209"/>
      <c r="Q69" s="185"/>
      <c r="R69" s="174"/>
      <c r="S69" s="832">
        <f>_xlfn.IFNA(IF($A69="Layered-Over",INDEX('Wage Grid'!$D$14:$D$80,MATCH($B69,ListBargainingUnit,0)),IF($C69=0,INDEX('Wage Grid'!$C$14:$C$80,MATCH($B69,ListBargainingUnit,0)),$C69)),0)</f>
        <v>0</v>
      </c>
      <c r="T69" s="744">
        <f>_xlfn.IFNA(IF($A69="Layered-Over",INDEX('Wage Grid'!$D$14:$D$80,MATCH($D69,ListBargainingUnit,0)),IF($E69=0,INDEX('Wage Grid'!$C$14:$C$80,MATCH($D69,ListBargainingUnit,0)),$E69)),0)</f>
        <v>0</v>
      </c>
      <c r="U69" s="744">
        <f t="shared" si="1"/>
        <v>0</v>
      </c>
      <c r="V69" s="327">
        <f>IFERROR(IF(AND($A69="Layered-Over", OR($U69="14-P",$U69="15-P",$U69="16-P",$U69="17-P",$U69="18-P",$U69="19-P",$U69="20-P")),
      INDEX('Wage Grid'!M$14:M$20, MATCH(U69, ListLayeredOverParaproGridLevel, 0)),
      INDEX('Wage Grid'!G$14:G$56, MATCH(U69, ListGridLevel, 0))), 0)</f>
        <v>0</v>
      </c>
      <c r="W69" s="327">
        <f>IFERROR(IF(AND($A69="Layered-Over", OR($U69="14-P",$U69="15-P",$U69="16-P",$U69="17-P",$U69="18-P",$U69="19-P",$U69="20-P")),
      INDEX('Wage Grid'!N$14:N$20, MATCH($U69, ListLayeredOverParaproGridLevel, 0)),
      INDEX('Wage Grid'!H$14:H$56, MATCH($U69, ListGridLevel, 0))), 0)</f>
        <v>0</v>
      </c>
      <c r="X69" s="327">
        <f>IFERROR(IF(AND($A69="Layered-Over", OR($U69="14-P",$U69="15-P",$U69="16-P",$U69="17-P",$U69="18-P",$U69="19-P",$U69="20-P")),
      INDEX('Wage Grid'!O$14:O$20, MATCH($U69, ListLayeredOverParaproGridLevel, 0)),
      INDEX('Wage Grid'!I$14:I$56, MATCH($U69, ListGridLevel, 0))), 0)</f>
        <v>0</v>
      </c>
      <c r="Y69" s="327">
        <f>IFERROR(IF(AND($A69="Layered-Over", OR($U69="14-P",$U69="15-P",$U69="16-P",$U69="17-P",$U69="18-P",$U69="19-P",$U69="20-P")),
      INDEX('Wage Grid'!P$14:P$20, MATCH($U69, ListLayeredOverParaproGridLevel, 0)),
      INDEX('Wage Grid'!J$14:J$56, MATCH($U69, ListGridLevel, 0))), 0)</f>
        <v>0</v>
      </c>
      <c r="Z69" s="327">
        <f t="shared" si="6"/>
        <v>0</v>
      </c>
      <c r="AA69" s="327">
        <f t="shared" si="7"/>
        <v>0</v>
      </c>
    </row>
    <row r="70" spans="1:27" ht="15" customHeight="1" x14ac:dyDescent="0.25">
      <c r="A70" s="226"/>
      <c r="B70" s="53"/>
      <c r="C70" s="227"/>
      <c r="D70" s="59"/>
      <c r="E70" s="228"/>
      <c r="F70" s="901" t="str">
        <f t="shared" si="4"/>
        <v/>
      </c>
      <c r="G70" s="227"/>
      <c r="H70" s="778"/>
      <c r="I70" s="228"/>
      <c r="J70" s="185"/>
      <c r="K70" s="217"/>
      <c r="L70" s="233" t="str">
        <f t="shared" si="5"/>
        <v/>
      </c>
      <c r="M70" s="207"/>
      <c r="N70" s="208"/>
      <c r="O70" s="208"/>
      <c r="P70" s="209"/>
      <c r="Q70" s="185"/>
      <c r="R70" s="174"/>
      <c r="S70" s="832">
        <f>_xlfn.IFNA(IF($A70="Layered-Over",INDEX('Wage Grid'!$D$14:$D$80,MATCH($B70,ListBargainingUnit,0)),IF($C70=0,INDEX('Wage Grid'!$C$14:$C$80,MATCH($B70,ListBargainingUnit,0)),$C70)),0)</f>
        <v>0</v>
      </c>
      <c r="T70" s="744">
        <f>_xlfn.IFNA(IF($A70="Layered-Over",INDEX('Wage Grid'!$D$14:$D$80,MATCH($D70,ListBargainingUnit,0)),IF($E70=0,INDEX('Wage Grid'!$C$14:$C$80,MATCH($D70,ListBargainingUnit,0)),$E70)),0)</f>
        <v>0</v>
      </c>
      <c r="U70" s="744">
        <f t="shared" si="1"/>
        <v>0</v>
      </c>
      <c r="V70" s="327">
        <f>IFERROR(IF(AND($A70="Layered-Over", OR($U70="14-P",$U70="15-P",$U70="16-P",$U70="17-P",$U70="18-P",$U70="19-P",$U70="20-P")),
      INDEX('Wage Grid'!M$14:M$20, MATCH(U70, ListLayeredOverParaproGridLevel, 0)),
      INDEX('Wage Grid'!G$14:G$56, MATCH(U70, ListGridLevel, 0))), 0)</f>
        <v>0</v>
      </c>
      <c r="W70" s="327">
        <f>IFERROR(IF(AND($A70="Layered-Over", OR($U70="14-P",$U70="15-P",$U70="16-P",$U70="17-P",$U70="18-P",$U70="19-P",$U70="20-P")),
      INDEX('Wage Grid'!N$14:N$20, MATCH($U70, ListLayeredOverParaproGridLevel, 0)),
      INDEX('Wage Grid'!H$14:H$56, MATCH($U70, ListGridLevel, 0))), 0)</f>
        <v>0</v>
      </c>
      <c r="X70" s="327">
        <f>IFERROR(IF(AND($A70="Layered-Over", OR($U70="14-P",$U70="15-P",$U70="16-P",$U70="17-P",$U70="18-P",$U70="19-P",$U70="20-P")),
      INDEX('Wage Grid'!O$14:O$20, MATCH($U70, ListLayeredOverParaproGridLevel, 0)),
      INDEX('Wage Grid'!I$14:I$56, MATCH($U70, ListGridLevel, 0))), 0)</f>
        <v>0</v>
      </c>
      <c r="Y70" s="327">
        <f>IFERROR(IF(AND($A70="Layered-Over", OR($U70="14-P",$U70="15-P",$U70="16-P",$U70="17-P",$U70="18-P",$U70="19-P",$U70="20-P")),
      INDEX('Wage Grid'!P$14:P$20, MATCH($U70, ListLayeredOverParaproGridLevel, 0)),
      INDEX('Wage Grid'!J$14:J$56, MATCH($U70, ListGridLevel, 0))), 0)</f>
        <v>0</v>
      </c>
      <c r="Z70" s="327">
        <f t="shared" si="6"/>
        <v>0</v>
      </c>
      <c r="AA70" s="327">
        <f t="shared" si="7"/>
        <v>0</v>
      </c>
    </row>
    <row r="71" spans="1:27" ht="15" customHeight="1" x14ac:dyDescent="0.25">
      <c r="A71" s="226"/>
      <c r="B71" s="53"/>
      <c r="C71" s="227"/>
      <c r="D71" s="59"/>
      <c r="E71" s="228"/>
      <c r="F71" s="901" t="str">
        <f t="shared" si="4"/>
        <v/>
      </c>
      <c r="G71" s="227"/>
      <c r="H71" s="778"/>
      <c r="I71" s="228"/>
      <c r="J71" s="185"/>
      <c r="K71" s="217"/>
      <c r="L71" s="233" t="str">
        <f t="shared" si="5"/>
        <v/>
      </c>
      <c r="M71" s="207"/>
      <c r="N71" s="208"/>
      <c r="O71" s="208"/>
      <c r="P71" s="209"/>
      <c r="Q71" s="185"/>
      <c r="R71" s="174"/>
      <c r="S71" s="832">
        <f>_xlfn.IFNA(IF($A71="Layered-Over",INDEX('Wage Grid'!$D$14:$D$80,MATCH($B71,ListBargainingUnit,0)),IF($C71=0,INDEX('Wage Grid'!$C$14:$C$80,MATCH($B71,ListBargainingUnit,0)),$C71)),0)</f>
        <v>0</v>
      </c>
      <c r="T71" s="744">
        <f>_xlfn.IFNA(IF($A71="Layered-Over",INDEX('Wage Grid'!$D$14:$D$80,MATCH($D71,ListBargainingUnit,0)),IF($E71=0,INDEX('Wage Grid'!$C$14:$C$80,MATCH($D71,ListBargainingUnit,0)),$E71)),0)</f>
        <v>0</v>
      </c>
      <c r="U71" s="744">
        <f t="shared" si="1"/>
        <v>0</v>
      </c>
      <c r="V71" s="327">
        <f>IFERROR(IF(AND($A71="Layered-Over", OR($U71="14-P",$U71="15-P",$U71="16-P",$U71="17-P",$U71="18-P",$U71="19-P",$U71="20-P")),
      INDEX('Wage Grid'!M$14:M$20, MATCH(U71, ListLayeredOverParaproGridLevel, 0)),
      INDEX('Wage Grid'!G$14:G$56, MATCH(U71, ListGridLevel, 0))), 0)</f>
        <v>0</v>
      </c>
      <c r="W71" s="327">
        <f>IFERROR(IF(AND($A71="Layered-Over", OR($U71="14-P",$U71="15-P",$U71="16-P",$U71="17-P",$U71="18-P",$U71="19-P",$U71="20-P")),
      INDEX('Wage Grid'!N$14:N$20, MATCH($U71, ListLayeredOverParaproGridLevel, 0)),
      INDEX('Wage Grid'!H$14:H$56, MATCH($U71, ListGridLevel, 0))), 0)</f>
        <v>0</v>
      </c>
      <c r="X71" s="327">
        <f>IFERROR(IF(AND($A71="Layered-Over", OR($U71="14-P",$U71="15-P",$U71="16-P",$U71="17-P",$U71="18-P",$U71="19-P",$U71="20-P")),
      INDEX('Wage Grid'!O$14:O$20, MATCH($U71, ListLayeredOverParaproGridLevel, 0)),
      INDEX('Wage Grid'!I$14:I$56, MATCH($U71, ListGridLevel, 0))), 0)</f>
        <v>0</v>
      </c>
      <c r="Y71" s="327">
        <f>IFERROR(IF(AND($A71="Layered-Over", OR($U71="14-P",$U71="15-P",$U71="16-P",$U71="17-P",$U71="18-P",$U71="19-P",$U71="20-P")),
      INDEX('Wage Grid'!P$14:P$20, MATCH($U71, ListLayeredOverParaproGridLevel, 0)),
      INDEX('Wage Grid'!J$14:J$56, MATCH($U71, ListGridLevel, 0))), 0)</f>
        <v>0</v>
      </c>
      <c r="Z71" s="327">
        <f t="shared" si="6"/>
        <v>0</v>
      </c>
      <c r="AA71" s="327">
        <f t="shared" si="7"/>
        <v>0</v>
      </c>
    </row>
    <row r="72" spans="1:27" ht="15" customHeight="1" x14ac:dyDescent="0.25">
      <c r="A72" s="226"/>
      <c r="B72" s="53"/>
      <c r="C72" s="227"/>
      <c r="D72" s="59"/>
      <c r="E72" s="228"/>
      <c r="F72" s="901" t="str">
        <f t="shared" si="4"/>
        <v/>
      </c>
      <c r="G72" s="227"/>
      <c r="H72" s="778"/>
      <c r="I72" s="228"/>
      <c r="J72" s="185"/>
      <c r="K72" s="217"/>
      <c r="L72" s="233" t="str">
        <f t="shared" si="5"/>
        <v/>
      </c>
      <c r="M72" s="207"/>
      <c r="N72" s="208"/>
      <c r="O72" s="208"/>
      <c r="P72" s="209"/>
      <c r="Q72" s="185"/>
      <c r="R72" s="174"/>
      <c r="S72" s="832">
        <f>_xlfn.IFNA(IF($A72="Layered-Over",INDEX('Wage Grid'!$D$14:$D$80,MATCH($B72,ListBargainingUnit,0)),IF($C72=0,INDEX('Wage Grid'!$C$14:$C$80,MATCH($B72,ListBargainingUnit,0)),$C72)),0)</f>
        <v>0</v>
      </c>
      <c r="T72" s="744">
        <f>_xlfn.IFNA(IF($A72="Layered-Over",INDEX('Wage Grid'!$D$14:$D$80,MATCH($D72,ListBargainingUnit,0)),IF($E72=0,INDEX('Wage Grid'!$C$14:$C$80,MATCH($D72,ListBargainingUnit,0)),$E72)),0)</f>
        <v>0</v>
      </c>
      <c r="U72" s="744">
        <f t="shared" si="1"/>
        <v>0</v>
      </c>
      <c r="V72" s="327">
        <f>IFERROR(IF(AND($A72="Layered-Over", OR($U72="14-P",$U72="15-P",$U72="16-P",$U72="17-P",$U72="18-P",$U72="19-P",$U72="20-P")),
      INDEX('Wage Grid'!M$14:M$20, MATCH(U72, ListLayeredOverParaproGridLevel, 0)),
      INDEX('Wage Grid'!G$14:G$56, MATCH(U72, ListGridLevel, 0))), 0)</f>
        <v>0</v>
      </c>
      <c r="W72" s="327">
        <f>IFERROR(IF(AND($A72="Layered-Over", OR($U72="14-P",$U72="15-P",$U72="16-P",$U72="17-P",$U72="18-P",$U72="19-P",$U72="20-P")),
      INDEX('Wage Grid'!N$14:N$20, MATCH($U72, ListLayeredOverParaproGridLevel, 0)),
      INDEX('Wage Grid'!H$14:H$56, MATCH($U72, ListGridLevel, 0))), 0)</f>
        <v>0</v>
      </c>
      <c r="X72" s="327">
        <f>IFERROR(IF(AND($A72="Layered-Over", OR($U72="14-P",$U72="15-P",$U72="16-P",$U72="17-P",$U72="18-P",$U72="19-P",$U72="20-P")),
      INDEX('Wage Grid'!O$14:O$20, MATCH($U72, ListLayeredOverParaproGridLevel, 0)),
      INDEX('Wage Grid'!I$14:I$56, MATCH($U72, ListGridLevel, 0))), 0)</f>
        <v>0</v>
      </c>
      <c r="Y72" s="327">
        <f>IFERROR(IF(AND($A72="Layered-Over", OR($U72="14-P",$U72="15-P",$U72="16-P",$U72="17-P",$U72="18-P",$U72="19-P",$U72="20-P")),
      INDEX('Wage Grid'!P$14:P$20, MATCH($U72, ListLayeredOverParaproGridLevel, 0)),
      INDEX('Wage Grid'!J$14:J$56, MATCH($U72, ListGridLevel, 0))), 0)</f>
        <v>0</v>
      </c>
      <c r="Z72" s="327">
        <f t="shared" si="6"/>
        <v>0</v>
      </c>
      <c r="AA72" s="327">
        <f t="shared" si="7"/>
        <v>0</v>
      </c>
    </row>
    <row r="73" spans="1:27" ht="15" customHeight="1" x14ac:dyDescent="0.25">
      <c r="A73" s="226"/>
      <c r="B73" s="53"/>
      <c r="C73" s="227"/>
      <c r="D73" s="59"/>
      <c r="E73" s="228"/>
      <c r="F73" s="901" t="str">
        <f t="shared" si="4"/>
        <v/>
      </c>
      <c r="G73" s="227"/>
      <c r="H73" s="778"/>
      <c r="I73" s="228"/>
      <c r="J73" s="185"/>
      <c r="K73" s="217"/>
      <c r="L73" s="233" t="str">
        <f t="shared" si="5"/>
        <v/>
      </c>
      <c r="M73" s="207"/>
      <c r="N73" s="208"/>
      <c r="O73" s="208"/>
      <c r="P73" s="209"/>
      <c r="Q73" s="185"/>
      <c r="R73" s="174"/>
      <c r="S73" s="832">
        <f>_xlfn.IFNA(IF($A73="Layered-Over",INDEX('Wage Grid'!$D$14:$D$80,MATCH($B73,ListBargainingUnit,0)),IF($C73=0,INDEX('Wage Grid'!$C$14:$C$80,MATCH($B73,ListBargainingUnit,0)),$C73)),0)</f>
        <v>0</v>
      </c>
      <c r="T73" s="744">
        <f>_xlfn.IFNA(IF($A73="Layered-Over",INDEX('Wage Grid'!$D$14:$D$80,MATCH($D73,ListBargainingUnit,0)),IF($E73=0,INDEX('Wage Grid'!$C$14:$C$80,MATCH($D73,ListBargainingUnit,0)),$E73)),0)</f>
        <v>0</v>
      </c>
      <c r="U73" s="744">
        <f t="shared" si="1"/>
        <v>0</v>
      </c>
      <c r="V73" s="327">
        <f>IFERROR(IF(AND($A73="Layered-Over", OR($U73="14-P",$U73="15-P",$U73="16-P",$U73="17-P",$U73="18-P",$U73="19-P",$U73="20-P")),
      INDEX('Wage Grid'!M$14:M$20, MATCH(U73, ListLayeredOverParaproGridLevel, 0)),
      INDEX('Wage Grid'!G$14:G$56, MATCH(U73, ListGridLevel, 0))), 0)</f>
        <v>0</v>
      </c>
      <c r="W73" s="327">
        <f>IFERROR(IF(AND($A73="Layered-Over", OR($U73="14-P",$U73="15-P",$U73="16-P",$U73="17-P",$U73="18-P",$U73="19-P",$U73="20-P")),
      INDEX('Wage Grid'!N$14:N$20, MATCH($U73, ListLayeredOverParaproGridLevel, 0)),
      INDEX('Wage Grid'!H$14:H$56, MATCH($U73, ListGridLevel, 0))), 0)</f>
        <v>0</v>
      </c>
      <c r="X73" s="327">
        <f>IFERROR(IF(AND($A73="Layered-Over", OR($U73="14-P",$U73="15-P",$U73="16-P",$U73="17-P",$U73="18-P",$U73="19-P",$U73="20-P")),
      INDEX('Wage Grid'!O$14:O$20, MATCH($U73, ListLayeredOverParaproGridLevel, 0)),
      INDEX('Wage Grid'!I$14:I$56, MATCH($U73, ListGridLevel, 0))), 0)</f>
        <v>0</v>
      </c>
      <c r="Y73" s="327">
        <f>IFERROR(IF(AND($A73="Layered-Over", OR($U73="14-P",$U73="15-P",$U73="16-P",$U73="17-P",$U73="18-P",$U73="19-P",$U73="20-P")),
      INDEX('Wage Grid'!P$14:P$20, MATCH($U73, ListLayeredOverParaproGridLevel, 0)),
      INDEX('Wage Grid'!J$14:J$56, MATCH($U73, ListGridLevel, 0))), 0)</f>
        <v>0</v>
      </c>
      <c r="Z73" s="327">
        <f t="shared" si="6"/>
        <v>0</v>
      </c>
      <c r="AA73" s="327">
        <f t="shared" si="7"/>
        <v>0</v>
      </c>
    </row>
    <row r="74" spans="1:27" ht="15" customHeight="1" x14ac:dyDescent="0.25">
      <c r="A74" s="226"/>
      <c r="B74" s="53"/>
      <c r="C74" s="227"/>
      <c r="D74" s="59"/>
      <c r="E74" s="228"/>
      <c r="F74" s="901" t="str">
        <f t="shared" si="4"/>
        <v/>
      </c>
      <c r="G74" s="227"/>
      <c r="H74" s="778"/>
      <c r="I74" s="228"/>
      <c r="J74" s="185"/>
      <c r="K74" s="217"/>
      <c r="L74" s="233" t="str">
        <f t="shared" si="5"/>
        <v/>
      </c>
      <c r="M74" s="207"/>
      <c r="N74" s="208"/>
      <c r="O74" s="208"/>
      <c r="P74" s="209"/>
      <c r="Q74" s="185"/>
      <c r="R74" s="174"/>
      <c r="S74" s="832">
        <f>_xlfn.IFNA(IF($A74="Layered-Over",INDEX('Wage Grid'!$D$14:$D$80,MATCH($B74,ListBargainingUnit,0)),IF($C74=0,INDEX('Wage Grid'!$C$14:$C$80,MATCH($B74,ListBargainingUnit,0)),$C74)),0)</f>
        <v>0</v>
      </c>
      <c r="T74" s="744">
        <f>_xlfn.IFNA(IF($A74="Layered-Over",INDEX('Wage Grid'!$D$14:$D$80,MATCH($D74,ListBargainingUnit,0)),IF($E74=0,INDEX('Wage Grid'!$C$14:$C$80,MATCH($D74,ListBargainingUnit,0)),$E74)),0)</f>
        <v>0</v>
      </c>
      <c r="U74" s="744">
        <f t="shared" si="1"/>
        <v>0</v>
      </c>
      <c r="V74" s="327">
        <f>IFERROR(IF(AND($A74="Layered-Over", OR($U74="14-P",$U74="15-P",$U74="16-P",$U74="17-P",$U74="18-P",$U74="19-P",$U74="20-P")),
      INDEX('Wage Grid'!M$14:M$20, MATCH(U74, ListLayeredOverParaproGridLevel, 0)),
      INDEX('Wage Grid'!G$14:G$56, MATCH(U74, ListGridLevel, 0))), 0)</f>
        <v>0</v>
      </c>
      <c r="W74" s="327">
        <f>IFERROR(IF(AND($A74="Layered-Over", OR($U74="14-P",$U74="15-P",$U74="16-P",$U74="17-P",$U74="18-P",$U74="19-P",$U74="20-P")),
      INDEX('Wage Grid'!N$14:N$20, MATCH($U74, ListLayeredOverParaproGridLevel, 0)),
      INDEX('Wage Grid'!H$14:H$56, MATCH($U74, ListGridLevel, 0))), 0)</f>
        <v>0</v>
      </c>
      <c r="X74" s="327">
        <f>IFERROR(IF(AND($A74="Layered-Over", OR($U74="14-P",$U74="15-P",$U74="16-P",$U74="17-P",$U74="18-P",$U74="19-P",$U74="20-P")),
      INDEX('Wage Grid'!O$14:O$20, MATCH($U74, ListLayeredOverParaproGridLevel, 0)),
      INDEX('Wage Grid'!I$14:I$56, MATCH($U74, ListGridLevel, 0))), 0)</f>
        <v>0</v>
      </c>
      <c r="Y74" s="327">
        <f>IFERROR(IF(AND($A74="Layered-Over", OR($U74="14-P",$U74="15-P",$U74="16-P",$U74="17-P",$U74="18-P",$U74="19-P",$U74="20-P")),
      INDEX('Wage Grid'!P$14:P$20, MATCH($U74, ListLayeredOverParaproGridLevel, 0)),
      INDEX('Wage Grid'!J$14:J$56, MATCH($U74, ListGridLevel, 0))), 0)</f>
        <v>0</v>
      </c>
      <c r="Z74" s="327">
        <f t="shared" si="6"/>
        <v>0</v>
      </c>
      <c r="AA74" s="327">
        <f t="shared" si="7"/>
        <v>0</v>
      </c>
    </row>
    <row r="75" spans="1:27" ht="15" customHeight="1" x14ac:dyDescent="0.25">
      <c r="A75" s="226"/>
      <c r="B75" s="53"/>
      <c r="C75" s="227"/>
      <c r="D75" s="59"/>
      <c r="E75" s="228"/>
      <c r="F75" s="901" t="str">
        <f t="shared" si="4"/>
        <v/>
      </c>
      <c r="G75" s="227"/>
      <c r="H75" s="778"/>
      <c r="I75" s="228"/>
      <c r="J75" s="185"/>
      <c r="K75" s="217"/>
      <c r="L75" s="233" t="str">
        <f t="shared" si="5"/>
        <v/>
      </c>
      <c r="M75" s="207"/>
      <c r="N75" s="208"/>
      <c r="O75" s="208"/>
      <c r="P75" s="209"/>
      <c r="Q75" s="185"/>
      <c r="R75" s="174"/>
      <c r="S75" s="832">
        <f>_xlfn.IFNA(IF($A75="Layered-Over",INDEX('Wage Grid'!$D$14:$D$80,MATCH($B75,ListBargainingUnit,0)),IF($C75=0,INDEX('Wage Grid'!$C$14:$C$80,MATCH($B75,ListBargainingUnit,0)),$C75)),0)</f>
        <v>0</v>
      </c>
      <c r="T75" s="744">
        <f>_xlfn.IFNA(IF($A75="Layered-Over",INDEX('Wage Grid'!$D$14:$D$80,MATCH($D75,ListBargainingUnit,0)),IF($E75=0,INDEX('Wage Grid'!$C$14:$C$80,MATCH($D75,ListBargainingUnit,0)),$E75)),0)</f>
        <v>0</v>
      </c>
      <c r="U75" s="744">
        <f t="shared" si="1"/>
        <v>0</v>
      </c>
      <c r="V75" s="327">
        <f>IFERROR(IF(AND($A75="Layered-Over", OR($U75="14-P",$U75="15-P",$U75="16-P",$U75="17-P",$U75="18-P",$U75="19-P",$U75="20-P")),
      INDEX('Wage Grid'!M$14:M$20, MATCH(U75, ListLayeredOverParaproGridLevel, 0)),
      INDEX('Wage Grid'!G$14:G$56, MATCH(U75, ListGridLevel, 0))), 0)</f>
        <v>0</v>
      </c>
      <c r="W75" s="327">
        <f>IFERROR(IF(AND($A75="Layered-Over", OR($U75="14-P",$U75="15-P",$U75="16-P",$U75="17-P",$U75="18-P",$U75="19-P",$U75="20-P")),
      INDEX('Wage Grid'!N$14:N$20, MATCH($U75, ListLayeredOverParaproGridLevel, 0)),
      INDEX('Wage Grid'!H$14:H$56, MATCH($U75, ListGridLevel, 0))), 0)</f>
        <v>0</v>
      </c>
      <c r="X75" s="327">
        <f>IFERROR(IF(AND($A75="Layered-Over", OR($U75="14-P",$U75="15-P",$U75="16-P",$U75="17-P",$U75="18-P",$U75="19-P",$U75="20-P")),
      INDEX('Wage Grid'!O$14:O$20, MATCH($U75, ListLayeredOverParaproGridLevel, 0)),
      INDEX('Wage Grid'!I$14:I$56, MATCH($U75, ListGridLevel, 0))), 0)</f>
        <v>0</v>
      </c>
      <c r="Y75" s="327">
        <f>IFERROR(IF(AND($A75="Layered-Over", OR($U75="14-P",$U75="15-P",$U75="16-P",$U75="17-P",$U75="18-P",$U75="19-P",$U75="20-P")),
      INDEX('Wage Grid'!P$14:P$20, MATCH($U75, ListLayeredOverParaproGridLevel, 0)),
      INDEX('Wage Grid'!J$14:J$56, MATCH($U75, ListGridLevel, 0))), 0)</f>
        <v>0</v>
      </c>
      <c r="Z75" s="327">
        <f t="shared" si="6"/>
        <v>0</v>
      </c>
      <c r="AA75" s="327">
        <f t="shared" si="7"/>
        <v>0</v>
      </c>
    </row>
    <row r="76" spans="1:27" ht="15" customHeight="1" x14ac:dyDescent="0.25">
      <c r="A76" s="226"/>
      <c r="B76" s="53"/>
      <c r="C76" s="227"/>
      <c r="D76" s="59"/>
      <c r="E76" s="228"/>
      <c r="F76" s="901" t="str">
        <f t="shared" si="4"/>
        <v/>
      </c>
      <c r="G76" s="227"/>
      <c r="H76" s="778"/>
      <c r="I76" s="228"/>
      <c r="J76" s="185"/>
      <c r="K76" s="217"/>
      <c r="L76" s="233" t="str">
        <f t="shared" si="5"/>
        <v/>
      </c>
      <c r="M76" s="207"/>
      <c r="N76" s="208"/>
      <c r="O76" s="208"/>
      <c r="P76" s="209"/>
      <c r="Q76" s="185"/>
      <c r="R76" s="174"/>
      <c r="S76" s="832">
        <f>_xlfn.IFNA(IF($A76="Layered-Over",INDEX('Wage Grid'!$D$14:$D$80,MATCH($B76,ListBargainingUnit,0)),IF($C76=0,INDEX('Wage Grid'!$C$14:$C$80,MATCH($B76,ListBargainingUnit,0)),$C76)),0)</f>
        <v>0</v>
      </c>
      <c r="T76" s="744">
        <f>_xlfn.IFNA(IF($A76="Layered-Over",INDEX('Wage Grid'!$D$14:$D$80,MATCH($D76,ListBargainingUnit,0)),IF($E76=0,INDEX('Wage Grid'!$C$14:$C$80,MATCH($D76,ListBargainingUnit,0)),$E76)),0)</f>
        <v>0</v>
      </c>
      <c r="U76" s="744">
        <f t="shared" si="1"/>
        <v>0</v>
      </c>
      <c r="V76" s="327">
        <f>IFERROR(IF(AND($A76="Layered-Over", OR($U76="14-P",$U76="15-P",$U76="16-P",$U76="17-P",$U76="18-P",$U76="19-P",$U76="20-P")),
      INDEX('Wage Grid'!M$14:M$20, MATCH(U76, ListLayeredOverParaproGridLevel, 0)),
      INDEX('Wage Grid'!G$14:G$56, MATCH(U76, ListGridLevel, 0))), 0)</f>
        <v>0</v>
      </c>
      <c r="W76" s="327">
        <f>IFERROR(IF(AND($A76="Layered-Over", OR($U76="14-P",$U76="15-P",$U76="16-P",$U76="17-P",$U76="18-P",$U76="19-P",$U76="20-P")),
      INDEX('Wage Grid'!N$14:N$20, MATCH($U76, ListLayeredOverParaproGridLevel, 0)),
      INDEX('Wage Grid'!H$14:H$56, MATCH($U76, ListGridLevel, 0))), 0)</f>
        <v>0</v>
      </c>
      <c r="X76" s="327">
        <f>IFERROR(IF(AND($A76="Layered-Over", OR($U76="14-P",$U76="15-P",$U76="16-P",$U76="17-P",$U76="18-P",$U76="19-P",$U76="20-P")),
      INDEX('Wage Grid'!O$14:O$20, MATCH($U76, ListLayeredOverParaproGridLevel, 0)),
      INDEX('Wage Grid'!I$14:I$56, MATCH($U76, ListGridLevel, 0))), 0)</f>
        <v>0</v>
      </c>
      <c r="Y76" s="327">
        <f>IFERROR(IF(AND($A76="Layered-Over", OR($U76="14-P",$U76="15-P",$U76="16-P",$U76="17-P",$U76="18-P",$U76="19-P",$U76="20-P")),
      INDEX('Wage Grid'!P$14:P$20, MATCH($U76, ListLayeredOverParaproGridLevel, 0)),
      INDEX('Wage Grid'!J$14:J$56, MATCH($U76, ListGridLevel, 0))), 0)</f>
        <v>0</v>
      </c>
      <c r="Z76" s="327">
        <f t="shared" si="6"/>
        <v>0</v>
      </c>
      <c r="AA76" s="327">
        <f t="shared" si="7"/>
        <v>0</v>
      </c>
    </row>
    <row r="77" spans="1:27" ht="15" customHeight="1" x14ac:dyDescent="0.25">
      <c r="A77" s="226"/>
      <c r="B77" s="53"/>
      <c r="C77" s="227"/>
      <c r="D77" s="59"/>
      <c r="E77" s="228"/>
      <c r="F77" s="901" t="str">
        <f t="shared" si="4"/>
        <v/>
      </c>
      <c r="G77" s="227"/>
      <c r="H77" s="778"/>
      <c r="I77" s="228"/>
      <c r="J77" s="185"/>
      <c r="K77" s="217"/>
      <c r="L77" s="233" t="str">
        <f t="shared" si="5"/>
        <v/>
      </c>
      <c r="M77" s="207"/>
      <c r="N77" s="208"/>
      <c r="O77" s="208"/>
      <c r="P77" s="209"/>
      <c r="Q77" s="185"/>
      <c r="R77" s="174"/>
      <c r="S77" s="832">
        <f>_xlfn.IFNA(IF($A77="Layered-Over",INDEX('Wage Grid'!$D$14:$D$80,MATCH($B77,ListBargainingUnit,0)),IF($C77=0,INDEX('Wage Grid'!$C$14:$C$80,MATCH($B77,ListBargainingUnit,0)),$C77)),0)</f>
        <v>0</v>
      </c>
      <c r="T77" s="744">
        <f>_xlfn.IFNA(IF($A77="Layered-Over",INDEX('Wage Grid'!$D$14:$D$80,MATCH($D77,ListBargainingUnit,0)),IF($E77=0,INDEX('Wage Grid'!$C$14:$C$80,MATCH($D77,ListBargainingUnit,0)),$E77)),0)</f>
        <v>0</v>
      </c>
      <c r="U77" s="744">
        <f t="shared" si="1"/>
        <v>0</v>
      </c>
      <c r="V77" s="327">
        <f>IFERROR(IF(AND($A77="Layered-Over", OR($U77="14-P",$U77="15-P",$U77="16-P",$U77="17-P",$U77="18-P",$U77="19-P",$U77="20-P")),
      INDEX('Wage Grid'!M$14:M$20, MATCH(U77, ListLayeredOverParaproGridLevel, 0)),
      INDEX('Wage Grid'!G$14:G$56, MATCH(U77, ListGridLevel, 0))), 0)</f>
        <v>0</v>
      </c>
      <c r="W77" s="327">
        <f>IFERROR(IF(AND($A77="Layered-Over", OR($U77="14-P",$U77="15-P",$U77="16-P",$U77="17-P",$U77="18-P",$U77="19-P",$U77="20-P")),
      INDEX('Wage Grid'!N$14:N$20, MATCH($U77, ListLayeredOverParaproGridLevel, 0)),
      INDEX('Wage Grid'!H$14:H$56, MATCH($U77, ListGridLevel, 0))), 0)</f>
        <v>0</v>
      </c>
      <c r="X77" s="327">
        <f>IFERROR(IF(AND($A77="Layered-Over", OR($U77="14-P",$U77="15-P",$U77="16-P",$U77="17-P",$U77="18-P",$U77="19-P",$U77="20-P")),
      INDEX('Wage Grid'!O$14:O$20, MATCH($U77, ListLayeredOverParaproGridLevel, 0)),
      INDEX('Wage Grid'!I$14:I$56, MATCH($U77, ListGridLevel, 0))), 0)</f>
        <v>0</v>
      </c>
      <c r="Y77" s="327">
        <f>IFERROR(IF(AND($A77="Layered-Over", OR($U77="14-P",$U77="15-P",$U77="16-P",$U77="17-P",$U77="18-P",$U77="19-P",$U77="20-P")),
      INDEX('Wage Grid'!P$14:P$20, MATCH($U77, ListLayeredOverParaproGridLevel, 0)),
      INDEX('Wage Grid'!J$14:J$56, MATCH($U77, ListGridLevel, 0))), 0)</f>
        <v>0</v>
      </c>
      <c r="Z77" s="327">
        <f t="shared" si="6"/>
        <v>0</v>
      </c>
      <c r="AA77" s="327">
        <f t="shared" si="7"/>
        <v>0</v>
      </c>
    </row>
    <row r="78" spans="1:27" ht="15" customHeight="1" x14ac:dyDescent="0.25">
      <c r="A78" s="226"/>
      <c r="B78" s="53"/>
      <c r="C78" s="227"/>
      <c r="D78" s="59"/>
      <c r="E78" s="228"/>
      <c r="F78" s="901" t="str">
        <f t="shared" si="4"/>
        <v/>
      </c>
      <c r="G78" s="227"/>
      <c r="H78" s="778"/>
      <c r="I78" s="228"/>
      <c r="J78" s="185"/>
      <c r="K78" s="217"/>
      <c r="L78" s="233" t="str">
        <f t="shared" si="5"/>
        <v/>
      </c>
      <c r="M78" s="207"/>
      <c r="N78" s="208"/>
      <c r="O78" s="208"/>
      <c r="P78" s="209"/>
      <c r="Q78" s="185"/>
      <c r="R78" s="174"/>
      <c r="S78" s="832">
        <f>_xlfn.IFNA(IF($A78="Layered-Over",INDEX('Wage Grid'!$D$14:$D$80,MATCH($B78,ListBargainingUnit,0)),IF($C78=0,INDEX('Wage Grid'!$C$14:$C$80,MATCH($B78,ListBargainingUnit,0)),$C78)),0)</f>
        <v>0</v>
      </c>
      <c r="T78" s="744">
        <f>_xlfn.IFNA(IF($A78="Layered-Over",INDEX('Wage Grid'!$D$14:$D$80,MATCH($D78,ListBargainingUnit,0)),IF($E78=0,INDEX('Wage Grid'!$C$14:$C$80,MATCH($D78,ListBargainingUnit,0)),$E78)),0)</f>
        <v>0</v>
      </c>
      <c r="U78" s="744">
        <f t="shared" si="1"/>
        <v>0</v>
      </c>
      <c r="V78" s="327">
        <f>IFERROR(IF(AND($A78="Layered-Over", OR($U78="14-P",$U78="15-P",$U78="16-P",$U78="17-P",$U78="18-P",$U78="19-P",$U78="20-P")),
      INDEX('Wage Grid'!M$14:M$20, MATCH(U78, ListLayeredOverParaproGridLevel, 0)),
      INDEX('Wage Grid'!G$14:G$56, MATCH(U78, ListGridLevel, 0))), 0)</f>
        <v>0</v>
      </c>
      <c r="W78" s="327">
        <f>IFERROR(IF(AND($A78="Layered-Over", OR($U78="14-P",$U78="15-P",$U78="16-P",$U78="17-P",$U78="18-P",$U78="19-P",$U78="20-P")),
      INDEX('Wage Grid'!N$14:N$20, MATCH($U78, ListLayeredOverParaproGridLevel, 0)),
      INDEX('Wage Grid'!H$14:H$56, MATCH($U78, ListGridLevel, 0))), 0)</f>
        <v>0</v>
      </c>
      <c r="X78" s="327">
        <f>IFERROR(IF(AND($A78="Layered-Over", OR($U78="14-P",$U78="15-P",$U78="16-P",$U78="17-P",$U78="18-P",$U78="19-P",$U78="20-P")),
      INDEX('Wage Grid'!O$14:O$20, MATCH($U78, ListLayeredOverParaproGridLevel, 0)),
      INDEX('Wage Grid'!I$14:I$56, MATCH($U78, ListGridLevel, 0))), 0)</f>
        <v>0</v>
      </c>
      <c r="Y78" s="327">
        <f>IFERROR(IF(AND($A78="Layered-Over", OR($U78="14-P",$U78="15-P",$U78="16-P",$U78="17-P",$U78="18-P",$U78="19-P",$U78="20-P")),
      INDEX('Wage Grid'!P$14:P$20, MATCH($U78, ListLayeredOverParaproGridLevel, 0)),
      INDEX('Wage Grid'!J$14:J$56, MATCH($U78, ListGridLevel, 0))), 0)</f>
        <v>0</v>
      </c>
      <c r="Z78" s="327">
        <f t="shared" si="6"/>
        <v>0</v>
      </c>
      <c r="AA78" s="327">
        <f t="shared" si="7"/>
        <v>0</v>
      </c>
    </row>
    <row r="79" spans="1:27" ht="15" customHeight="1" x14ac:dyDescent="0.25">
      <c r="A79" s="226"/>
      <c r="B79" s="53"/>
      <c r="C79" s="227"/>
      <c r="D79" s="59"/>
      <c r="E79" s="228"/>
      <c r="F79" s="901" t="str">
        <f t="shared" si="4"/>
        <v/>
      </c>
      <c r="G79" s="227"/>
      <c r="H79" s="778"/>
      <c r="I79" s="228"/>
      <c r="J79" s="185"/>
      <c r="K79" s="217"/>
      <c r="L79" s="233" t="str">
        <f t="shared" si="5"/>
        <v/>
      </c>
      <c r="M79" s="207"/>
      <c r="N79" s="208"/>
      <c r="O79" s="208"/>
      <c r="P79" s="209"/>
      <c r="Q79" s="185"/>
      <c r="R79" s="174"/>
      <c r="S79" s="832">
        <f>_xlfn.IFNA(IF($A79="Layered-Over",INDEX('Wage Grid'!$D$14:$D$80,MATCH($B79,ListBargainingUnit,0)),IF($C79=0,INDEX('Wage Grid'!$C$14:$C$80,MATCH($B79,ListBargainingUnit,0)),$C79)),0)</f>
        <v>0</v>
      </c>
      <c r="T79" s="744">
        <f>_xlfn.IFNA(IF($A79="Layered-Over",INDEX('Wage Grid'!$D$14:$D$80,MATCH($D79,ListBargainingUnit,0)),IF($E79=0,INDEX('Wage Grid'!$C$14:$C$80,MATCH($D79,ListBargainingUnit,0)),$E79)),0)</f>
        <v>0</v>
      </c>
      <c r="U79" s="744">
        <f t="shared" si="1"/>
        <v>0</v>
      </c>
      <c r="V79" s="327">
        <f>IFERROR(IF(AND($A79="Layered-Over", OR($U79="14-P",$U79="15-P",$U79="16-P",$U79="17-P",$U79="18-P",$U79="19-P",$U79="20-P")),
      INDEX('Wage Grid'!M$14:M$20, MATCH(U79, ListLayeredOverParaproGridLevel, 0)),
      INDEX('Wage Grid'!G$14:G$56, MATCH(U79, ListGridLevel, 0))), 0)</f>
        <v>0</v>
      </c>
      <c r="W79" s="327">
        <f>IFERROR(IF(AND($A79="Layered-Over", OR($U79="14-P",$U79="15-P",$U79="16-P",$U79="17-P",$U79="18-P",$U79="19-P",$U79="20-P")),
      INDEX('Wage Grid'!N$14:N$20, MATCH($U79, ListLayeredOverParaproGridLevel, 0)),
      INDEX('Wage Grid'!H$14:H$56, MATCH($U79, ListGridLevel, 0))), 0)</f>
        <v>0</v>
      </c>
      <c r="X79" s="327">
        <f>IFERROR(IF(AND($A79="Layered-Over", OR($U79="14-P",$U79="15-P",$U79="16-P",$U79="17-P",$U79="18-P",$U79="19-P",$U79="20-P")),
      INDEX('Wage Grid'!O$14:O$20, MATCH($U79, ListLayeredOverParaproGridLevel, 0)),
      INDEX('Wage Grid'!I$14:I$56, MATCH($U79, ListGridLevel, 0))), 0)</f>
        <v>0</v>
      </c>
      <c r="Y79" s="327">
        <f>IFERROR(IF(AND($A79="Layered-Over", OR($U79="14-P",$U79="15-P",$U79="16-P",$U79="17-P",$U79="18-P",$U79="19-P",$U79="20-P")),
      INDEX('Wage Grid'!P$14:P$20, MATCH($U79, ListLayeredOverParaproGridLevel, 0)),
      INDEX('Wage Grid'!J$14:J$56, MATCH($U79, ListGridLevel, 0))), 0)</f>
        <v>0</v>
      </c>
      <c r="Z79" s="327">
        <f t="shared" si="6"/>
        <v>0</v>
      </c>
      <c r="AA79" s="327">
        <f t="shared" si="7"/>
        <v>0</v>
      </c>
    </row>
    <row r="80" spans="1:27" ht="15" customHeight="1" x14ac:dyDescent="0.25">
      <c r="A80" s="226"/>
      <c r="B80" s="53"/>
      <c r="C80" s="227"/>
      <c r="D80" s="59"/>
      <c r="E80" s="228"/>
      <c r="F80" s="901" t="str">
        <f t="shared" si="4"/>
        <v/>
      </c>
      <c r="G80" s="227"/>
      <c r="H80" s="778"/>
      <c r="I80" s="228"/>
      <c r="J80" s="185"/>
      <c r="K80" s="217"/>
      <c r="L80" s="233" t="str">
        <f t="shared" si="5"/>
        <v/>
      </c>
      <c r="M80" s="207"/>
      <c r="N80" s="208"/>
      <c r="O80" s="208"/>
      <c r="P80" s="209"/>
      <c r="Q80" s="185"/>
      <c r="R80" s="174"/>
      <c r="S80" s="832">
        <f>_xlfn.IFNA(IF($A80="Layered-Over",INDEX('Wage Grid'!$D$14:$D$80,MATCH($B80,ListBargainingUnit,0)),IF($C80=0,INDEX('Wage Grid'!$C$14:$C$80,MATCH($B80,ListBargainingUnit,0)),$C80)),0)</f>
        <v>0</v>
      </c>
      <c r="T80" s="744">
        <f>_xlfn.IFNA(IF($A80="Layered-Over",INDEX('Wage Grid'!$D$14:$D$80,MATCH($D80,ListBargainingUnit,0)),IF($E80=0,INDEX('Wage Grid'!$C$14:$C$80,MATCH($D80,ListBargainingUnit,0)),$E80)),0)</f>
        <v>0</v>
      </c>
      <c r="U80" s="744">
        <f t="shared" si="1"/>
        <v>0</v>
      </c>
      <c r="V80" s="327">
        <f>IFERROR(IF(AND($A80="Layered-Over", OR($U80="14-P",$U80="15-P",$U80="16-P",$U80="17-P",$U80="18-P",$U80="19-P",$U80="20-P")),
      INDEX('Wage Grid'!M$14:M$20, MATCH(U80, ListLayeredOverParaproGridLevel, 0)),
      INDEX('Wage Grid'!G$14:G$56, MATCH(U80, ListGridLevel, 0))), 0)</f>
        <v>0</v>
      </c>
      <c r="W80" s="327">
        <f>IFERROR(IF(AND($A80="Layered-Over", OR($U80="14-P",$U80="15-P",$U80="16-P",$U80="17-P",$U80="18-P",$U80="19-P",$U80="20-P")),
      INDEX('Wage Grid'!N$14:N$20, MATCH($U80, ListLayeredOverParaproGridLevel, 0)),
      INDEX('Wage Grid'!H$14:H$56, MATCH($U80, ListGridLevel, 0))), 0)</f>
        <v>0</v>
      </c>
      <c r="X80" s="327">
        <f>IFERROR(IF(AND($A80="Layered-Over", OR($U80="14-P",$U80="15-P",$U80="16-P",$U80="17-P",$U80="18-P",$U80="19-P",$U80="20-P")),
      INDEX('Wage Grid'!O$14:O$20, MATCH($U80, ListLayeredOverParaproGridLevel, 0)),
      INDEX('Wage Grid'!I$14:I$56, MATCH($U80, ListGridLevel, 0))), 0)</f>
        <v>0</v>
      </c>
      <c r="Y80" s="327">
        <f>IFERROR(IF(AND($A80="Layered-Over", OR($U80="14-P",$U80="15-P",$U80="16-P",$U80="17-P",$U80="18-P",$U80="19-P",$U80="20-P")),
      INDEX('Wage Grid'!P$14:P$20, MATCH($U80, ListLayeredOverParaproGridLevel, 0)),
      INDEX('Wage Grid'!J$14:J$56, MATCH($U80, ListGridLevel, 0))), 0)</f>
        <v>0</v>
      </c>
      <c r="Z80" s="327">
        <f t="shared" si="6"/>
        <v>0</v>
      </c>
      <c r="AA80" s="327">
        <f t="shared" si="7"/>
        <v>0</v>
      </c>
    </row>
    <row r="81" spans="1:27" ht="15" customHeight="1" x14ac:dyDescent="0.25">
      <c r="A81" s="226"/>
      <c r="B81" s="53"/>
      <c r="C81" s="227"/>
      <c r="D81" s="59"/>
      <c r="E81" s="228"/>
      <c r="F81" s="901" t="str">
        <f t="shared" si="4"/>
        <v/>
      </c>
      <c r="G81" s="227"/>
      <c r="H81" s="778"/>
      <c r="I81" s="228"/>
      <c r="J81" s="185"/>
      <c r="K81" s="217"/>
      <c r="L81" s="233" t="str">
        <f t="shared" si="5"/>
        <v/>
      </c>
      <c r="M81" s="207"/>
      <c r="N81" s="208"/>
      <c r="O81" s="208"/>
      <c r="P81" s="209"/>
      <c r="Q81" s="185"/>
      <c r="R81" s="174"/>
      <c r="S81" s="832">
        <f>_xlfn.IFNA(IF($A81="Layered-Over",INDEX('Wage Grid'!$D$14:$D$80,MATCH($B81,ListBargainingUnit,0)),IF($C81=0,INDEX('Wage Grid'!$C$14:$C$80,MATCH($B81,ListBargainingUnit,0)),$C81)),0)</f>
        <v>0</v>
      </c>
      <c r="T81" s="744">
        <f>_xlfn.IFNA(IF($A81="Layered-Over",INDEX('Wage Grid'!$D$14:$D$80,MATCH($D81,ListBargainingUnit,0)),IF($E81=0,INDEX('Wage Grid'!$C$14:$C$80,MATCH($D81,ListBargainingUnit,0)),$E81)),0)</f>
        <v>0</v>
      </c>
      <c r="U81" s="744">
        <f t="shared" si="1"/>
        <v>0</v>
      </c>
      <c r="V81" s="327">
        <f>IFERROR(IF(AND($A81="Layered-Over", OR($U81="14-P",$U81="15-P",$U81="16-P",$U81="17-P",$U81="18-P",$U81="19-P",$U81="20-P")),
      INDEX('Wage Grid'!M$14:M$20, MATCH(U81, ListLayeredOverParaproGridLevel, 0)),
      INDEX('Wage Grid'!G$14:G$56, MATCH(U81, ListGridLevel, 0))), 0)</f>
        <v>0</v>
      </c>
      <c r="W81" s="327">
        <f>IFERROR(IF(AND($A81="Layered-Over", OR($U81="14-P",$U81="15-P",$U81="16-P",$U81="17-P",$U81="18-P",$U81="19-P",$U81="20-P")),
      INDEX('Wage Grid'!N$14:N$20, MATCH($U81, ListLayeredOverParaproGridLevel, 0)),
      INDEX('Wage Grid'!H$14:H$56, MATCH($U81, ListGridLevel, 0))), 0)</f>
        <v>0</v>
      </c>
      <c r="X81" s="327">
        <f>IFERROR(IF(AND($A81="Layered-Over", OR($U81="14-P",$U81="15-P",$U81="16-P",$U81="17-P",$U81="18-P",$U81="19-P",$U81="20-P")),
      INDEX('Wage Grid'!O$14:O$20, MATCH($U81, ListLayeredOverParaproGridLevel, 0)),
      INDEX('Wage Grid'!I$14:I$56, MATCH($U81, ListGridLevel, 0))), 0)</f>
        <v>0</v>
      </c>
      <c r="Y81" s="327">
        <f>IFERROR(IF(AND($A81="Layered-Over", OR($U81="14-P",$U81="15-P",$U81="16-P",$U81="17-P",$U81="18-P",$U81="19-P",$U81="20-P")),
      INDEX('Wage Grid'!P$14:P$20, MATCH($U81, ListLayeredOverParaproGridLevel, 0)),
      INDEX('Wage Grid'!J$14:J$56, MATCH($U81, ListGridLevel, 0))), 0)</f>
        <v>0</v>
      </c>
      <c r="Z81" s="327">
        <f t="shared" ref="Z81:Z112" si="8">J81*K81</f>
        <v>0</v>
      </c>
      <c r="AA81" s="327">
        <f t="shared" ref="AA81:AA112" si="9">SUM(M81*V81,N81*W81,O81*X81,P81*Y81+Q81*R81)</f>
        <v>0</v>
      </c>
    </row>
    <row r="82" spans="1:27" ht="15" customHeight="1" x14ac:dyDescent="0.25">
      <c r="A82" s="226"/>
      <c r="B82" s="53"/>
      <c r="C82" s="227"/>
      <c r="D82" s="59"/>
      <c r="E82" s="228"/>
      <c r="F82" s="901" t="str">
        <f t="shared" ref="F82:F145" si="10">IF(U82=0,"",U82)</f>
        <v/>
      </c>
      <c r="G82" s="227"/>
      <c r="H82" s="778"/>
      <c r="I82" s="228"/>
      <c r="J82" s="185"/>
      <c r="K82" s="217"/>
      <c r="L82" s="233" t="str">
        <f t="shared" ref="L82:L145" si="11">IF(SUM(M82:Q82)=0,"",SUM(M82:Q82))</f>
        <v/>
      </c>
      <c r="M82" s="207"/>
      <c r="N82" s="208"/>
      <c r="O82" s="208"/>
      <c r="P82" s="209"/>
      <c r="Q82" s="185"/>
      <c r="R82" s="174"/>
      <c r="S82" s="832">
        <f>_xlfn.IFNA(IF($A82="Layered-Over",INDEX('Wage Grid'!$D$14:$D$80,MATCH($B82,ListBargainingUnit,0)),IF($C82=0,INDEX('Wage Grid'!$C$14:$C$80,MATCH($B82,ListBargainingUnit,0)),$C82)),0)</f>
        <v>0</v>
      </c>
      <c r="T82" s="744">
        <f>_xlfn.IFNA(IF($A82="Layered-Over",INDEX('Wage Grid'!$D$14:$D$80,MATCH($D82,ListBargainingUnit,0)),IF($E82=0,INDEX('Wage Grid'!$C$14:$C$80,MATCH($D82,ListBargainingUnit,0)),$E82)),0)</f>
        <v>0</v>
      </c>
      <c r="U82" s="744">
        <f t="shared" ref="U82:U145" si="12">IF(IFERROR(--LEFT(S82, FIND("-", S82 &amp; "-")-1), 0) &gt;= IFERROR(--LEFT(T82, FIND("-", T82 &amp; "-")-1), 0), S82, T82)</f>
        <v>0</v>
      </c>
      <c r="V82" s="327">
        <f>IFERROR(IF(AND($A82="Layered-Over", OR($U82="14-P",$U82="15-P",$U82="16-P",$U82="17-P",$U82="18-P",$U82="19-P",$U82="20-P")),
      INDEX('Wage Grid'!M$14:M$20, MATCH(U82, ListLayeredOverParaproGridLevel, 0)),
      INDEX('Wage Grid'!G$14:G$56, MATCH(U82, ListGridLevel, 0))), 0)</f>
        <v>0</v>
      </c>
      <c r="W82" s="327">
        <f>IFERROR(IF(AND($A82="Layered-Over", OR($U82="14-P",$U82="15-P",$U82="16-P",$U82="17-P",$U82="18-P",$U82="19-P",$U82="20-P")),
      INDEX('Wage Grid'!N$14:N$20, MATCH($U82, ListLayeredOverParaproGridLevel, 0)),
      INDEX('Wage Grid'!H$14:H$56, MATCH($U82, ListGridLevel, 0))), 0)</f>
        <v>0</v>
      </c>
      <c r="X82" s="327">
        <f>IFERROR(IF(AND($A82="Layered-Over", OR($U82="14-P",$U82="15-P",$U82="16-P",$U82="17-P",$U82="18-P",$U82="19-P",$U82="20-P")),
      INDEX('Wage Grid'!O$14:O$20, MATCH($U82, ListLayeredOverParaproGridLevel, 0)),
      INDEX('Wage Grid'!I$14:I$56, MATCH($U82, ListGridLevel, 0))), 0)</f>
        <v>0</v>
      </c>
      <c r="Y82" s="327">
        <f>IFERROR(IF(AND($A82="Layered-Over", OR($U82="14-P",$U82="15-P",$U82="16-P",$U82="17-P",$U82="18-P",$U82="19-P",$U82="20-P")),
      INDEX('Wage Grid'!P$14:P$20, MATCH($U82, ListLayeredOverParaproGridLevel, 0)),
      INDEX('Wage Grid'!J$14:J$56, MATCH($U82, ListGridLevel, 0))), 0)</f>
        <v>0</v>
      </c>
      <c r="Z82" s="327">
        <f t="shared" si="8"/>
        <v>0</v>
      </c>
      <c r="AA82" s="327">
        <f t="shared" si="9"/>
        <v>0</v>
      </c>
    </row>
    <row r="83" spans="1:27" ht="15" customHeight="1" x14ac:dyDescent="0.25">
      <c r="A83" s="226"/>
      <c r="B83" s="53"/>
      <c r="C83" s="227"/>
      <c r="D83" s="59"/>
      <c r="E83" s="228"/>
      <c r="F83" s="901" t="str">
        <f t="shared" si="10"/>
        <v/>
      </c>
      <c r="G83" s="227"/>
      <c r="H83" s="778"/>
      <c r="I83" s="228"/>
      <c r="J83" s="185"/>
      <c r="K83" s="217"/>
      <c r="L83" s="233" t="str">
        <f t="shared" si="11"/>
        <v/>
      </c>
      <c r="M83" s="207"/>
      <c r="N83" s="208"/>
      <c r="O83" s="208"/>
      <c r="P83" s="209"/>
      <c r="Q83" s="185"/>
      <c r="R83" s="174"/>
      <c r="S83" s="832">
        <f>_xlfn.IFNA(IF($A83="Layered-Over",INDEX('Wage Grid'!$D$14:$D$80,MATCH($B83,ListBargainingUnit,0)),IF($C83=0,INDEX('Wage Grid'!$C$14:$C$80,MATCH($B83,ListBargainingUnit,0)),$C83)),0)</f>
        <v>0</v>
      </c>
      <c r="T83" s="744">
        <f>_xlfn.IFNA(IF($A83="Layered-Over",INDEX('Wage Grid'!$D$14:$D$80,MATCH($D83,ListBargainingUnit,0)),IF($E83=0,INDEX('Wage Grid'!$C$14:$C$80,MATCH($D83,ListBargainingUnit,0)),$E83)),0)</f>
        <v>0</v>
      </c>
      <c r="U83" s="744">
        <f t="shared" si="12"/>
        <v>0</v>
      </c>
      <c r="V83" s="327">
        <f>IFERROR(IF(AND($A83="Layered-Over", OR($U83="14-P",$U83="15-P",$U83="16-P",$U83="17-P",$U83="18-P",$U83="19-P",$U83="20-P")),
      INDEX('Wage Grid'!M$14:M$20, MATCH(U83, ListLayeredOverParaproGridLevel, 0)),
      INDEX('Wage Grid'!G$14:G$56, MATCH(U83, ListGridLevel, 0))), 0)</f>
        <v>0</v>
      </c>
      <c r="W83" s="327">
        <f>IFERROR(IF(AND($A83="Layered-Over", OR($U83="14-P",$U83="15-P",$U83="16-P",$U83="17-P",$U83="18-P",$U83="19-P",$U83="20-P")),
      INDEX('Wage Grid'!N$14:N$20, MATCH($U83, ListLayeredOverParaproGridLevel, 0)),
      INDEX('Wage Grid'!H$14:H$56, MATCH($U83, ListGridLevel, 0))), 0)</f>
        <v>0</v>
      </c>
      <c r="X83" s="327">
        <f>IFERROR(IF(AND($A83="Layered-Over", OR($U83="14-P",$U83="15-P",$U83="16-P",$U83="17-P",$U83="18-P",$U83="19-P",$U83="20-P")),
      INDEX('Wage Grid'!O$14:O$20, MATCH($U83, ListLayeredOverParaproGridLevel, 0)),
      INDEX('Wage Grid'!I$14:I$56, MATCH($U83, ListGridLevel, 0))), 0)</f>
        <v>0</v>
      </c>
      <c r="Y83" s="327">
        <f>IFERROR(IF(AND($A83="Layered-Over", OR($U83="14-P",$U83="15-P",$U83="16-P",$U83="17-P",$U83="18-P",$U83="19-P",$U83="20-P")),
      INDEX('Wage Grid'!P$14:P$20, MATCH($U83, ListLayeredOverParaproGridLevel, 0)),
      INDEX('Wage Grid'!J$14:J$56, MATCH($U83, ListGridLevel, 0))), 0)</f>
        <v>0</v>
      </c>
      <c r="Z83" s="327">
        <f t="shared" si="8"/>
        <v>0</v>
      </c>
      <c r="AA83" s="327">
        <f t="shared" si="9"/>
        <v>0</v>
      </c>
    </row>
    <row r="84" spans="1:27" ht="15" customHeight="1" x14ac:dyDescent="0.25">
      <c r="A84" s="226"/>
      <c r="B84" s="53"/>
      <c r="C84" s="227"/>
      <c r="D84" s="59"/>
      <c r="E84" s="228"/>
      <c r="F84" s="901" t="str">
        <f t="shared" si="10"/>
        <v/>
      </c>
      <c r="G84" s="227"/>
      <c r="H84" s="778"/>
      <c r="I84" s="228"/>
      <c r="J84" s="185"/>
      <c r="K84" s="217"/>
      <c r="L84" s="233" t="str">
        <f t="shared" si="11"/>
        <v/>
      </c>
      <c r="M84" s="207"/>
      <c r="N84" s="208"/>
      <c r="O84" s="208"/>
      <c r="P84" s="209"/>
      <c r="Q84" s="185"/>
      <c r="R84" s="174"/>
      <c r="S84" s="832">
        <f>_xlfn.IFNA(IF($A84="Layered-Over",INDEX('Wage Grid'!$D$14:$D$80,MATCH($B84,ListBargainingUnit,0)),IF($C84=0,INDEX('Wage Grid'!$C$14:$C$80,MATCH($B84,ListBargainingUnit,0)),$C84)),0)</f>
        <v>0</v>
      </c>
      <c r="T84" s="744">
        <f>_xlfn.IFNA(IF($A84="Layered-Over",INDEX('Wage Grid'!$D$14:$D$80,MATCH($D84,ListBargainingUnit,0)),IF($E84=0,INDEX('Wage Grid'!$C$14:$C$80,MATCH($D84,ListBargainingUnit,0)),$E84)),0)</f>
        <v>0</v>
      </c>
      <c r="U84" s="744">
        <f t="shared" si="12"/>
        <v>0</v>
      </c>
      <c r="V84" s="327">
        <f>IFERROR(IF(AND($A84="Layered-Over", OR($U84="14-P",$U84="15-P",$U84="16-P",$U84="17-P",$U84="18-P",$U84="19-P",$U84="20-P")),
      INDEX('Wage Grid'!M$14:M$20, MATCH(U84, ListLayeredOverParaproGridLevel, 0)),
      INDEX('Wage Grid'!G$14:G$56, MATCH(U84, ListGridLevel, 0))), 0)</f>
        <v>0</v>
      </c>
      <c r="W84" s="327">
        <f>IFERROR(IF(AND($A84="Layered-Over", OR($U84="14-P",$U84="15-P",$U84="16-P",$U84="17-P",$U84="18-P",$U84="19-P",$U84="20-P")),
      INDEX('Wage Grid'!N$14:N$20, MATCH($U84, ListLayeredOverParaproGridLevel, 0)),
      INDEX('Wage Grid'!H$14:H$56, MATCH($U84, ListGridLevel, 0))), 0)</f>
        <v>0</v>
      </c>
      <c r="X84" s="327">
        <f>IFERROR(IF(AND($A84="Layered-Over", OR($U84="14-P",$U84="15-P",$U84="16-P",$U84="17-P",$U84="18-P",$U84="19-P",$U84="20-P")),
      INDEX('Wage Grid'!O$14:O$20, MATCH($U84, ListLayeredOverParaproGridLevel, 0)),
      INDEX('Wage Grid'!I$14:I$56, MATCH($U84, ListGridLevel, 0))), 0)</f>
        <v>0</v>
      </c>
      <c r="Y84" s="327">
        <f>IFERROR(IF(AND($A84="Layered-Over", OR($U84="14-P",$U84="15-P",$U84="16-P",$U84="17-P",$U84="18-P",$U84="19-P",$U84="20-P")),
      INDEX('Wage Grid'!P$14:P$20, MATCH($U84, ListLayeredOverParaproGridLevel, 0)),
      INDEX('Wage Grid'!J$14:J$56, MATCH($U84, ListGridLevel, 0))), 0)</f>
        <v>0</v>
      </c>
      <c r="Z84" s="327">
        <f t="shared" si="8"/>
        <v>0</v>
      </c>
      <c r="AA84" s="327">
        <f t="shared" si="9"/>
        <v>0</v>
      </c>
    </row>
    <row r="85" spans="1:27" ht="15" customHeight="1" x14ac:dyDescent="0.25">
      <c r="A85" s="226"/>
      <c r="B85" s="53"/>
      <c r="C85" s="227"/>
      <c r="D85" s="59"/>
      <c r="E85" s="228"/>
      <c r="F85" s="901" t="str">
        <f t="shared" si="10"/>
        <v/>
      </c>
      <c r="G85" s="227"/>
      <c r="H85" s="778"/>
      <c r="I85" s="228"/>
      <c r="J85" s="185"/>
      <c r="K85" s="217"/>
      <c r="L85" s="233" t="str">
        <f t="shared" si="11"/>
        <v/>
      </c>
      <c r="M85" s="207"/>
      <c r="N85" s="208"/>
      <c r="O85" s="208"/>
      <c r="P85" s="209"/>
      <c r="Q85" s="185"/>
      <c r="R85" s="174"/>
      <c r="S85" s="832">
        <f>_xlfn.IFNA(IF($A85="Layered-Over",INDEX('Wage Grid'!$D$14:$D$80,MATCH($B85,ListBargainingUnit,0)),IF($C85=0,INDEX('Wage Grid'!$C$14:$C$80,MATCH($B85,ListBargainingUnit,0)),$C85)),0)</f>
        <v>0</v>
      </c>
      <c r="T85" s="744">
        <f>_xlfn.IFNA(IF($A85="Layered-Over",INDEX('Wage Grid'!$D$14:$D$80,MATCH($D85,ListBargainingUnit,0)),IF($E85=0,INDEX('Wage Grid'!$C$14:$C$80,MATCH($D85,ListBargainingUnit,0)),$E85)),0)</f>
        <v>0</v>
      </c>
      <c r="U85" s="744">
        <f t="shared" si="12"/>
        <v>0</v>
      </c>
      <c r="V85" s="327">
        <f>IFERROR(IF(AND($A85="Layered-Over", OR($U85="14-P",$U85="15-P",$U85="16-P",$U85="17-P",$U85="18-P",$U85="19-P",$U85="20-P")),
      INDEX('Wage Grid'!M$14:M$20, MATCH(U85, ListLayeredOverParaproGridLevel, 0)),
      INDEX('Wage Grid'!G$14:G$56, MATCH(U85, ListGridLevel, 0))), 0)</f>
        <v>0</v>
      </c>
      <c r="W85" s="327">
        <f>IFERROR(IF(AND($A85="Layered-Over", OR($U85="14-P",$U85="15-P",$U85="16-P",$U85="17-P",$U85="18-P",$U85="19-P",$U85="20-P")),
      INDEX('Wage Grid'!N$14:N$20, MATCH($U85, ListLayeredOverParaproGridLevel, 0)),
      INDEX('Wage Grid'!H$14:H$56, MATCH($U85, ListGridLevel, 0))), 0)</f>
        <v>0</v>
      </c>
      <c r="X85" s="327">
        <f>IFERROR(IF(AND($A85="Layered-Over", OR($U85="14-P",$U85="15-P",$U85="16-P",$U85="17-P",$U85="18-P",$U85="19-P",$U85="20-P")),
      INDEX('Wage Grid'!O$14:O$20, MATCH($U85, ListLayeredOverParaproGridLevel, 0)),
      INDEX('Wage Grid'!I$14:I$56, MATCH($U85, ListGridLevel, 0))), 0)</f>
        <v>0</v>
      </c>
      <c r="Y85" s="327">
        <f>IFERROR(IF(AND($A85="Layered-Over", OR($U85="14-P",$U85="15-P",$U85="16-P",$U85="17-P",$U85="18-P",$U85="19-P",$U85="20-P")),
      INDEX('Wage Grid'!P$14:P$20, MATCH($U85, ListLayeredOverParaproGridLevel, 0)),
      INDEX('Wage Grid'!J$14:J$56, MATCH($U85, ListGridLevel, 0))), 0)</f>
        <v>0</v>
      </c>
      <c r="Z85" s="327">
        <f t="shared" si="8"/>
        <v>0</v>
      </c>
      <c r="AA85" s="327">
        <f t="shared" si="9"/>
        <v>0</v>
      </c>
    </row>
    <row r="86" spans="1:27" ht="15" customHeight="1" x14ac:dyDescent="0.25">
      <c r="A86" s="226"/>
      <c r="B86" s="53"/>
      <c r="C86" s="227"/>
      <c r="D86" s="59"/>
      <c r="E86" s="228"/>
      <c r="F86" s="901" t="str">
        <f t="shared" si="10"/>
        <v/>
      </c>
      <c r="G86" s="227"/>
      <c r="H86" s="778"/>
      <c r="I86" s="228"/>
      <c r="J86" s="185"/>
      <c r="K86" s="217"/>
      <c r="L86" s="233" t="str">
        <f t="shared" si="11"/>
        <v/>
      </c>
      <c r="M86" s="207"/>
      <c r="N86" s="208"/>
      <c r="O86" s="208"/>
      <c r="P86" s="209"/>
      <c r="Q86" s="185"/>
      <c r="R86" s="174"/>
      <c r="S86" s="832">
        <f>_xlfn.IFNA(IF($A86="Layered-Over",INDEX('Wage Grid'!$D$14:$D$80,MATCH($B86,ListBargainingUnit,0)),IF($C86=0,INDEX('Wage Grid'!$C$14:$C$80,MATCH($B86,ListBargainingUnit,0)),$C86)),0)</f>
        <v>0</v>
      </c>
      <c r="T86" s="744">
        <f>_xlfn.IFNA(IF($A86="Layered-Over",INDEX('Wage Grid'!$D$14:$D$80,MATCH($D86,ListBargainingUnit,0)),IF($E86=0,INDEX('Wage Grid'!$C$14:$C$80,MATCH($D86,ListBargainingUnit,0)),$E86)),0)</f>
        <v>0</v>
      </c>
      <c r="U86" s="744">
        <f t="shared" si="12"/>
        <v>0</v>
      </c>
      <c r="V86" s="327">
        <f>IFERROR(IF(AND($A86="Layered-Over", OR($U86="14-P",$U86="15-P",$U86="16-P",$U86="17-P",$U86="18-P",$U86="19-P",$U86="20-P")),
      INDEX('Wage Grid'!M$14:M$20, MATCH(U86, ListLayeredOverParaproGridLevel, 0)),
      INDEX('Wage Grid'!G$14:G$56, MATCH(U86, ListGridLevel, 0))), 0)</f>
        <v>0</v>
      </c>
      <c r="W86" s="327">
        <f>IFERROR(IF(AND($A86="Layered-Over", OR($U86="14-P",$U86="15-P",$U86="16-P",$U86="17-P",$U86="18-P",$U86="19-P",$U86="20-P")),
      INDEX('Wage Grid'!N$14:N$20, MATCH($U86, ListLayeredOverParaproGridLevel, 0)),
      INDEX('Wage Grid'!H$14:H$56, MATCH($U86, ListGridLevel, 0))), 0)</f>
        <v>0</v>
      </c>
      <c r="X86" s="327">
        <f>IFERROR(IF(AND($A86="Layered-Over", OR($U86="14-P",$U86="15-P",$U86="16-P",$U86="17-P",$U86="18-P",$U86="19-P",$U86="20-P")),
      INDEX('Wage Grid'!O$14:O$20, MATCH($U86, ListLayeredOverParaproGridLevel, 0)),
      INDEX('Wage Grid'!I$14:I$56, MATCH($U86, ListGridLevel, 0))), 0)</f>
        <v>0</v>
      </c>
      <c r="Y86" s="327">
        <f>IFERROR(IF(AND($A86="Layered-Over", OR($U86="14-P",$U86="15-P",$U86="16-P",$U86="17-P",$U86="18-P",$U86="19-P",$U86="20-P")),
      INDEX('Wage Grid'!P$14:P$20, MATCH($U86, ListLayeredOverParaproGridLevel, 0)),
      INDEX('Wage Grid'!J$14:J$56, MATCH($U86, ListGridLevel, 0))), 0)</f>
        <v>0</v>
      </c>
      <c r="Z86" s="327">
        <f t="shared" si="8"/>
        <v>0</v>
      </c>
      <c r="AA86" s="327">
        <f t="shared" si="9"/>
        <v>0</v>
      </c>
    </row>
    <row r="87" spans="1:27" ht="15" customHeight="1" x14ac:dyDescent="0.25">
      <c r="A87" s="226"/>
      <c r="B87" s="53"/>
      <c r="C87" s="227"/>
      <c r="D87" s="59"/>
      <c r="E87" s="228"/>
      <c r="F87" s="901" t="str">
        <f t="shared" si="10"/>
        <v/>
      </c>
      <c r="G87" s="227"/>
      <c r="H87" s="778"/>
      <c r="I87" s="228"/>
      <c r="J87" s="185"/>
      <c r="K87" s="217"/>
      <c r="L87" s="233" t="str">
        <f t="shared" si="11"/>
        <v/>
      </c>
      <c r="M87" s="207"/>
      <c r="N87" s="208"/>
      <c r="O87" s="208"/>
      <c r="P87" s="209"/>
      <c r="Q87" s="185"/>
      <c r="R87" s="174"/>
      <c r="S87" s="832">
        <f>_xlfn.IFNA(IF($A87="Layered-Over",INDEX('Wage Grid'!$D$14:$D$80,MATCH($B87,ListBargainingUnit,0)),IF($C87=0,INDEX('Wage Grid'!$C$14:$C$80,MATCH($B87,ListBargainingUnit,0)),$C87)),0)</f>
        <v>0</v>
      </c>
      <c r="T87" s="744">
        <f>_xlfn.IFNA(IF($A87="Layered-Over",INDEX('Wage Grid'!$D$14:$D$80,MATCH($D87,ListBargainingUnit,0)),IF($E87=0,INDEX('Wage Grid'!$C$14:$C$80,MATCH($D87,ListBargainingUnit,0)),$E87)),0)</f>
        <v>0</v>
      </c>
      <c r="U87" s="744">
        <f t="shared" si="12"/>
        <v>0</v>
      </c>
      <c r="V87" s="327">
        <f>IFERROR(IF(AND($A87="Layered-Over", OR($U87="14-P",$U87="15-P",$U87="16-P",$U87="17-P",$U87="18-P",$U87="19-P",$U87="20-P")),
      INDEX('Wage Grid'!M$14:M$20, MATCH(U87, ListLayeredOverParaproGridLevel, 0)),
      INDEX('Wage Grid'!G$14:G$56, MATCH(U87, ListGridLevel, 0))), 0)</f>
        <v>0</v>
      </c>
      <c r="W87" s="327">
        <f>IFERROR(IF(AND($A87="Layered-Over", OR($U87="14-P",$U87="15-P",$U87="16-P",$U87="17-P",$U87="18-P",$U87="19-P",$U87="20-P")),
      INDEX('Wage Grid'!N$14:N$20, MATCH($U87, ListLayeredOverParaproGridLevel, 0)),
      INDEX('Wage Grid'!H$14:H$56, MATCH($U87, ListGridLevel, 0))), 0)</f>
        <v>0</v>
      </c>
      <c r="X87" s="327">
        <f>IFERROR(IF(AND($A87="Layered-Over", OR($U87="14-P",$U87="15-P",$U87="16-P",$U87="17-P",$U87="18-P",$U87="19-P",$U87="20-P")),
      INDEX('Wage Grid'!O$14:O$20, MATCH($U87, ListLayeredOverParaproGridLevel, 0)),
      INDEX('Wage Grid'!I$14:I$56, MATCH($U87, ListGridLevel, 0))), 0)</f>
        <v>0</v>
      </c>
      <c r="Y87" s="327">
        <f>IFERROR(IF(AND($A87="Layered-Over", OR($U87="14-P",$U87="15-P",$U87="16-P",$U87="17-P",$U87="18-P",$U87="19-P",$U87="20-P")),
      INDEX('Wage Grid'!P$14:P$20, MATCH($U87, ListLayeredOverParaproGridLevel, 0)),
      INDEX('Wage Grid'!J$14:J$56, MATCH($U87, ListGridLevel, 0))), 0)</f>
        <v>0</v>
      </c>
      <c r="Z87" s="327">
        <f t="shared" si="8"/>
        <v>0</v>
      </c>
      <c r="AA87" s="327">
        <f t="shared" si="9"/>
        <v>0</v>
      </c>
    </row>
    <row r="88" spans="1:27" ht="15" customHeight="1" x14ac:dyDescent="0.25">
      <c r="A88" s="226"/>
      <c r="B88" s="53"/>
      <c r="C88" s="227"/>
      <c r="D88" s="59"/>
      <c r="E88" s="228"/>
      <c r="F88" s="901" t="str">
        <f t="shared" si="10"/>
        <v/>
      </c>
      <c r="G88" s="227"/>
      <c r="H88" s="778"/>
      <c r="I88" s="228"/>
      <c r="J88" s="185"/>
      <c r="K88" s="217"/>
      <c r="L88" s="233" t="str">
        <f t="shared" si="11"/>
        <v/>
      </c>
      <c r="M88" s="207"/>
      <c r="N88" s="208"/>
      <c r="O88" s="208"/>
      <c r="P88" s="209"/>
      <c r="Q88" s="185"/>
      <c r="R88" s="174"/>
      <c r="S88" s="832">
        <f>_xlfn.IFNA(IF($A88="Layered-Over",INDEX('Wage Grid'!$D$14:$D$80,MATCH($B88,ListBargainingUnit,0)),IF($C88=0,INDEX('Wage Grid'!$C$14:$C$80,MATCH($B88,ListBargainingUnit,0)),$C88)),0)</f>
        <v>0</v>
      </c>
      <c r="T88" s="744">
        <f>_xlfn.IFNA(IF($A88="Layered-Over",INDEX('Wage Grid'!$D$14:$D$80,MATCH($D88,ListBargainingUnit,0)),IF($E88=0,INDEX('Wage Grid'!$C$14:$C$80,MATCH($D88,ListBargainingUnit,0)),$E88)),0)</f>
        <v>0</v>
      </c>
      <c r="U88" s="744">
        <f t="shared" si="12"/>
        <v>0</v>
      </c>
      <c r="V88" s="327">
        <f>IFERROR(IF(AND($A88="Layered-Over", OR($U88="14-P",$U88="15-P",$U88="16-P",$U88="17-P",$U88="18-P",$U88="19-P",$U88="20-P")),
      INDEX('Wage Grid'!M$14:M$20, MATCH(U88, ListLayeredOverParaproGridLevel, 0)),
      INDEX('Wage Grid'!G$14:G$56, MATCH(U88, ListGridLevel, 0))), 0)</f>
        <v>0</v>
      </c>
      <c r="W88" s="327">
        <f>IFERROR(IF(AND($A88="Layered-Over", OR($U88="14-P",$U88="15-P",$U88="16-P",$U88="17-P",$U88="18-P",$U88="19-P",$U88="20-P")),
      INDEX('Wage Grid'!N$14:N$20, MATCH($U88, ListLayeredOverParaproGridLevel, 0)),
      INDEX('Wage Grid'!H$14:H$56, MATCH($U88, ListGridLevel, 0))), 0)</f>
        <v>0</v>
      </c>
      <c r="X88" s="327">
        <f>IFERROR(IF(AND($A88="Layered-Over", OR($U88="14-P",$U88="15-P",$U88="16-P",$U88="17-P",$U88="18-P",$U88="19-P",$U88="20-P")),
      INDEX('Wage Grid'!O$14:O$20, MATCH($U88, ListLayeredOverParaproGridLevel, 0)),
      INDEX('Wage Grid'!I$14:I$56, MATCH($U88, ListGridLevel, 0))), 0)</f>
        <v>0</v>
      </c>
      <c r="Y88" s="327">
        <f>IFERROR(IF(AND($A88="Layered-Over", OR($U88="14-P",$U88="15-P",$U88="16-P",$U88="17-P",$U88="18-P",$U88="19-P",$U88="20-P")),
      INDEX('Wage Grid'!P$14:P$20, MATCH($U88, ListLayeredOverParaproGridLevel, 0)),
      INDEX('Wage Grid'!J$14:J$56, MATCH($U88, ListGridLevel, 0))), 0)</f>
        <v>0</v>
      </c>
      <c r="Z88" s="327">
        <f t="shared" si="8"/>
        <v>0</v>
      </c>
      <c r="AA88" s="327">
        <f t="shared" si="9"/>
        <v>0</v>
      </c>
    </row>
    <row r="89" spans="1:27" ht="15" customHeight="1" x14ac:dyDescent="0.25">
      <c r="A89" s="226"/>
      <c r="B89" s="53"/>
      <c r="C89" s="227"/>
      <c r="D89" s="59"/>
      <c r="E89" s="228"/>
      <c r="F89" s="901" t="str">
        <f t="shared" si="10"/>
        <v/>
      </c>
      <c r="G89" s="227"/>
      <c r="H89" s="778"/>
      <c r="I89" s="228"/>
      <c r="J89" s="185"/>
      <c r="K89" s="217"/>
      <c r="L89" s="233" t="str">
        <f t="shared" si="11"/>
        <v/>
      </c>
      <c r="M89" s="207"/>
      <c r="N89" s="208"/>
      <c r="O89" s="208"/>
      <c r="P89" s="209"/>
      <c r="Q89" s="185"/>
      <c r="R89" s="174"/>
      <c r="S89" s="832">
        <f>_xlfn.IFNA(IF($A89="Layered-Over",INDEX('Wage Grid'!$D$14:$D$80,MATCH($B89,ListBargainingUnit,0)),IF($C89=0,INDEX('Wage Grid'!$C$14:$C$80,MATCH($B89,ListBargainingUnit,0)),$C89)),0)</f>
        <v>0</v>
      </c>
      <c r="T89" s="744">
        <f>_xlfn.IFNA(IF($A89="Layered-Over",INDEX('Wage Grid'!$D$14:$D$80,MATCH($D89,ListBargainingUnit,0)),IF($E89=0,INDEX('Wage Grid'!$C$14:$C$80,MATCH($D89,ListBargainingUnit,0)),$E89)),0)</f>
        <v>0</v>
      </c>
      <c r="U89" s="744">
        <f t="shared" si="12"/>
        <v>0</v>
      </c>
      <c r="V89" s="327">
        <f>IFERROR(IF(AND($A89="Layered-Over", OR($U89="14-P",$U89="15-P",$U89="16-P",$U89="17-P",$U89="18-P",$U89="19-P",$U89="20-P")),
      INDEX('Wage Grid'!M$14:M$20, MATCH(U89, ListLayeredOverParaproGridLevel, 0)),
      INDEX('Wage Grid'!G$14:G$56, MATCH(U89, ListGridLevel, 0))), 0)</f>
        <v>0</v>
      </c>
      <c r="W89" s="327">
        <f>IFERROR(IF(AND($A89="Layered-Over", OR($U89="14-P",$U89="15-P",$U89="16-P",$U89="17-P",$U89="18-P",$U89="19-P",$U89="20-P")),
      INDEX('Wage Grid'!N$14:N$20, MATCH($U89, ListLayeredOverParaproGridLevel, 0)),
      INDEX('Wage Grid'!H$14:H$56, MATCH($U89, ListGridLevel, 0))), 0)</f>
        <v>0</v>
      </c>
      <c r="X89" s="327">
        <f>IFERROR(IF(AND($A89="Layered-Over", OR($U89="14-P",$U89="15-P",$U89="16-P",$U89="17-P",$U89="18-P",$U89="19-P",$U89="20-P")),
      INDEX('Wage Grid'!O$14:O$20, MATCH($U89, ListLayeredOverParaproGridLevel, 0)),
      INDEX('Wage Grid'!I$14:I$56, MATCH($U89, ListGridLevel, 0))), 0)</f>
        <v>0</v>
      </c>
      <c r="Y89" s="327">
        <f>IFERROR(IF(AND($A89="Layered-Over", OR($U89="14-P",$U89="15-P",$U89="16-P",$U89="17-P",$U89="18-P",$U89="19-P",$U89="20-P")),
      INDEX('Wage Grid'!P$14:P$20, MATCH($U89, ListLayeredOverParaproGridLevel, 0)),
      INDEX('Wage Grid'!J$14:J$56, MATCH($U89, ListGridLevel, 0))), 0)</f>
        <v>0</v>
      </c>
      <c r="Z89" s="327">
        <f t="shared" si="8"/>
        <v>0</v>
      </c>
      <c r="AA89" s="327">
        <f t="shared" si="9"/>
        <v>0</v>
      </c>
    </row>
    <row r="90" spans="1:27" ht="15" customHeight="1" x14ac:dyDescent="0.25">
      <c r="A90" s="226"/>
      <c r="B90" s="53"/>
      <c r="C90" s="227"/>
      <c r="D90" s="59"/>
      <c r="E90" s="228"/>
      <c r="F90" s="901" t="str">
        <f t="shared" si="10"/>
        <v/>
      </c>
      <c r="G90" s="227"/>
      <c r="H90" s="778"/>
      <c r="I90" s="228"/>
      <c r="J90" s="185"/>
      <c r="K90" s="217"/>
      <c r="L90" s="233" t="str">
        <f t="shared" si="11"/>
        <v/>
      </c>
      <c r="M90" s="207"/>
      <c r="N90" s="208"/>
      <c r="O90" s="208"/>
      <c r="P90" s="209"/>
      <c r="Q90" s="185"/>
      <c r="R90" s="174"/>
      <c r="S90" s="832">
        <f>_xlfn.IFNA(IF($A90="Layered-Over",INDEX('Wage Grid'!$D$14:$D$80,MATCH($B90,ListBargainingUnit,0)),IF($C90=0,INDEX('Wage Grid'!$C$14:$C$80,MATCH($B90,ListBargainingUnit,0)),$C90)),0)</f>
        <v>0</v>
      </c>
      <c r="T90" s="744">
        <f>_xlfn.IFNA(IF($A90="Layered-Over",INDEX('Wage Grid'!$D$14:$D$80,MATCH($D90,ListBargainingUnit,0)),IF($E90=0,INDEX('Wage Grid'!$C$14:$C$80,MATCH($D90,ListBargainingUnit,0)),$E90)),0)</f>
        <v>0</v>
      </c>
      <c r="U90" s="744">
        <f t="shared" si="12"/>
        <v>0</v>
      </c>
      <c r="V90" s="327">
        <f>IFERROR(IF(AND($A90="Layered-Over", OR($U90="14-P",$U90="15-P",$U90="16-P",$U90="17-P",$U90="18-P",$U90="19-P",$U90="20-P")),
      INDEX('Wage Grid'!M$14:M$20, MATCH(U90, ListLayeredOverParaproGridLevel, 0)),
      INDEX('Wage Grid'!G$14:G$56, MATCH(U90, ListGridLevel, 0))), 0)</f>
        <v>0</v>
      </c>
      <c r="W90" s="327">
        <f>IFERROR(IF(AND($A90="Layered-Over", OR($U90="14-P",$U90="15-P",$U90="16-P",$U90="17-P",$U90="18-P",$U90="19-P",$U90="20-P")),
      INDEX('Wage Grid'!N$14:N$20, MATCH($U90, ListLayeredOverParaproGridLevel, 0)),
      INDEX('Wage Grid'!H$14:H$56, MATCH($U90, ListGridLevel, 0))), 0)</f>
        <v>0</v>
      </c>
      <c r="X90" s="327">
        <f>IFERROR(IF(AND($A90="Layered-Over", OR($U90="14-P",$U90="15-P",$U90="16-P",$U90="17-P",$U90="18-P",$U90="19-P",$U90="20-P")),
      INDEX('Wage Grid'!O$14:O$20, MATCH($U90, ListLayeredOverParaproGridLevel, 0)),
      INDEX('Wage Grid'!I$14:I$56, MATCH($U90, ListGridLevel, 0))), 0)</f>
        <v>0</v>
      </c>
      <c r="Y90" s="327">
        <f>IFERROR(IF(AND($A90="Layered-Over", OR($U90="14-P",$U90="15-P",$U90="16-P",$U90="17-P",$U90="18-P",$U90="19-P",$U90="20-P")),
      INDEX('Wage Grid'!P$14:P$20, MATCH($U90, ListLayeredOverParaproGridLevel, 0)),
      INDEX('Wage Grid'!J$14:J$56, MATCH($U90, ListGridLevel, 0))), 0)</f>
        <v>0</v>
      </c>
      <c r="Z90" s="327">
        <f t="shared" si="8"/>
        <v>0</v>
      </c>
      <c r="AA90" s="327">
        <f t="shared" si="9"/>
        <v>0</v>
      </c>
    </row>
    <row r="91" spans="1:27" ht="15" customHeight="1" x14ac:dyDescent="0.25">
      <c r="A91" s="226"/>
      <c r="B91" s="53"/>
      <c r="C91" s="227"/>
      <c r="D91" s="59"/>
      <c r="E91" s="228"/>
      <c r="F91" s="901" t="str">
        <f t="shared" si="10"/>
        <v/>
      </c>
      <c r="G91" s="227"/>
      <c r="H91" s="778"/>
      <c r="I91" s="228"/>
      <c r="J91" s="185"/>
      <c r="K91" s="217"/>
      <c r="L91" s="233" t="str">
        <f t="shared" si="11"/>
        <v/>
      </c>
      <c r="M91" s="207"/>
      <c r="N91" s="208"/>
      <c r="O91" s="208"/>
      <c r="P91" s="209"/>
      <c r="Q91" s="185"/>
      <c r="R91" s="174"/>
      <c r="S91" s="832">
        <f>_xlfn.IFNA(IF($A91="Layered-Over",INDEX('Wage Grid'!$D$14:$D$80,MATCH($B91,ListBargainingUnit,0)),IF($C91=0,INDEX('Wage Grid'!$C$14:$C$80,MATCH($B91,ListBargainingUnit,0)),$C91)),0)</f>
        <v>0</v>
      </c>
      <c r="T91" s="744">
        <f>_xlfn.IFNA(IF($A91="Layered-Over",INDEX('Wage Grid'!$D$14:$D$80,MATCH($D91,ListBargainingUnit,0)),IF($E91=0,INDEX('Wage Grid'!$C$14:$C$80,MATCH($D91,ListBargainingUnit,0)),$E91)),0)</f>
        <v>0</v>
      </c>
      <c r="U91" s="744">
        <f t="shared" si="12"/>
        <v>0</v>
      </c>
      <c r="V91" s="327">
        <f>IFERROR(IF(AND($A91="Layered-Over", OR($U91="14-P",$U91="15-P",$U91="16-P",$U91="17-P",$U91="18-P",$U91="19-P",$U91="20-P")),
      INDEX('Wage Grid'!M$14:M$20, MATCH(U91, ListLayeredOverParaproGridLevel, 0)),
      INDEX('Wage Grid'!G$14:G$56, MATCH(U91, ListGridLevel, 0))), 0)</f>
        <v>0</v>
      </c>
      <c r="W91" s="327">
        <f>IFERROR(IF(AND($A91="Layered-Over", OR($U91="14-P",$U91="15-P",$U91="16-P",$U91="17-P",$U91="18-P",$U91="19-P",$U91="20-P")),
      INDEX('Wage Grid'!N$14:N$20, MATCH($U91, ListLayeredOverParaproGridLevel, 0)),
      INDEX('Wage Grid'!H$14:H$56, MATCH($U91, ListGridLevel, 0))), 0)</f>
        <v>0</v>
      </c>
      <c r="X91" s="327">
        <f>IFERROR(IF(AND($A91="Layered-Over", OR($U91="14-P",$U91="15-P",$U91="16-P",$U91="17-P",$U91="18-P",$U91="19-P",$U91="20-P")),
      INDEX('Wage Grid'!O$14:O$20, MATCH($U91, ListLayeredOverParaproGridLevel, 0)),
      INDEX('Wage Grid'!I$14:I$56, MATCH($U91, ListGridLevel, 0))), 0)</f>
        <v>0</v>
      </c>
      <c r="Y91" s="327">
        <f>IFERROR(IF(AND($A91="Layered-Over", OR($U91="14-P",$U91="15-P",$U91="16-P",$U91="17-P",$U91="18-P",$U91="19-P",$U91="20-P")),
      INDEX('Wage Grid'!P$14:P$20, MATCH($U91, ListLayeredOverParaproGridLevel, 0)),
      INDEX('Wage Grid'!J$14:J$56, MATCH($U91, ListGridLevel, 0))), 0)</f>
        <v>0</v>
      </c>
      <c r="Z91" s="327">
        <f t="shared" si="8"/>
        <v>0</v>
      </c>
      <c r="AA91" s="327">
        <f t="shared" si="9"/>
        <v>0</v>
      </c>
    </row>
    <row r="92" spans="1:27" ht="15" customHeight="1" x14ac:dyDescent="0.25">
      <c r="A92" s="226"/>
      <c r="B92" s="53"/>
      <c r="C92" s="227"/>
      <c r="D92" s="59"/>
      <c r="E92" s="228"/>
      <c r="F92" s="901" t="str">
        <f t="shared" si="10"/>
        <v/>
      </c>
      <c r="G92" s="227"/>
      <c r="H92" s="778"/>
      <c r="I92" s="228"/>
      <c r="J92" s="185"/>
      <c r="K92" s="217"/>
      <c r="L92" s="233" t="str">
        <f t="shared" si="11"/>
        <v/>
      </c>
      <c r="M92" s="207"/>
      <c r="N92" s="208"/>
      <c r="O92" s="208"/>
      <c r="P92" s="209"/>
      <c r="Q92" s="185"/>
      <c r="R92" s="174"/>
      <c r="S92" s="832">
        <f>_xlfn.IFNA(IF($A92="Layered-Over",INDEX('Wage Grid'!$D$14:$D$80,MATCH($B92,ListBargainingUnit,0)),IF($C92=0,INDEX('Wage Grid'!$C$14:$C$80,MATCH($B92,ListBargainingUnit,0)),$C92)),0)</f>
        <v>0</v>
      </c>
      <c r="T92" s="744">
        <f>_xlfn.IFNA(IF($A92="Layered-Over",INDEX('Wage Grid'!$D$14:$D$80,MATCH($D92,ListBargainingUnit,0)),IF($E92=0,INDEX('Wage Grid'!$C$14:$C$80,MATCH($D92,ListBargainingUnit,0)),$E92)),0)</f>
        <v>0</v>
      </c>
      <c r="U92" s="744">
        <f t="shared" si="12"/>
        <v>0</v>
      </c>
      <c r="V92" s="327">
        <f>IFERROR(IF(AND($A92="Layered-Over", OR($U92="14-P",$U92="15-P",$U92="16-P",$U92="17-P",$U92="18-P",$U92="19-P",$U92="20-P")),
      INDEX('Wage Grid'!M$14:M$20, MATCH(U92, ListLayeredOverParaproGridLevel, 0)),
      INDEX('Wage Grid'!G$14:G$56, MATCH(U92, ListGridLevel, 0))), 0)</f>
        <v>0</v>
      </c>
      <c r="W92" s="327">
        <f>IFERROR(IF(AND($A92="Layered-Over", OR($U92="14-P",$U92="15-P",$U92="16-P",$U92="17-P",$U92="18-P",$U92="19-P",$U92="20-P")),
      INDEX('Wage Grid'!N$14:N$20, MATCH($U92, ListLayeredOverParaproGridLevel, 0)),
      INDEX('Wage Grid'!H$14:H$56, MATCH($U92, ListGridLevel, 0))), 0)</f>
        <v>0</v>
      </c>
      <c r="X92" s="327">
        <f>IFERROR(IF(AND($A92="Layered-Over", OR($U92="14-P",$U92="15-P",$U92="16-P",$U92="17-P",$U92="18-P",$U92="19-P",$U92="20-P")),
      INDEX('Wage Grid'!O$14:O$20, MATCH($U92, ListLayeredOverParaproGridLevel, 0)),
      INDEX('Wage Grid'!I$14:I$56, MATCH($U92, ListGridLevel, 0))), 0)</f>
        <v>0</v>
      </c>
      <c r="Y92" s="327">
        <f>IFERROR(IF(AND($A92="Layered-Over", OR($U92="14-P",$U92="15-P",$U92="16-P",$U92="17-P",$U92="18-P",$U92="19-P",$U92="20-P")),
      INDEX('Wage Grid'!P$14:P$20, MATCH($U92, ListLayeredOverParaproGridLevel, 0)),
      INDEX('Wage Grid'!J$14:J$56, MATCH($U92, ListGridLevel, 0))), 0)</f>
        <v>0</v>
      </c>
      <c r="Z92" s="327">
        <f t="shared" si="8"/>
        <v>0</v>
      </c>
      <c r="AA92" s="327">
        <f t="shared" si="9"/>
        <v>0</v>
      </c>
    </row>
    <row r="93" spans="1:27" ht="15" customHeight="1" x14ac:dyDescent="0.25">
      <c r="A93" s="226"/>
      <c r="B93" s="53"/>
      <c r="C93" s="227"/>
      <c r="D93" s="59"/>
      <c r="E93" s="228"/>
      <c r="F93" s="901" t="str">
        <f t="shared" si="10"/>
        <v/>
      </c>
      <c r="G93" s="227"/>
      <c r="H93" s="778"/>
      <c r="I93" s="228"/>
      <c r="J93" s="185"/>
      <c r="K93" s="217"/>
      <c r="L93" s="233" t="str">
        <f t="shared" si="11"/>
        <v/>
      </c>
      <c r="M93" s="207"/>
      <c r="N93" s="208"/>
      <c r="O93" s="208"/>
      <c r="P93" s="209"/>
      <c r="Q93" s="185"/>
      <c r="R93" s="174"/>
      <c r="S93" s="832">
        <f>_xlfn.IFNA(IF($A93="Layered-Over",INDEX('Wage Grid'!$D$14:$D$80,MATCH($B93,ListBargainingUnit,0)),IF($C93=0,INDEX('Wage Grid'!$C$14:$C$80,MATCH($B93,ListBargainingUnit,0)),$C93)),0)</f>
        <v>0</v>
      </c>
      <c r="T93" s="744">
        <f>_xlfn.IFNA(IF($A93="Layered-Over",INDEX('Wage Grid'!$D$14:$D$80,MATCH($D93,ListBargainingUnit,0)),IF($E93=0,INDEX('Wage Grid'!$C$14:$C$80,MATCH($D93,ListBargainingUnit,0)),$E93)),0)</f>
        <v>0</v>
      </c>
      <c r="U93" s="744">
        <f t="shared" si="12"/>
        <v>0</v>
      </c>
      <c r="V93" s="327">
        <f>IFERROR(IF(AND($A93="Layered-Over", OR($U93="14-P",$U93="15-P",$U93="16-P",$U93="17-P",$U93="18-P",$U93="19-P",$U93="20-P")),
      INDEX('Wage Grid'!M$14:M$20, MATCH(U93, ListLayeredOverParaproGridLevel, 0)),
      INDEX('Wage Grid'!G$14:G$56, MATCH(U93, ListGridLevel, 0))), 0)</f>
        <v>0</v>
      </c>
      <c r="W93" s="327">
        <f>IFERROR(IF(AND($A93="Layered-Over", OR($U93="14-P",$U93="15-P",$U93="16-P",$U93="17-P",$U93="18-P",$U93="19-P",$U93="20-P")),
      INDEX('Wage Grid'!N$14:N$20, MATCH($U93, ListLayeredOverParaproGridLevel, 0)),
      INDEX('Wage Grid'!H$14:H$56, MATCH($U93, ListGridLevel, 0))), 0)</f>
        <v>0</v>
      </c>
      <c r="X93" s="327">
        <f>IFERROR(IF(AND($A93="Layered-Over", OR($U93="14-P",$U93="15-P",$U93="16-P",$U93="17-P",$U93="18-P",$U93="19-P",$U93="20-P")),
      INDEX('Wage Grid'!O$14:O$20, MATCH($U93, ListLayeredOverParaproGridLevel, 0)),
      INDEX('Wage Grid'!I$14:I$56, MATCH($U93, ListGridLevel, 0))), 0)</f>
        <v>0</v>
      </c>
      <c r="Y93" s="327">
        <f>IFERROR(IF(AND($A93="Layered-Over", OR($U93="14-P",$U93="15-P",$U93="16-P",$U93="17-P",$U93="18-P",$U93="19-P",$U93="20-P")),
      INDEX('Wage Grid'!P$14:P$20, MATCH($U93, ListLayeredOverParaproGridLevel, 0)),
      INDEX('Wage Grid'!J$14:J$56, MATCH($U93, ListGridLevel, 0))), 0)</f>
        <v>0</v>
      </c>
      <c r="Z93" s="327">
        <f t="shared" si="8"/>
        <v>0</v>
      </c>
      <c r="AA93" s="327">
        <f t="shared" si="9"/>
        <v>0</v>
      </c>
    </row>
    <row r="94" spans="1:27" ht="15" customHeight="1" x14ac:dyDescent="0.25">
      <c r="A94" s="226"/>
      <c r="B94" s="53"/>
      <c r="C94" s="227"/>
      <c r="D94" s="59"/>
      <c r="E94" s="228"/>
      <c r="F94" s="901" t="str">
        <f t="shared" si="10"/>
        <v/>
      </c>
      <c r="G94" s="227"/>
      <c r="H94" s="778"/>
      <c r="I94" s="228"/>
      <c r="J94" s="185"/>
      <c r="K94" s="217"/>
      <c r="L94" s="233" t="str">
        <f t="shared" si="11"/>
        <v/>
      </c>
      <c r="M94" s="207"/>
      <c r="N94" s="208"/>
      <c r="O94" s="208"/>
      <c r="P94" s="209"/>
      <c r="Q94" s="185"/>
      <c r="R94" s="174"/>
      <c r="S94" s="832">
        <f>_xlfn.IFNA(IF($A94="Layered-Over",INDEX('Wage Grid'!$D$14:$D$80,MATCH($B94,ListBargainingUnit,0)),IF($C94=0,INDEX('Wage Grid'!$C$14:$C$80,MATCH($B94,ListBargainingUnit,0)),$C94)),0)</f>
        <v>0</v>
      </c>
      <c r="T94" s="744">
        <f>_xlfn.IFNA(IF($A94="Layered-Over",INDEX('Wage Grid'!$D$14:$D$80,MATCH($D94,ListBargainingUnit,0)),IF($E94=0,INDEX('Wage Grid'!$C$14:$C$80,MATCH($D94,ListBargainingUnit,0)),$E94)),0)</f>
        <v>0</v>
      </c>
      <c r="U94" s="744">
        <f t="shared" si="12"/>
        <v>0</v>
      </c>
      <c r="V94" s="327">
        <f>IFERROR(IF(AND($A94="Layered-Over", OR($U94="14-P",$U94="15-P",$U94="16-P",$U94="17-P",$U94="18-P",$U94="19-P",$U94="20-P")),
      INDEX('Wage Grid'!M$14:M$20, MATCH(U94, ListLayeredOverParaproGridLevel, 0)),
      INDEX('Wage Grid'!G$14:G$56, MATCH(U94, ListGridLevel, 0))), 0)</f>
        <v>0</v>
      </c>
      <c r="W94" s="327">
        <f>IFERROR(IF(AND($A94="Layered-Over", OR($U94="14-P",$U94="15-P",$U94="16-P",$U94="17-P",$U94="18-P",$U94="19-P",$U94="20-P")),
      INDEX('Wage Grid'!N$14:N$20, MATCH($U94, ListLayeredOverParaproGridLevel, 0)),
      INDEX('Wage Grid'!H$14:H$56, MATCH($U94, ListGridLevel, 0))), 0)</f>
        <v>0</v>
      </c>
      <c r="X94" s="327">
        <f>IFERROR(IF(AND($A94="Layered-Over", OR($U94="14-P",$U94="15-P",$U94="16-P",$U94="17-P",$U94="18-P",$U94="19-P",$U94="20-P")),
      INDEX('Wage Grid'!O$14:O$20, MATCH($U94, ListLayeredOverParaproGridLevel, 0)),
      INDEX('Wage Grid'!I$14:I$56, MATCH($U94, ListGridLevel, 0))), 0)</f>
        <v>0</v>
      </c>
      <c r="Y94" s="327">
        <f>IFERROR(IF(AND($A94="Layered-Over", OR($U94="14-P",$U94="15-P",$U94="16-P",$U94="17-P",$U94="18-P",$U94="19-P",$U94="20-P")),
      INDEX('Wage Grid'!P$14:P$20, MATCH($U94, ListLayeredOverParaproGridLevel, 0)),
      INDEX('Wage Grid'!J$14:J$56, MATCH($U94, ListGridLevel, 0))), 0)</f>
        <v>0</v>
      </c>
      <c r="Z94" s="327">
        <f t="shared" si="8"/>
        <v>0</v>
      </c>
      <c r="AA94" s="327">
        <f t="shared" si="9"/>
        <v>0</v>
      </c>
    </row>
    <row r="95" spans="1:27" ht="15" customHeight="1" x14ac:dyDescent="0.25">
      <c r="A95" s="226"/>
      <c r="B95" s="53"/>
      <c r="C95" s="227"/>
      <c r="D95" s="59"/>
      <c r="E95" s="228"/>
      <c r="F95" s="901" t="str">
        <f t="shared" si="10"/>
        <v/>
      </c>
      <c r="G95" s="227"/>
      <c r="H95" s="778"/>
      <c r="I95" s="228"/>
      <c r="J95" s="185"/>
      <c r="K95" s="217"/>
      <c r="L95" s="233" t="str">
        <f t="shared" si="11"/>
        <v/>
      </c>
      <c r="M95" s="207"/>
      <c r="N95" s="208"/>
      <c r="O95" s="208"/>
      <c r="P95" s="209"/>
      <c r="Q95" s="185"/>
      <c r="R95" s="174"/>
      <c r="S95" s="832">
        <f>_xlfn.IFNA(IF($A95="Layered-Over",INDEX('Wage Grid'!$D$14:$D$80,MATCH($B95,ListBargainingUnit,0)),IF($C95=0,INDEX('Wage Grid'!$C$14:$C$80,MATCH($B95,ListBargainingUnit,0)),$C95)),0)</f>
        <v>0</v>
      </c>
      <c r="T95" s="744">
        <f>_xlfn.IFNA(IF($A95="Layered-Over",INDEX('Wage Grid'!$D$14:$D$80,MATCH($D95,ListBargainingUnit,0)),IF($E95=0,INDEX('Wage Grid'!$C$14:$C$80,MATCH($D95,ListBargainingUnit,0)),$E95)),0)</f>
        <v>0</v>
      </c>
      <c r="U95" s="744">
        <f t="shared" si="12"/>
        <v>0</v>
      </c>
      <c r="V95" s="327">
        <f>IFERROR(IF(AND($A95="Layered-Over", OR($U95="14-P",$U95="15-P",$U95="16-P",$U95="17-P",$U95="18-P",$U95="19-P",$U95="20-P")),
      INDEX('Wage Grid'!M$14:M$20, MATCH(U95, ListLayeredOverParaproGridLevel, 0)),
      INDEX('Wage Grid'!G$14:G$56, MATCH(U95, ListGridLevel, 0))), 0)</f>
        <v>0</v>
      </c>
      <c r="W95" s="327">
        <f>IFERROR(IF(AND($A95="Layered-Over", OR($U95="14-P",$U95="15-P",$U95="16-P",$U95="17-P",$U95="18-P",$U95="19-P",$U95="20-P")),
      INDEX('Wage Grid'!N$14:N$20, MATCH($U95, ListLayeredOverParaproGridLevel, 0)),
      INDEX('Wage Grid'!H$14:H$56, MATCH($U95, ListGridLevel, 0))), 0)</f>
        <v>0</v>
      </c>
      <c r="X95" s="327">
        <f>IFERROR(IF(AND($A95="Layered-Over", OR($U95="14-P",$U95="15-P",$U95="16-P",$U95="17-P",$U95="18-P",$U95="19-P",$U95="20-P")),
      INDEX('Wage Grid'!O$14:O$20, MATCH($U95, ListLayeredOverParaproGridLevel, 0)),
      INDEX('Wage Grid'!I$14:I$56, MATCH($U95, ListGridLevel, 0))), 0)</f>
        <v>0</v>
      </c>
      <c r="Y95" s="327">
        <f>IFERROR(IF(AND($A95="Layered-Over", OR($U95="14-P",$U95="15-P",$U95="16-P",$U95="17-P",$U95="18-P",$U95="19-P",$U95="20-P")),
      INDEX('Wage Grid'!P$14:P$20, MATCH($U95, ListLayeredOverParaproGridLevel, 0)),
      INDEX('Wage Grid'!J$14:J$56, MATCH($U95, ListGridLevel, 0))), 0)</f>
        <v>0</v>
      </c>
      <c r="Z95" s="327">
        <f t="shared" si="8"/>
        <v>0</v>
      </c>
      <c r="AA95" s="327">
        <f t="shared" si="9"/>
        <v>0</v>
      </c>
    </row>
    <row r="96" spans="1:27" ht="15" customHeight="1" x14ac:dyDescent="0.25">
      <c r="A96" s="226"/>
      <c r="B96" s="53"/>
      <c r="C96" s="227"/>
      <c r="D96" s="59"/>
      <c r="E96" s="228"/>
      <c r="F96" s="901" t="str">
        <f t="shared" si="10"/>
        <v/>
      </c>
      <c r="G96" s="227"/>
      <c r="H96" s="778"/>
      <c r="I96" s="228"/>
      <c r="J96" s="185"/>
      <c r="K96" s="217"/>
      <c r="L96" s="233" t="str">
        <f t="shared" si="11"/>
        <v/>
      </c>
      <c r="M96" s="207"/>
      <c r="N96" s="208"/>
      <c r="O96" s="208"/>
      <c r="P96" s="209"/>
      <c r="Q96" s="185"/>
      <c r="R96" s="174"/>
      <c r="S96" s="832">
        <f>_xlfn.IFNA(IF($A96="Layered-Over",INDEX('Wage Grid'!$D$14:$D$80,MATCH($B96,ListBargainingUnit,0)),IF($C96=0,INDEX('Wage Grid'!$C$14:$C$80,MATCH($B96,ListBargainingUnit,0)),$C96)),0)</f>
        <v>0</v>
      </c>
      <c r="T96" s="744">
        <f>_xlfn.IFNA(IF($A96="Layered-Over",INDEX('Wage Grid'!$D$14:$D$80,MATCH($D96,ListBargainingUnit,0)),IF($E96=0,INDEX('Wage Grid'!$C$14:$C$80,MATCH($D96,ListBargainingUnit,0)),$E96)),0)</f>
        <v>0</v>
      </c>
      <c r="U96" s="744">
        <f t="shared" si="12"/>
        <v>0</v>
      </c>
      <c r="V96" s="327">
        <f>IFERROR(IF(AND($A96="Layered-Over", OR($U96="14-P",$U96="15-P",$U96="16-P",$U96="17-P",$U96="18-P",$U96="19-P",$U96="20-P")),
      INDEX('Wage Grid'!M$14:M$20, MATCH(U96, ListLayeredOverParaproGridLevel, 0)),
      INDEX('Wage Grid'!G$14:G$56, MATCH(U96, ListGridLevel, 0))), 0)</f>
        <v>0</v>
      </c>
      <c r="W96" s="327">
        <f>IFERROR(IF(AND($A96="Layered-Over", OR($U96="14-P",$U96="15-P",$U96="16-P",$U96="17-P",$U96="18-P",$U96="19-P",$U96="20-P")),
      INDEX('Wage Grid'!N$14:N$20, MATCH($U96, ListLayeredOverParaproGridLevel, 0)),
      INDEX('Wage Grid'!H$14:H$56, MATCH($U96, ListGridLevel, 0))), 0)</f>
        <v>0</v>
      </c>
      <c r="X96" s="327">
        <f>IFERROR(IF(AND($A96="Layered-Over", OR($U96="14-P",$U96="15-P",$U96="16-P",$U96="17-P",$U96="18-P",$U96="19-P",$U96="20-P")),
      INDEX('Wage Grid'!O$14:O$20, MATCH($U96, ListLayeredOverParaproGridLevel, 0)),
      INDEX('Wage Grid'!I$14:I$56, MATCH($U96, ListGridLevel, 0))), 0)</f>
        <v>0</v>
      </c>
      <c r="Y96" s="327">
        <f>IFERROR(IF(AND($A96="Layered-Over", OR($U96="14-P",$U96="15-P",$U96="16-P",$U96="17-P",$U96="18-P",$U96="19-P",$U96="20-P")),
      INDEX('Wage Grid'!P$14:P$20, MATCH($U96, ListLayeredOverParaproGridLevel, 0)),
      INDEX('Wage Grid'!J$14:J$56, MATCH($U96, ListGridLevel, 0))), 0)</f>
        <v>0</v>
      </c>
      <c r="Z96" s="327">
        <f t="shared" si="8"/>
        <v>0</v>
      </c>
      <c r="AA96" s="327">
        <f t="shared" si="9"/>
        <v>0</v>
      </c>
    </row>
    <row r="97" spans="1:27" ht="15" customHeight="1" x14ac:dyDescent="0.25">
      <c r="A97" s="226"/>
      <c r="B97" s="53"/>
      <c r="C97" s="227"/>
      <c r="D97" s="59"/>
      <c r="E97" s="228"/>
      <c r="F97" s="901" t="str">
        <f t="shared" si="10"/>
        <v/>
      </c>
      <c r="G97" s="227"/>
      <c r="H97" s="778"/>
      <c r="I97" s="228"/>
      <c r="J97" s="185"/>
      <c r="K97" s="217"/>
      <c r="L97" s="233" t="str">
        <f t="shared" si="11"/>
        <v/>
      </c>
      <c r="M97" s="207"/>
      <c r="N97" s="208"/>
      <c r="O97" s="208"/>
      <c r="P97" s="209"/>
      <c r="Q97" s="185"/>
      <c r="R97" s="174"/>
      <c r="S97" s="832">
        <f>_xlfn.IFNA(IF($A97="Layered-Over",INDEX('Wage Grid'!$D$14:$D$80,MATCH($B97,ListBargainingUnit,0)),IF($C97=0,INDEX('Wage Grid'!$C$14:$C$80,MATCH($B97,ListBargainingUnit,0)),$C97)),0)</f>
        <v>0</v>
      </c>
      <c r="T97" s="744">
        <f>_xlfn.IFNA(IF($A97="Layered-Over",INDEX('Wage Grid'!$D$14:$D$80,MATCH($D97,ListBargainingUnit,0)),IF($E97=0,INDEX('Wage Grid'!$C$14:$C$80,MATCH($D97,ListBargainingUnit,0)),$E97)),0)</f>
        <v>0</v>
      </c>
      <c r="U97" s="744">
        <f t="shared" si="12"/>
        <v>0</v>
      </c>
      <c r="V97" s="327">
        <f>IFERROR(IF(AND($A97="Layered-Over", OR($U97="14-P",$U97="15-P",$U97="16-P",$U97="17-P",$U97="18-P",$U97="19-P",$U97="20-P")),
      INDEX('Wage Grid'!M$14:M$20, MATCH(U97, ListLayeredOverParaproGridLevel, 0)),
      INDEX('Wage Grid'!G$14:G$56, MATCH(U97, ListGridLevel, 0))), 0)</f>
        <v>0</v>
      </c>
      <c r="W97" s="327">
        <f>IFERROR(IF(AND($A97="Layered-Over", OR($U97="14-P",$U97="15-P",$U97="16-P",$U97="17-P",$U97="18-P",$U97="19-P",$U97="20-P")),
      INDEX('Wage Grid'!N$14:N$20, MATCH($U97, ListLayeredOverParaproGridLevel, 0)),
      INDEX('Wage Grid'!H$14:H$56, MATCH($U97, ListGridLevel, 0))), 0)</f>
        <v>0</v>
      </c>
      <c r="X97" s="327">
        <f>IFERROR(IF(AND($A97="Layered-Over", OR($U97="14-P",$U97="15-P",$U97="16-P",$U97="17-P",$U97="18-P",$U97="19-P",$U97="20-P")),
      INDEX('Wage Grid'!O$14:O$20, MATCH($U97, ListLayeredOverParaproGridLevel, 0)),
      INDEX('Wage Grid'!I$14:I$56, MATCH($U97, ListGridLevel, 0))), 0)</f>
        <v>0</v>
      </c>
      <c r="Y97" s="327">
        <f>IFERROR(IF(AND($A97="Layered-Over", OR($U97="14-P",$U97="15-P",$U97="16-P",$U97="17-P",$U97="18-P",$U97="19-P",$U97="20-P")),
      INDEX('Wage Grid'!P$14:P$20, MATCH($U97, ListLayeredOverParaproGridLevel, 0)),
      INDEX('Wage Grid'!J$14:J$56, MATCH($U97, ListGridLevel, 0))), 0)</f>
        <v>0</v>
      </c>
      <c r="Z97" s="327">
        <f t="shared" si="8"/>
        <v>0</v>
      </c>
      <c r="AA97" s="327">
        <f t="shared" si="9"/>
        <v>0</v>
      </c>
    </row>
    <row r="98" spans="1:27" ht="15" customHeight="1" x14ac:dyDescent="0.25">
      <c r="A98" s="226"/>
      <c r="B98" s="53"/>
      <c r="C98" s="227"/>
      <c r="D98" s="59"/>
      <c r="E98" s="228"/>
      <c r="F98" s="901" t="str">
        <f t="shared" si="10"/>
        <v/>
      </c>
      <c r="G98" s="227"/>
      <c r="H98" s="778"/>
      <c r="I98" s="228"/>
      <c r="J98" s="185"/>
      <c r="K98" s="217"/>
      <c r="L98" s="233" t="str">
        <f t="shared" si="11"/>
        <v/>
      </c>
      <c r="M98" s="207"/>
      <c r="N98" s="208"/>
      <c r="O98" s="208"/>
      <c r="P98" s="209"/>
      <c r="Q98" s="185"/>
      <c r="R98" s="174"/>
      <c r="S98" s="832">
        <f>_xlfn.IFNA(IF($A98="Layered-Over",INDEX('Wage Grid'!$D$14:$D$80,MATCH($B98,ListBargainingUnit,0)),IF($C98=0,INDEX('Wage Grid'!$C$14:$C$80,MATCH($B98,ListBargainingUnit,0)),$C98)),0)</f>
        <v>0</v>
      </c>
      <c r="T98" s="744">
        <f>_xlfn.IFNA(IF($A98="Layered-Over",INDEX('Wage Grid'!$D$14:$D$80,MATCH($D98,ListBargainingUnit,0)),IF($E98=0,INDEX('Wage Grid'!$C$14:$C$80,MATCH($D98,ListBargainingUnit,0)),$E98)),0)</f>
        <v>0</v>
      </c>
      <c r="U98" s="744">
        <f t="shared" si="12"/>
        <v>0</v>
      </c>
      <c r="V98" s="327">
        <f>IFERROR(IF(AND($A98="Layered-Over", OR($U98="14-P",$U98="15-P",$U98="16-P",$U98="17-P",$U98="18-P",$U98="19-P",$U98="20-P")),
      INDEX('Wage Grid'!M$14:M$20, MATCH(U98, ListLayeredOverParaproGridLevel, 0)),
      INDEX('Wage Grid'!G$14:G$56, MATCH(U98, ListGridLevel, 0))), 0)</f>
        <v>0</v>
      </c>
      <c r="W98" s="327">
        <f>IFERROR(IF(AND($A98="Layered-Over", OR($U98="14-P",$U98="15-P",$U98="16-P",$U98="17-P",$U98="18-P",$U98="19-P",$U98="20-P")),
      INDEX('Wage Grid'!N$14:N$20, MATCH($U98, ListLayeredOverParaproGridLevel, 0)),
      INDEX('Wage Grid'!H$14:H$56, MATCH($U98, ListGridLevel, 0))), 0)</f>
        <v>0</v>
      </c>
      <c r="X98" s="327">
        <f>IFERROR(IF(AND($A98="Layered-Over", OR($U98="14-P",$U98="15-P",$U98="16-P",$U98="17-P",$U98="18-P",$U98="19-P",$U98="20-P")),
      INDEX('Wage Grid'!O$14:O$20, MATCH($U98, ListLayeredOverParaproGridLevel, 0)),
      INDEX('Wage Grid'!I$14:I$56, MATCH($U98, ListGridLevel, 0))), 0)</f>
        <v>0</v>
      </c>
      <c r="Y98" s="327">
        <f>IFERROR(IF(AND($A98="Layered-Over", OR($U98="14-P",$U98="15-P",$U98="16-P",$U98="17-P",$U98="18-P",$U98="19-P",$U98="20-P")),
      INDEX('Wage Grid'!P$14:P$20, MATCH($U98, ListLayeredOverParaproGridLevel, 0)),
      INDEX('Wage Grid'!J$14:J$56, MATCH($U98, ListGridLevel, 0))), 0)</f>
        <v>0</v>
      </c>
      <c r="Z98" s="327">
        <f t="shared" si="8"/>
        <v>0</v>
      </c>
      <c r="AA98" s="327">
        <f t="shared" si="9"/>
        <v>0</v>
      </c>
    </row>
    <row r="99" spans="1:27" ht="15" customHeight="1" x14ac:dyDescent="0.25">
      <c r="A99" s="226"/>
      <c r="B99" s="53"/>
      <c r="C99" s="227"/>
      <c r="D99" s="59"/>
      <c r="E99" s="228"/>
      <c r="F99" s="901" t="str">
        <f t="shared" si="10"/>
        <v/>
      </c>
      <c r="G99" s="227"/>
      <c r="H99" s="778"/>
      <c r="I99" s="228"/>
      <c r="J99" s="185"/>
      <c r="K99" s="217"/>
      <c r="L99" s="233" t="str">
        <f t="shared" si="11"/>
        <v/>
      </c>
      <c r="M99" s="207"/>
      <c r="N99" s="208"/>
      <c r="O99" s="208"/>
      <c r="P99" s="209"/>
      <c r="Q99" s="185"/>
      <c r="R99" s="174"/>
      <c r="S99" s="832">
        <f>_xlfn.IFNA(IF($A99="Layered-Over",INDEX('Wage Grid'!$D$14:$D$80,MATCH($B99,ListBargainingUnit,0)),IF($C99=0,INDEX('Wage Grid'!$C$14:$C$80,MATCH($B99,ListBargainingUnit,0)),$C99)),0)</f>
        <v>0</v>
      </c>
      <c r="T99" s="744">
        <f>_xlfn.IFNA(IF($A99="Layered-Over",INDEX('Wage Grid'!$D$14:$D$80,MATCH($D99,ListBargainingUnit,0)),IF($E99=0,INDEX('Wage Grid'!$C$14:$C$80,MATCH($D99,ListBargainingUnit,0)),$E99)),0)</f>
        <v>0</v>
      </c>
      <c r="U99" s="744">
        <f t="shared" si="12"/>
        <v>0</v>
      </c>
      <c r="V99" s="327">
        <f>IFERROR(IF(AND($A99="Layered-Over", OR($U99="14-P",$U99="15-P",$U99="16-P",$U99="17-P",$U99="18-P",$U99="19-P",$U99="20-P")),
      INDEX('Wage Grid'!M$14:M$20, MATCH(U99, ListLayeredOverParaproGridLevel, 0)),
      INDEX('Wage Grid'!G$14:G$56, MATCH(U99, ListGridLevel, 0))), 0)</f>
        <v>0</v>
      </c>
      <c r="W99" s="327">
        <f>IFERROR(IF(AND($A99="Layered-Over", OR($U99="14-P",$U99="15-P",$U99="16-P",$U99="17-P",$U99="18-P",$U99="19-P",$U99="20-P")),
      INDEX('Wage Grid'!N$14:N$20, MATCH($U99, ListLayeredOverParaproGridLevel, 0)),
      INDEX('Wage Grid'!H$14:H$56, MATCH($U99, ListGridLevel, 0))), 0)</f>
        <v>0</v>
      </c>
      <c r="X99" s="327">
        <f>IFERROR(IF(AND($A99="Layered-Over", OR($U99="14-P",$U99="15-P",$U99="16-P",$U99="17-P",$U99="18-P",$U99="19-P",$U99="20-P")),
      INDEX('Wage Grid'!O$14:O$20, MATCH($U99, ListLayeredOverParaproGridLevel, 0)),
      INDEX('Wage Grid'!I$14:I$56, MATCH($U99, ListGridLevel, 0))), 0)</f>
        <v>0</v>
      </c>
      <c r="Y99" s="327">
        <f>IFERROR(IF(AND($A99="Layered-Over", OR($U99="14-P",$U99="15-P",$U99="16-P",$U99="17-P",$U99="18-P",$U99="19-P",$U99="20-P")),
      INDEX('Wage Grid'!P$14:P$20, MATCH($U99, ListLayeredOverParaproGridLevel, 0)),
      INDEX('Wage Grid'!J$14:J$56, MATCH($U99, ListGridLevel, 0))), 0)</f>
        <v>0</v>
      </c>
      <c r="Z99" s="327">
        <f t="shared" si="8"/>
        <v>0</v>
      </c>
      <c r="AA99" s="327">
        <f t="shared" si="9"/>
        <v>0</v>
      </c>
    </row>
    <row r="100" spans="1:27" ht="15" customHeight="1" x14ac:dyDescent="0.25">
      <c r="A100" s="226"/>
      <c r="B100" s="53"/>
      <c r="C100" s="227"/>
      <c r="D100" s="59"/>
      <c r="E100" s="228"/>
      <c r="F100" s="901" t="str">
        <f t="shared" si="10"/>
        <v/>
      </c>
      <c r="G100" s="227"/>
      <c r="H100" s="778"/>
      <c r="I100" s="228"/>
      <c r="J100" s="185"/>
      <c r="K100" s="217"/>
      <c r="L100" s="233" t="str">
        <f t="shared" si="11"/>
        <v/>
      </c>
      <c r="M100" s="207"/>
      <c r="N100" s="208"/>
      <c r="O100" s="208"/>
      <c r="P100" s="209"/>
      <c r="Q100" s="185"/>
      <c r="R100" s="174"/>
      <c r="S100" s="832">
        <f>_xlfn.IFNA(IF($A100="Layered-Over",INDEX('Wage Grid'!$D$14:$D$80,MATCH($B100,ListBargainingUnit,0)),IF($C100=0,INDEX('Wage Grid'!$C$14:$C$80,MATCH($B100,ListBargainingUnit,0)),$C100)),0)</f>
        <v>0</v>
      </c>
      <c r="T100" s="744">
        <f>_xlfn.IFNA(IF($A100="Layered-Over",INDEX('Wage Grid'!$D$14:$D$80,MATCH($D100,ListBargainingUnit,0)),IF($E100=0,INDEX('Wage Grid'!$C$14:$C$80,MATCH($D100,ListBargainingUnit,0)),$E100)),0)</f>
        <v>0</v>
      </c>
      <c r="U100" s="744">
        <f t="shared" si="12"/>
        <v>0</v>
      </c>
      <c r="V100" s="327">
        <f>IFERROR(IF(AND($A100="Layered-Over", OR($U100="14-P",$U100="15-P",$U100="16-P",$U100="17-P",$U100="18-P",$U100="19-P",$U100="20-P")),
      INDEX('Wage Grid'!M$14:M$20, MATCH(U100, ListLayeredOverParaproGridLevel, 0)),
      INDEX('Wage Grid'!G$14:G$56, MATCH(U100, ListGridLevel, 0))), 0)</f>
        <v>0</v>
      </c>
      <c r="W100" s="327">
        <f>IFERROR(IF(AND($A100="Layered-Over", OR($U100="14-P",$U100="15-P",$U100="16-P",$U100="17-P",$U100="18-P",$U100="19-P",$U100="20-P")),
      INDEX('Wage Grid'!N$14:N$20, MATCH($U100, ListLayeredOverParaproGridLevel, 0)),
      INDEX('Wage Grid'!H$14:H$56, MATCH($U100, ListGridLevel, 0))), 0)</f>
        <v>0</v>
      </c>
      <c r="X100" s="327">
        <f>IFERROR(IF(AND($A100="Layered-Over", OR($U100="14-P",$U100="15-P",$U100="16-P",$U100="17-P",$U100="18-P",$U100="19-P",$U100="20-P")),
      INDEX('Wage Grid'!O$14:O$20, MATCH($U100, ListLayeredOverParaproGridLevel, 0)),
      INDEX('Wage Grid'!I$14:I$56, MATCH($U100, ListGridLevel, 0))), 0)</f>
        <v>0</v>
      </c>
      <c r="Y100" s="327">
        <f>IFERROR(IF(AND($A100="Layered-Over", OR($U100="14-P",$U100="15-P",$U100="16-P",$U100="17-P",$U100="18-P",$U100="19-P",$U100="20-P")),
      INDEX('Wage Grid'!P$14:P$20, MATCH($U100, ListLayeredOverParaproGridLevel, 0)),
      INDEX('Wage Grid'!J$14:J$56, MATCH($U100, ListGridLevel, 0))), 0)</f>
        <v>0</v>
      </c>
      <c r="Z100" s="327">
        <f t="shared" si="8"/>
        <v>0</v>
      </c>
      <c r="AA100" s="327">
        <f t="shared" si="9"/>
        <v>0</v>
      </c>
    </row>
    <row r="101" spans="1:27" ht="15" customHeight="1" x14ac:dyDescent="0.25">
      <c r="A101" s="226"/>
      <c r="B101" s="53"/>
      <c r="C101" s="227"/>
      <c r="D101" s="59"/>
      <c r="E101" s="228"/>
      <c r="F101" s="901" t="str">
        <f t="shared" si="10"/>
        <v/>
      </c>
      <c r="G101" s="227"/>
      <c r="H101" s="778"/>
      <c r="I101" s="228"/>
      <c r="J101" s="185"/>
      <c r="K101" s="217"/>
      <c r="L101" s="233" t="str">
        <f t="shared" si="11"/>
        <v/>
      </c>
      <c r="M101" s="207"/>
      <c r="N101" s="208"/>
      <c r="O101" s="208"/>
      <c r="P101" s="209"/>
      <c r="Q101" s="185"/>
      <c r="R101" s="174"/>
      <c r="S101" s="832">
        <f>_xlfn.IFNA(IF($A101="Layered-Over",INDEX('Wage Grid'!$D$14:$D$80,MATCH($B101,ListBargainingUnit,0)),IF($C101=0,INDEX('Wage Grid'!$C$14:$C$80,MATCH($B101,ListBargainingUnit,0)),$C101)),0)</f>
        <v>0</v>
      </c>
      <c r="T101" s="744">
        <f>_xlfn.IFNA(IF($A101="Layered-Over",INDEX('Wage Grid'!$D$14:$D$80,MATCH($D101,ListBargainingUnit,0)),IF($E101=0,INDEX('Wage Grid'!$C$14:$C$80,MATCH($D101,ListBargainingUnit,0)),$E101)),0)</f>
        <v>0</v>
      </c>
      <c r="U101" s="744">
        <f t="shared" si="12"/>
        <v>0</v>
      </c>
      <c r="V101" s="327">
        <f>IFERROR(IF(AND($A101="Layered-Over", OR($U101="14-P",$U101="15-P",$U101="16-P",$U101="17-P",$U101="18-P",$U101="19-P",$U101="20-P")),
      INDEX('Wage Grid'!M$14:M$20, MATCH(U101, ListLayeredOverParaproGridLevel, 0)),
      INDEX('Wage Grid'!G$14:G$56, MATCH(U101, ListGridLevel, 0))), 0)</f>
        <v>0</v>
      </c>
      <c r="W101" s="327">
        <f>IFERROR(IF(AND($A101="Layered-Over", OR($U101="14-P",$U101="15-P",$U101="16-P",$U101="17-P",$U101="18-P",$U101="19-P",$U101="20-P")),
      INDEX('Wage Grid'!N$14:N$20, MATCH($U101, ListLayeredOverParaproGridLevel, 0)),
      INDEX('Wage Grid'!H$14:H$56, MATCH($U101, ListGridLevel, 0))), 0)</f>
        <v>0</v>
      </c>
      <c r="X101" s="327">
        <f>IFERROR(IF(AND($A101="Layered-Over", OR($U101="14-P",$U101="15-P",$U101="16-P",$U101="17-P",$U101="18-P",$U101="19-P",$U101="20-P")),
      INDEX('Wage Grid'!O$14:O$20, MATCH($U101, ListLayeredOverParaproGridLevel, 0)),
      INDEX('Wage Grid'!I$14:I$56, MATCH($U101, ListGridLevel, 0))), 0)</f>
        <v>0</v>
      </c>
      <c r="Y101" s="327">
        <f>IFERROR(IF(AND($A101="Layered-Over", OR($U101="14-P",$U101="15-P",$U101="16-P",$U101="17-P",$U101="18-P",$U101="19-P",$U101="20-P")),
      INDEX('Wage Grid'!P$14:P$20, MATCH($U101, ListLayeredOverParaproGridLevel, 0)),
      INDEX('Wage Grid'!J$14:J$56, MATCH($U101, ListGridLevel, 0))), 0)</f>
        <v>0</v>
      </c>
      <c r="Z101" s="327">
        <f t="shared" si="8"/>
        <v>0</v>
      </c>
      <c r="AA101" s="327">
        <f t="shared" si="9"/>
        <v>0</v>
      </c>
    </row>
    <row r="102" spans="1:27" ht="15" customHeight="1" x14ac:dyDescent="0.25">
      <c r="A102" s="226"/>
      <c r="B102" s="53"/>
      <c r="C102" s="227"/>
      <c r="D102" s="59"/>
      <c r="E102" s="228"/>
      <c r="F102" s="901" t="str">
        <f t="shared" si="10"/>
        <v/>
      </c>
      <c r="G102" s="227"/>
      <c r="H102" s="778"/>
      <c r="I102" s="228"/>
      <c r="J102" s="185"/>
      <c r="K102" s="217"/>
      <c r="L102" s="233" t="str">
        <f t="shared" si="11"/>
        <v/>
      </c>
      <c r="M102" s="207"/>
      <c r="N102" s="208"/>
      <c r="O102" s="208"/>
      <c r="P102" s="209"/>
      <c r="Q102" s="185"/>
      <c r="R102" s="174"/>
      <c r="S102" s="832">
        <f>_xlfn.IFNA(IF($A102="Layered-Over",INDEX('Wage Grid'!$D$14:$D$80,MATCH($B102,ListBargainingUnit,0)),IF($C102=0,INDEX('Wage Grid'!$C$14:$C$80,MATCH($B102,ListBargainingUnit,0)),$C102)),0)</f>
        <v>0</v>
      </c>
      <c r="T102" s="744">
        <f>_xlfn.IFNA(IF($A102="Layered-Over",INDEX('Wage Grid'!$D$14:$D$80,MATCH($D102,ListBargainingUnit,0)),IF($E102=0,INDEX('Wage Grid'!$C$14:$C$80,MATCH($D102,ListBargainingUnit,0)),$E102)),0)</f>
        <v>0</v>
      </c>
      <c r="U102" s="744">
        <f t="shared" si="12"/>
        <v>0</v>
      </c>
      <c r="V102" s="327">
        <f>IFERROR(IF(AND($A102="Layered-Over", OR($U102="14-P",$U102="15-P",$U102="16-P",$U102="17-P",$U102="18-P",$U102="19-P",$U102="20-P")),
      INDEX('Wage Grid'!M$14:M$20, MATCH(U102, ListLayeredOverParaproGridLevel, 0)),
      INDEX('Wage Grid'!G$14:G$56, MATCH(U102, ListGridLevel, 0))), 0)</f>
        <v>0</v>
      </c>
      <c r="W102" s="327">
        <f>IFERROR(IF(AND($A102="Layered-Over", OR($U102="14-P",$U102="15-P",$U102="16-P",$U102="17-P",$U102="18-P",$U102="19-P",$U102="20-P")),
      INDEX('Wage Grid'!N$14:N$20, MATCH($U102, ListLayeredOverParaproGridLevel, 0)),
      INDEX('Wage Grid'!H$14:H$56, MATCH($U102, ListGridLevel, 0))), 0)</f>
        <v>0</v>
      </c>
      <c r="X102" s="327">
        <f>IFERROR(IF(AND($A102="Layered-Over", OR($U102="14-P",$U102="15-P",$U102="16-P",$U102="17-P",$U102="18-P",$U102="19-P",$U102="20-P")),
      INDEX('Wage Grid'!O$14:O$20, MATCH($U102, ListLayeredOverParaproGridLevel, 0)),
      INDEX('Wage Grid'!I$14:I$56, MATCH($U102, ListGridLevel, 0))), 0)</f>
        <v>0</v>
      </c>
      <c r="Y102" s="327">
        <f>IFERROR(IF(AND($A102="Layered-Over", OR($U102="14-P",$U102="15-P",$U102="16-P",$U102="17-P",$U102="18-P",$U102="19-P",$U102="20-P")),
      INDEX('Wage Grid'!P$14:P$20, MATCH($U102, ListLayeredOverParaproGridLevel, 0)),
      INDEX('Wage Grid'!J$14:J$56, MATCH($U102, ListGridLevel, 0))), 0)</f>
        <v>0</v>
      </c>
      <c r="Z102" s="327">
        <f t="shared" si="8"/>
        <v>0</v>
      </c>
      <c r="AA102" s="327">
        <f t="shared" si="9"/>
        <v>0</v>
      </c>
    </row>
    <row r="103" spans="1:27" ht="15" customHeight="1" x14ac:dyDescent="0.25">
      <c r="A103" s="226"/>
      <c r="B103" s="53"/>
      <c r="C103" s="227"/>
      <c r="D103" s="59"/>
      <c r="E103" s="228"/>
      <c r="F103" s="901" t="str">
        <f t="shared" si="10"/>
        <v/>
      </c>
      <c r="G103" s="227"/>
      <c r="H103" s="778"/>
      <c r="I103" s="228"/>
      <c r="J103" s="185"/>
      <c r="K103" s="217"/>
      <c r="L103" s="233" t="str">
        <f t="shared" si="11"/>
        <v/>
      </c>
      <c r="M103" s="207"/>
      <c r="N103" s="208"/>
      <c r="O103" s="208"/>
      <c r="P103" s="209"/>
      <c r="Q103" s="185"/>
      <c r="R103" s="174"/>
      <c r="S103" s="832">
        <f>_xlfn.IFNA(IF($A103="Layered-Over",INDEX('Wage Grid'!$D$14:$D$80,MATCH($B103,ListBargainingUnit,0)),IF($C103=0,INDEX('Wage Grid'!$C$14:$C$80,MATCH($B103,ListBargainingUnit,0)),$C103)),0)</f>
        <v>0</v>
      </c>
      <c r="T103" s="744">
        <f>_xlfn.IFNA(IF($A103="Layered-Over",INDEX('Wage Grid'!$D$14:$D$80,MATCH($D103,ListBargainingUnit,0)),IF($E103=0,INDEX('Wage Grid'!$C$14:$C$80,MATCH($D103,ListBargainingUnit,0)),$E103)),0)</f>
        <v>0</v>
      </c>
      <c r="U103" s="744">
        <f t="shared" si="12"/>
        <v>0</v>
      </c>
      <c r="V103" s="327">
        <f>IFERROR(IF(AND($A103="Layered-Over", OR($U103="14-P",$U103="15-P",$U103="16-P",$U103="17-P",$U103="18-P",$U103="19-P",$U103="20-P")),
      INDEX('Wage Grid'!M$14:M$20, MATCH(U103, ListLayeredOverParaproGridLevel, 0)),
      INDEX('Wage Grid'!G$14:G$56, MATCH(U103, ListGridLevel, 0))), 0)</f>
        <v>0</v>
      </c>
      <c r="W103" s="327">
        <f>IFERROR(IF(AND($A103="Layered-Over", OR($U103="14-P",$U103="15-P",$U103="16-P",$U103="17-P",$U103="18-P",$U103="19-P",$U103="20-P")),
      INDEX('Wage Grid'!N$14:N$20, MATCH($U103, ListLayeredOverParaproGridLevel, 0)),
      INDEX('Wage Grid'!H$14:H$56, MATCH($U103, ListGridLevel, 0))), 0)</f>
        <v>0</v>
      </c>
      <c r="X103" s="327">
        <f>IFERROR(IF(AND($A103="Layered-Over", OR($U103="14-P",$U103="15-P",$U103="16-P",$U103="17-P",$U103="18-P",$U103="19-P",$U103="20-P")),
      INDEX('Wage Grid'!O$14:O$20, MATCH($U103, ListLayeredOverParaproGridLevel, 0)),
      INDEX('Wage Grid'!I$14:I$56, MATCH($U103, ListGridLevel, 0))), 0)</f>
        <v>0</v>
      </c>
      <c r="Y103" s="327">
        <f>IFERROR(IF(AND($A103="Layered-Over", OR($U103="14-P",$U103="15-P",$U103="16-P",$U103="17-P",$U103="18-P",$U103="19-P",$U103="20-P")),
      INDEX('Wage Grid'!P$14:P$20, MATCH($U103, ListLayeredOverParaproGridLevel, 0)),
      INDEX('Wage Grid'!J$14:J$56, MATCH($U103, ListGridLevel, 0))), 0)</f>
        <v>0</v>
      </c>
      <c r="Z103" s="327">
        <f t="shared" si="8"/>
        <v>0</v>
      </c>
      <c r="AA103" s="327">
        <f t="shared" si="9"/>
        <v>0</v>
      </c>
    </row>
    <row r="104" spans="1:27" ht="15" customHeight="1" x14ac:dyDescent="0.25">
      <c r="A104" s="226"/>
      <c r="B104" s="53"/>
      <c r="C104" s="227"/>
      <c r="D104" s="59"/>
      <c r="E104" s="228"/>
      <c r="F104" s="901" t="str">
        <f t="shared" si="10"/>
        <v/>
      </c>
      <c r="G104" s="227"/>
      <c r="H104" s="778"/>
      <c r="I104" s="228"/>
      <c r="J104" s="185"/>
      <c r="K104" s="217"/>
      <c r="L104" s="233" t="str">
        <f t="shared" si="11"/>
        <v/>
      </c>
      <c r="M104" s="207"/>
      <c r="N104" s="208"/>
      <c r="O104" s="208"/>
      <c r="P104" s="209"/>
      <c r="Q104" s="185"/>
      <c r="R104" s="174"/>
      <c r="S104" s="832">
        <f>_xlfn.IFNA(IF($A104="Layered-Over",INDEX('Wage Grid'!$D$14:$D$80,MATCH($B104,ListBargainingUnit,0)),IF($C104=0,INDEX('Wage Grid'!$C$14:$C$80,MATCH($B104,ListBargainingUnit,0)),$C104)),0)</f>
        <v>0</v>
      </c>
      <c r="T104" s="744">
        <f>_xlfn.IFNA(IF($A104="Layered-Over",INDEX('Wage Grid'!$D$14:$D$80,MATCH($D104,ListBargainingUnit,0)),IF($E104=0,INDEX('Wage Grid'!$C$14:$C$80,MATCH($D104,ListBargainingUnit,0)),$E104)),0)</f>
        <v>0</v>
      </c>
      <c r="U104" s="744">
        <f t="shared" si="12"/>
        <v>0</v>
      </c>
      <c r="V104" s="327">
        <f>IFERROR(IF(AND($A104="Layered-Over", OR($U104="14-P",$U104="15-P",$U104="16-P",$U104="17-P",$U104="18-P",$U104="19-P",$U104="20-P")),
      INDEX('Wage Grid'!M$14:M$20, MATCH(U104, ListLayeredOverParaproGridLevel, 0)),
      INDEX('Wage Grid'!G$14:G$56, MATCH(U104, ListGridLevel, 0))), 0)</f>
        <v>0</v>
      </c>
      <c r="W104" s="327">
        <f>IFERROR(IF(AND($A104="Layered-Over", OR($U104="14-P",$U104="15-P",$U104="16-P",$U104="17-P",$U104="18-P",$U104="19-P",$U104="20-P")),
      INDEX('Wage Grid'!N$14:N$20, MATCH($U104, ListLayeredOverParaproGridLevel, 0)),
      INDEX('Wage Grid'!H$14:H$56, MATCH($U104, ListGridLevel, 0))), 0)</f>
        <v>0</v>
      </c>
      <c r="X104" s="327">
        <f>IFERROR(IF(AND($A104="Layered-Over", OR($U104="14-P",$U104="15-P",$U104="16-P",$U104="17-P",$U104="18-P",$U104="19-P",$U104="20-P")),
      INDEX('Wage Grid'!O$14:O$20, MATCH($U104, ListLayeredOverParaproGridLevel, 0)),
      INDEX('Wage Grid'!I$14:I$56, MATCH($U104, ListGridLevel, 0))), 0)</f>
        <v>0</v>
      </c>
      <c r="Y104" s="327">
        <f>IFERROR(IF(AND($A104="Layered-Over", OR($U104="14-P",$U104="15-P",$U104="16-P",$U104="17-P",$U104="18-P",$U104="19-P",$U104="20-P")),
      INDEX('Wage Grid'!P$14:P$20, MATCH($U104, ListLayeredOverParaproGridLevel, 0)),
      INDEX('Wage Grid'!J$14:J$56, MATCH($U104, ListGridLevel, 0))), 0)</f>
        <v>0</v>
      </c>
      <c r="Z104" s="327">
        <f t="shared" si="8"/>
        <v>0</v>
      </c>
      <c r="AA104" s="327">
        <f t="shared" si="9"/>
        <v>0</v>
      </c>
    </row>
    <row r="105" spans="1:27" ht="15" customHeight="1" x14ac:dyDescent="0.25">
      <c r="A105" s="226"/>
      <c r="B105" s="53"/>
      <c r="C105" s="227"/>
      <c r="D105" s="59"/>
      <c r="E105" s="228"/>
      <c r="F105" s="901" t="str">
        <f t="shared" si="10"/>
        <v/>
      </c>
      <c r="G105" s="227"/>
      <c r="H105" s="778"/>
      <c r="I105" s="228"/>
      <c r="J105" s="185"/>
      <c r="K105" s="217"/>
      <c r="L105" s="233" t="str">
        <f t="shared" si="11"/>
        <v/>
      </c>
      <c r="M105" s="207"/>
      <c r="N105" s="208"/>
      <c r="O105" s="208"/>
      <c r="P105" s="209"/>
      <c r="Q105" s="185"/>
      <c r="R105" s="174"/>
      <c r="S105" s="832">
        <f>_xlfn.IFNA(IF($A105="Layered-Over",INDEX('Wage Grid'!$D$14:$D$80,MATCH($B105,ListBargainingUnit,0)),IF($C105=0,INDEX('Wage Grid'!$C$14:$C$80,MATCH($B105,ListBargainingUnit,0)),$C105)),0)</f>
        <v>0</v>
      </c>
      <c r="T105" s="744">
        <f>_xlfn.IFNA(IF($A105="Layered-Over",INDEX('Wage Grid'!$D$14:$D$80,MATCH($D105,ListBargainingUnit,0)),IF($E105=0,INDEX('Wage Grid'!$C$14:$C$80,MATCH($D105,ListBargainingUnit,0)),$E105)),0)</f>
        <v>0</v>
      </c>
      <c r="U105" s="744">
        <f t="shared" si="12"/>
        <v>0</v>
      </c>
      <c r="V105" s="327">
        <f>IFERROR(IF(AND($A105="Layered-Over", OR($U105="14-P",$U105="15-P",$U105="16-P",$U105="17-P",$U105="18-P",$U105="19-P",$U105="20-P")),
      INDEX('Wage Grid'!M$14:M$20, MATCH(U105, ListLayeredOverParaproGridLevel, 0)),
      INDEX('Wage Grid'!G$14:G$56, MATCH(U105, ListGridLevel, 0))), 0)</f>
        <v>0</v>
      </c>
      <c r="W105" s="327">
        <f>IFERROR(IF(AND($A105="Layered-Over", OR($U105="14-P",$U105="15-P",$U105="16-P",$U105="17-P",$U105="18-P",$U105="19-P",$U105="20-P")),
      INDEX('Wage Grid'!N$14:N$20, MATCH($U105, ListLayeredOverParaproGridLevel, 0)),
      INDEX('Wage Grid'!H$14:H$56, MATCH($U105, ListGridLevel, 0))), 0)</f>
        <v>0</v>
      </c>
      <c r="X105" s="327">
        <f>IFERROR(IF(AND($A105="Layered-Over", OR($U105="14-P",$U105="15-P",$U105="16-P",$U105="17-P",$U105="18-P",$U105="19-P",$U105="20-P")),
      INDEX('Wage Grid'!O$14:O$20, MATCH($U105, ListLayeredOverParaproGridLevel, 0)),
      INDEX('Wage Grid'!I$14:I$56, MATCH($U105, ListGridLevel, 0))), 0)</f>
        <v>0</v>
      </c>
      <c r="Y105" s="327">
        <f>IFERROR(IF(AND($A105="Layered-Over", OR($U105="14-P",$U105="15-P",$U105="16-P",$U105="17-P",$U105="18-P",$U105="19-P",$U105="20-P")),
      INDEX('Wage Grid'!P$14:P$20, MATCH($U105, ListLayeredOverParaproGridLevel, 0)),
      INDEX('Wage Grid'!J$14:J$56, MATCH($U105, ListGridLevel, 0))), 0)</f>
        <v>0</v>
      </c>
      <c r="Z105" s="327">
        <f t="shared" si="8"/>
        <v>0</v>
      </c>
      <c r="AA105" s="327">
        <f t="shared" si="9"/>
        <v>0</v>
      </c>
    </row>
    <row r="106" spans="1:27" ht="15" customHeight="1" x14ac:dyDescent="0.25">
      <c r="A106" s="226"/>
      <c r="B106" s="53"/>
      <c r="C106" s="227"/>
      <c r="D106" s="59"/>
      <c r="E106" s="228"/>
      <c r="F106" s="901" t="str">
        <f t="shared" si="10"/>
        <v/>
      </c>
      <c r="G106" s="227"/>
      <c r="H106" s="778"/>
      <c r="I106" s="228"/>
      <c r="J106" s="185"/>
      <c r="K106" s="217"/>
      <c r="L106" s="233" t="str">
        <f t="shared" si="11"/>
        <v/>
      </c>
      <c r="M106" s="207"/>
      <c r="N106" s="208"/>
      <c r="O106" s="208"/>
      <c r="P106" s="209"/>
      <c r="Q106" s="185"/>
      <c r="R106" s="174"/>
      <c r="S106" s="832">
        <f>_xlfn.IFNA(IF($A106="Layered-Over",INDEX('Wage Grid'!$D$14:$D$80,MATCH($B106,ListBargainingUnit,0)),IF($C106=0,INDEX('Wage Grid'!$C$14:$C$80,MATCH($B106,ListBargainingUnit,0)),$C106)),0)</f>
        <v>0</v>
      </c>
      <c r="T106" s="744">
        <f>_xlfn.IFNA(IF($A106="Layered-Over",INDEX('Wage Grid'!$D$14:$D$80,MATCH($D106,ListBargainingUnit,0)),IF($E106=0,INDEX('Wage Grid'!$C$14:$C$80,MATCH($D106,ListBargainingUnit,0)),$E106)),0)</f>
        <v>0</v>
      </c>
      <c r="U106" s="744">
        <f t="shared" si="12"/>
        <v>0</v>
      </c>
      <c r="V106" s="327">
        <f>IFERROR(IF(AND($A106="Layered-Over", OR($U106="14-P",$U106="15-P",$U106="16-P",$U106="17-P",$U106="18-P",$U106="19-P",$U106="20-P")),
      INDEX('Wage Grid'!M$14:M$20, MATCH(U106, ListLayeredOverParaproGridLevel, 0)),
      INDEX('Wage Grid'!G$14:G$56, MATCH(U106, ListGridLevel, 0))), 0)</f>
        <v>0</v>
      </c>
      <c r="W106" s="327">
        <f>IFERROR(IF(AND($A106="Layered-Over", OR($U106="14-P",$U106="15-P",$U106="16-P",$U106="17-P",$U106="18-P",$U106="19-P",$U106="20-P")),
      INDEX('Wage Grid'!N$14:N$20, MATCH($U106, ListLayeredOverParaproGridLevel, 0)),
      INDEX('Wage Grid'!H$14:H$56, MATCH($U106, ListGridLevel, 0))), 0)</f>
        <v>0</v>
      </c>
      <c r="X106" s="327">
        <f>IFERROR(IF(AND($A106="Layered-Over", OR($U106="14-P",$U106="15-P",$U106="16-P",$U106="17-P",$U106="18-P",$U106="19-P",$U106="20-P")),
      INDEX('Wage Grid'!O$14:O$20, MATCH($U106, ListLayeredOverParaproGridLevel, 0)),
      INDEX('Wage Grid'!I$14:I$56, MATCH($U106, ListGridLevel, 0))), 0)</f>
        <v>0</v>
      </c>
      <c r="Y106" s="327">
        <f>IFERROR(IF(AND($A106="Layered-Over", OR($U106="14-P",$U106="15-P",$U106="16-P",$U106="17-P",$U106="18-P",$U106="19-P",$U106="20-P")),
      INDEX('Wage Grid'!P$14:P$20, MATCH($U106, ListLayeredOverParaproGridLevel, 0)),
      INDEX('Wage Grid'!J$14:J$56, MATCH($U106, ListGridLevel, 0))), 0)</f>
        <v>0</v>
      </c>
      <c r="Z106" s="327">
        <f t="shared" si="8"/>
        <v>0</v>
      </c>
      <c r="AA106" s="327">
        <f t="shared" si="9"/>
        <v>0</v>
      </c>
    </row>
    <row r="107" spans="1:27" ht="15" customHeight="1" x14ac:dyDescent="0.25">
      <c r="A107" s="226"/>
      <c r="B107" s="53"/>
      <c r="C107" s="227"/>
      <c r="D107" s="59"/>
      <c r="E107" s="228"/>
      <c r="F107" s="901" t="str">
        <f t="shared" si="10"/>
        <v/>
      </c>
      <c r="G107" s="227"/>
      <c r="H107" s="778"/>
      <c r="I107" s="228"/>
      <c r="J107" s="185"/>
      <c r="K107" s="217"/>
      <c r="L107" s="233" t="str">
        <f t="shared" si="11"/>
        <v/>
      </c>
      <c r="M107" s="207"/>
      <c r="N107" s="208"/>
      <c r="O107" s="208"/>
      <c r="P107" s="209"/>
      <c r="Q107" s="185"/>
      <c r="R107" s="174"/>
      <c r="S107" s="832">
        <f>_xlfn.IFNA(IF($A107="Layered-Over",INDEX('Wage Grid'!$D$14:$D$80,MATCH($B107,ListBargainingUnit,0)),IF($C107=0,INDEX('Wage Grid'!$C$14:$C$80,MATCH($B107,ListBargainingUnit,0)),$C107)),0)</f>
        <v>0</v>
      </c>
      <c r="T107" s="744">
        <f>_xlfn.IFNA(IF($A107="Layered-Over",INDEX('Wage Grid'!$D$14:$D$80,MATCH($D107,ListBargainingUnit,0)),IF($E107=0,INDEX('Wage Grid'!$C$14:$C$80,MATCH($D107,ListBargainingUnit,0)),$E107)),0)</f>
        <v>0</v>
      </c>
      <c r="U107" s="744">
        <f t="shared" si="12"/>
        <v>0</v>
      </c>
      <c r="V107" s="327">
        <f>IFERROR(IF(AND($A107="Layered-Over", OR($U107="14-P",$U107="15-P",$U107="16-P",$U107="17-P",$U107="18-P",$U107="19-P",$U107="20-P")),
      INDEX('Wage Grid'!M$14:M$20, MATCH(U107, ListLayeredOverParaproGridLevel, 0)),
      INDEX('Wage Grid'!G$14:G$56, MATCH(U107, ListGridLevel, 0))), 0)</f>
        <v>0</v>
      </c>
      <c r="W107" s="327">
        <f>IFERROR(IF(AND($A107="Layered-Over", OR($U107="14-P",$U107="15-P",$U107="16-P",$U107="17-P",$U107="18-P",$U107="19-P",$U107="20-P")),
      INDEX('Wage Grid'!N$14:N$20, MATCH($U107, ListLayeredOverParaproGridLevel, 0)),
      INDEX('Wage Grid'!H$14:H$56, MATCH($U107, ListGridLevel, 0))), 0)</f>
        <v>0</v>
      </c>
      <c r="X107" s="327">
        <f>IFERROR(IF(AND($A107="Layered-Over", OR($U107="14-P",$U107="15-P",$U107="16-P",$U107="17-P",$U107="18-P",$U107="19-P",$U107="20-P")),
      INDEX('Wage Grid'!O$14:O$20, MATCH($U107, ListLayeredOverParaproGridLevel, 0)),
      INDEX('Wage Grid'!I$14:I$56, MATCH($U107, ListGridLevel, 0))), 0)</f>
        <v>0</v>
      </c>
      <c r="Y107" s="327">
        <f>IFERROR(IF(AND($A107="Layered-Over", OR($U107="14-P",$U107="15-P",$U107="16-P",$U107="17-P",$U107="18-P",$U107="19-P",$U107="20-P")),
      INDEX('Wage Grid'!P$14:P$20, MATCH($U107, ListLayeredOverParaproGridLevel, 0)),
      INDEX('Wage Grid'!J$14:J$56, MATCH($U107, ListGridLevel, 0))), 0)</f>
        <v>0</v>
      </c>
      <c r="Z107" s="327">
        <f t="shared" si="8"/>
        <v>0</v>
      </c>
      <c r="AA107" s="327">
        <f t="shared" si="9"/>
        <v>0</v>
      </c>
    </row>
    <row r="108" spans="1:27" ht="15" customHeight="1" x14ac:dyDescent="0.25">
      <c r="A108" s="226"/>
      <c r="B108" s="53"/>
      <c r="C108" s="227"/>
      <c r="D108" s="59"/>
      <c r="E108" s="228"/>
      <c r="F108" s="901" t="str">
        <f t="shared" si="10"/>
        <v/>
      </c>
      <c r="G108" s="227"/>
      <c r="H108" s="778"/>
      <c r="I108" s="228"/>
      <c r="J108" s="185"/>
      <c r="K108" s="217"/>
      <c r="L108" s="233" t="str">
        <f t="shared" si="11"/>
        <v/>
      </c>
      <c r="M108" s="207"/>
      <c r="N108" s="208"/>
      <c r="O108" s="208"/>
      <c r="P108" s="209"/>
      <c r="Q108" s="185"/>
      <c r="R108" s="174"/>
      <c r="S108" s="832">
        <f>_xlfn.IFNA(IF($A108="Layered-Over",INDEX('Wage Grid'!$D$14:$D$80,MATCH($B108,ListBargainingUnit,0)),IF($C108=0,INDEX('Wage Grid'!$C$14:$C$80,MATCH($B108,ListBargainingUnit,0)),$C108)),0)</f>
        <v>0</v>
      </c>
      <c r="T108" s="744">
        <f>_xlfn.IFNA(IF($A108="Layered-Over",INDEX('Wage Grid'!$D$14:$D$80,MATCH($D108,ListBargainingUnit,0)),IF($E108=0,INDEX('Wage Grid'!$C$14:$C$80,MATCH($D108,ListBargainingUnit,0)),$E108)),0)</f>
        <v>0</v>
      </c>
      <c r="U108" s="744">
        <f t="shared" si="12"/>
        <v>0</v>
      </c>
      <c r="V108" s="327">
        <f>IFERROR(IF(AND($A108="Layered-Over", OR($U108="14-P",$U108="15-P",$U108="16-P",$U108="17-P",$U108="18-P",$U108="19-P",$U108="20-P")),
      INDEX('Wage Grid'!M$14:M$20, MATCH(U108, ListLayeredOverParaproGridLevel, 0)),
      INDEX('Wage Grid'!G$14:G$56, MATCH(U108, ListGridLevel, 0))), 0)</f>
        <v>0</v>
      </c>
      <c r="W108" s="327">
        <f>IFERROR(IF(AND($A108="Layered-Over", OR($U108="14-P",$U108="15-P",$U108="16-P",$U108="17-P",$U108="18-P",$U108="19-P",$U108="20-P")),
      INDEX('Wage Grid'!N$14:N$20, MATCH($U108, ListLayeredOverParaproGridLevel, 0)),
      INDEX('Wage Grid'!H$14:H$56, MATCH($U108, ListGridLevel, 0))), 0)</f>
        <v>0</v>
      </c>
      <c r="X108" s="327">
        <f>IFERROR(IF(AND($A108="Layered-Over", OR($U108="14-P",$U108="15-P",$U108="16-P",$U108="17-P",$U108="18-P",$U108="19-P",$U108="20-P")),
      INDEX('Wage Grid'!O$14:O$20, MATCH($U108, ListLayeredOverParaproGridLevel, 0)),
      INDEX('Wage Grid'!I$14:I$56, MATCH($U108, ListGridLevel, 0))), 0)</f>
        <v>0</v>
      </c>
      <c r="Y108" s="327">
        <f>IFERROR(IF(AND($A108="Layered-Over", OR($U108="14-P",$U108="15-P",$U108="16-P",$U108="17-P",$U108="18-P",$U108="19-P",$U108="20-P")),
      INDEX('Wage Grid'!P$14:P$20, MATCH($U108, ListLayeredOverParaproGridLevel, 0)),
      INDEX('Wage Grid'!J$14:J$56, MATCH($U108, ListGridLevel, 0))), 0)</f>
        <v>0</v>
      </c>
      <c r="Z108" s="327">
        <f t="shared" si="8"/>
        <v>0</v>
      </c>
      <c r="AA108" s="327">
        <f t="shared" si="9"/>
        <v>0</v>
      </c>
    </row>
    <row r="109" spans="1:27" ht="15" customHeight="1" x14ac:dyDescent="0.25">
      <c r="A109" s="226"/>
      <c r="B109" s="53"/>
      <c r="C109" s="227"/>
      <c r="D109" s="59"/>
      <c r="E109" s="228"/>
      <c r="F109" s="901" t="str">
        <f t="shared" si="10"/>
        <v/>
      </c>
      <c r="G109" s="227"/>
      <c r="H109" s="778"/>
      <c r="I109" s="228"/>
      <c r="J109" s="185"/>
      <c r="K109" s="217"/>
      <c r="L109" s="233" t="str">
        <f t="shared" si="11"/>
        <v/>
      </c>
      <c r="M109" s="207"/>
      <c r="N109" s="208"/>
      <c r="O109" s="208"/>
      <c r="P109" s="209"/>
      <c r="Q109" s="185"/>
      <c r="R109" s="174"/>
      <c r="S109" s="832">
        <f>_xlfn.IFNA(IF($A109="Layered-Over",INDEX('Wage Grid'!$D$14:$D$80,MATCH($B109,ListBargainingUnit,0)),IF($C109=0,INDEX('Wage Grid'!$C$14:$C$80,MATCH($B109,ListBargainingUnit,0)),$C109)),0)</f>
        <v>0</v>
      </c>
      <c r="T109" s="744">
        <f>_xlfn.IFNA(IF($A109="Layered-Over",INDEX('Wage Grid'!$D$14:$D$80,MATCH($D109,ListBargainingUnit,0)),IF($E109=0,INDEX('Wage Grid'!$C$14:$C$80,MATCH($D109,ListBargainingUnit,0)),$E109)),0)</f>
        <v>0</v>
      </c>
      <c r="U109" s="744">
        <f t="shared" si="12"/>
        <v>0</v>
      </c>
      <c r="V109" s="327">
        <f>IFERROR(IF(AND($A109="Layered-Over", OR($U109="14-P",$U109="15-P",$U109="16-P",$U109="17-P",$U109="18-P",$U109="19-P",$U109="20-P")),
      INDEX('Wage Grid'!M$14:M$20, MATCH(U109, ListLayeredOverParaproGridLevel, 0)),
      INDEX('Wage Grid'!G$14:G$56, MATCH(U109, ListGridLevel, 0))), 0)</f>
        <v>0</v>
      </c>
      <c r="W109" s="327">
        <f>IFERROR(IF(AND($A109="Layered-Over", OR($U109="14-P",$U109="15-P",$U109="16-P",$U109="17-P",$U109="18-P",$U109="19-P",$U109="20-P")),
      INDEX('Wage Grid'!N$14:N$20, MATCH($U109, ListLayeredOverParaproGridLevel, 0)),
      INDEX('Wage Grid'!H$14:H$56, MATCH($U109, ListGridLevel, 0))), 0)</f>
        <v>0</v>
      </c>
      <c r="X109" s="327">
        <f>IFERROR(IF(AND($A109="Layered-Over", OR($U109="14-P",$U109="15-P",$U109="16-P",$U109="17-P",$U109="18-P",$U109="19-P",$U109="20-P")),
      INDEX('Wage Grid'!O$14:O$20, MATCH($U109, ListLayeredOverParaproGridLevel, 0)),
      INDEX('Wage Grid'!I$14:I$56, MATCH($U109, ListGridLevel, 0))), 0)</f>
        <v>0</v>
      </c>
      <c r="Y109" s="327">
        <f>IFERROR(IF(AND($A109="Layered-Over", OR($U109="14-P",$U109="15-P",$U109="16-P",$U109="17-P",$U109="18-P",$U109="19-P",$U109="20-P")),
      INDEX('Wage Grid'!P$14:P$20, MATCH($U109, ListLayeredOverParaproGridLevel, 0)),
      INDEX('Wage Grid'!J$14:J$56, MATCH($U109, ListGridLevel, 0))), 0)</f>
        <v>0</v>
      </c>
      <c r="Z109" s="327">
        <f t="shared" si="8"/>
        <v>0</v>
      </c>
      <c r="AA109" s="327">
        <f t="shared" si="9"/>
        <v>0</v>
      </c>
    </row>
    <row r="110" spans="1:27" ht="15" customHeight="1" x14ac:dyDescent="0.25">
      <c r="A110" s="226"/>
      <c r="B110" s="53"/>
      <c r="C110" s="227"/>
      <c r="D110" s="59"/>
      <c r="E110" s="228"/>
      <c r="F110" s="901" t="str">
        <f t="shared" si="10"/>
        <v/>
      </c>
      <c r="G110" s="227"/>
      <c r="H110" s="778"/>
      <c r="I110" s="228"/>
      <c r="J110" s="185"/>
      <c r="K110" s="217"/>
      <c r="L110" s="233" t="str">
        <f t="shared" si="11"/>
        <v/>
      </c>
      <c r="M110" s="207"/>
      <c r="N110" s="208"/>
      <c r="O110" s="208"/>
      <c r="P110" s="209"/>
      <c r="Q110" s="185"/>
      <c r="R110" s="174"/>
      <c r="S110" s="832">
        <f>_xlfn.IFNA(IF($A110="Layered-Over",INDEX('Wage Grid'!$D$14:$D$80,MATCH($B110,ListBargainingUnit,0)),IF($C110=0,INDEX('Wage Grid'!$C$14:$C$80,MATCH($B110,ListBargainingUnit,0)),$C110)),0)</f>
        <v>0</v>
      </c>
      <c r="T110" s="744">
        <f>_xlfn.IFNA(IF($A110="Layered-Over",INDEX('Wage Grid'!$D$14:$D$80,MATCH($D110,ListBargainingUnit,0)),IF($E110=0,INDEX('Wage Grid'!$C$14:$C$80,MATCH($D110,ListBargainingUnit,0)),$E110)),0)</f>
        <v>0</v>
      </c>
      <c r="U110" s="744">
        <f t="shared" si="12"/>
        <v>0</v>
      </c>
      <c r="V110" s="327">
        <f>IFERROR(IF(AND($A110="Layered-Over", OR($U110="14-P",$U110="15-P",$U110="16-P",$U110="17-P",$U110="18-P",$U110="19-P",$U110="20-P")),
      INDEX('Wage Grid'!M$14:M$20, MATCH(U110, ListLayeredOverParaproGridLevel, 0)),
      INDEX('Wage Grid'!G$14:G$56, MATCH(U110, ListGridLevel, 0))), 0)</f>
        <v>0</v>
      </c>
      <c r="W110" s="327">
        <f>IFERROR(IF(AND($A110="Layered-Over", OR($U110="14-P",$U110="15-P",$U110="16-P",$U110="17-P",$U110="18-P",$U110="19-P",$U110="20-P")),
      INDEX('Wage Grid'!N$14:N$20, MATCH($U110, ListLayeredOverParaproGridLevel, 0)),
      INDEX('Wage Grid'!H$14:H$56, MATCH($U110, ListGridLevel, 0))), 0)</f>
        <v>0</v>
      </c>
      <c r="X110" s="327">
        <f>IFERROR(IF(AND($A110="Layered-Over", OR($U110="14-P",$U110="15-P",$U110="16-P",$U110="17-P",$U110="18-P",$U110="19-P",$U110="20-P")),
      INDEX('Wage Grid'!O$14:O$20, MATCH($U110, ListLayeredOverParaproGridLevel, 0)),
      INDEX('Wage Grid'!I$14:I$56, MATCH($U110, ListGridLevel, 0))), 0)</f>
        <v>0</v>
      </c>
      <c r="Y110" s="327">
        <f>IFERROR(IF(AND($A110="Layered-Over", OR($U110="14-P",$U110="15-P",$U110="16-P",$U110="17-P",$U110="18-P",$U110="19-P",$U110="20-P")),
      INDEX('Wage Grid'!P$14:P$20, MATCH($U110, ListLayeredOverParaproGridLevel, 0)),
      INDEX('Wage Grid'!J$14:J$56, MATCH($U110, ListGridLevel, 0))), 0)</f>
        <v>0</v>
      </c>
      <c r="Z110" s="327">
        <f t="shared" si="8"/>
        <v>0</v>
      </c>
      <c r="AA110" s="327">
        <f t="shared" si="9"/>
        <v>0</v>
      </c>
    </row>
    <row r="111" spans="1:27" ht="15" customHeight="1" x14ac:dyDescent="0.25">
      <c r="A111" s="226"/>
      <c r="B111" s="53"/>
      <c r="C111" s="227"/>
      <c r="D111" s="59"/>
      <c r="E111" s="228"/>
      <c r="F111" s="901" t="str">
        <f t="shared" si="10"/>
        <v/>
      </c>
      <c r="G111" s="227"/>
      <c r="H111" s="778"/>
      <c r="I111" s="228"/>
      <c r="J111" s="185"/>
      <c r="K111" s="217"/>
      <c r="L111" s="233" t="str">
        <f t="shared" si="11"/>
        <v/>
      </c>
      <c r="M111" s="207"/>
      <c r="N111" s="208"/>
      <c r="O111" s="208"/>
      <c r="P111" s="209"/>
      <c r="Q111" s="185"/>
      <c r="R111" s="174"/>
      <c r="S111" s="832">
        <f>_xlfn.IFNA(IF($A111="Layered-Over",INDEX('Wage Grid'!$D$14:$D$80,MATCH($B111,ListBargainingUnit,0)),IF($C111=0,INDEX('Wage Grid'!$C$14:$C$80,MATCH($B111,ListBargainingUnit,0)),$C111)),0)</f>
        <v>0</v>
      </c>
      <c r="T111" s="744">
        <f>_xlfn.IFNA(IF($A111="Layered-Over",INDEX('Wage Grid'!$D$14:$D$80,MATCH($D111,ListBargainingUnit,0)),IF($E111=0,INDEX('Wage Grid'!$C$14:$C$80,MATCH($D111,ListBargainingUnit,0)),$E111)),0)</f>
        <v>0</v>
      </c>
      <c r="U111" s="744">
        <f t="shared" si="12"/>
        <v>0</v>
      </c>
      <c r="V111" s="327">
        <f>IFERROR(IF(AND($A111="Layered-Over", OR($U111="14-P",$U111="15-P",$U111="16-P",$U111="17-P",$U111="18-P",$U111="19-P",$U111="20-P")),
      INDEX('Wage Grid'!M$14:M$20, MATCH(U111, ListLayeredOverParaproGridLevel, 0)),
      INDEX('Wage Grid'!G$14:G$56, MATCH(U111, ListGridLevel, 0))), 0)</f>
        <v>0</v>
      </c>
      <c r="W111" s="327">
        <f>IFERROR(IF(AND($A111="Layered-Over", OR($U111="14-P",$U111="15-P",$U111="16-P",$U111="17-P",$U111="18-P",$U111="19-P",$U111="20-P")),
      INDEX('Wage Grid'!N$14:N$20, MATCH($U111, ListLayeredOverParaproGridLevel, 0)),
      INDEX('Wage Grid'!H$14:H$56, MATCH($U111, ListGridLevel, 0))), 0)</f>
        <v>0</v>
      </c>
      <c r="X111" s="327">
        <f>IFERROR(IF(AND($A111="Layered-Over", OR($U111="14-P",$U111="15-P",$U111="16-P",$U111="17-P",$U111="18-P",$U111="19-P",$U111="20-P")),
      INDEX('Wage Grid'!O$14:O$20, MATCH($U111, ListLayeredOverParaproGridLevel, 0)),
      INDEX('Wage Grid'!I$14:I$56, MATCH($U111, ListGridLevel, 0))), 0)</f>
        <v>0</v>
      </c>
      <c r="Y111" s="327">
        <f>IFERROR(IF(AND($A111="Layered-Over", OR($U111="14-P",$U111="15-P",$U111="16-P",$U111="17-P",$U111="18-P",$U111="19-P",$U111="20-P")),
      INDEX('Wage Grid'!P$14:P$20, MATCH($U111, ListLayeredOverParaproGridLevel, 0)),
      INDEX('Wage Grid'!J$14:J$56, MATCH($U111, ListGridLevel, 0))), 0)</f>
        <v>0</v>
      </c>
      <c r="Z111" s="327">
        <f t="shared" si="8"/>
        <v>0</v>
      </c>
      <c r="AA111" s="327">
        <f t="shared" si="9"/>
        <v>0</v>
      </c>
    </row>
    <row r="112" spans="1:27" ht="15" customHeight="1" x14ac:dyDescent="0.25">
      <c r="A112" s="226"/>
      <c r="B112" s="53"/>
      <c r="C112" s="227"/>
      <c r="D112" s="59"/>
      <c r="E112" s="228"/>
      <c r="F112" s="901" t="str">
        <f t="shared" si="10"/>
        <v/>
      </c>
      <c r="G112" s="227"/>
      <c r="H112" s="778"/>
      <c r="I112" s="228"/>
      <c r="J112" s="185"/>
      <c r="K112" s="217"/>
      <c r="L112" s="233" t="str">
        <f t="shared" si="11"/>
        <v/>
      </c>
      <c r="M112" s="207"/>
      <c r="N112" s="208"/>
      <c r="O112" s="208"/>
      <c r="P112" s="209"/>
      <c r="Q112" s="185"/>
      <c r="R112" s="174"/>
      <c r="S112" s="832">
        <f>_xlfn.IFNA(IF($A112="Layered-Over",INDEX('Wage Grid'!$D$14:$D$80,MATCH($B112,ListBargainingUnit,0)),IF($C112=0,INDEX('Wage Grid'!$C$14:$C$80,MATCH($B112,ListBargainingUnit,0)),$C112)),0)</f>
        <v>0</v>
      </c>
      <c r="T112" s="744">
        <f>_xlfn.IFNA(IF($A112="Layered-Over",INDEX('Wage Grid'!$D$14:$D$80,MATCH($D112,ListBargainingUnit,0)),IF($E112=0,INDEX('Wage Grid'!$C$14:$C$80,MATCH($D112,ListBargainingUnit,0)),$E112)),0)</f>
        <v>0</v>
      </c>
      <c r="U112" s="744">
        <f t="shared" si="12"/>
        <v>0</v>
      </c>
      <c r="V112" s="327">
        <f>IFERROR(IF(AND($A112="Layered-Over", OR($U112="14-P",$U112="15-P",$U112="16-P",$U112="17-P",$U112="18-P",$U112="19-P",$U112="20-P")),
      INDEX('Wage Grid'!M$14:M$20, MATCH(U112, ListLayeredOverParaproGridLevel, 0)),
      INDEX('Wage Grid'!G$14:G$56, MATCH(U112, ListGridLevel, 0))), 0)</f>
        <v>0</v>
      </c>
      <c r="W112" s="327">
        <f>IFERROR(IF(AND($A112="Layered-Over", OR($U112="14-P",$U112="15-P",$U112="16-P",$U112="17-P",$U112="18-P",$U112="19-P",$U112="20-P")),
      INDEX('Wage Grid'!N$14:N$20, MATCH($U112, ListLayeredOverParaproGridLevel, 0)),
      INDEX('Wage Grid'!H$14:H$56, MATCH($U112, ListGridLevel, 0))), 0)</f>
        <v>0</v>
      </c>
      <c r="X112" s="327">
        <f>IFERROR(IF(AND($A112="Layered-Over", OR($U112="14-P",$U112="15-P",$U112="16-P",$U112="17-P",$U112="18-P",$U112="19-P",$U112="20-P")),
      INDEX('Wage Grid'!O$14:O$20, MATCH($U112, ListLayeredOverParaproGridLevel, 0)),
      INDEX('Wage Grid'!I$14:I$56, MATCH($U112, ListGridLevel, 0))), 0)</f>
        <v>0</v>
      </c>
      <c r="Y112" s="327">
        <f>IFERROR(IF(AND($A112="Layered-Over", OR($U112="14-P",$U112="15-P",$U112="16-P",$U112="17-P",$U112="18-P",$U112="19-P",$U112="20-P")),
      INDEX('Wage Grid'!P$14:P$20, MATCH($U112, ListLayeredOverParaproGridLevel, 0)),
      INDEX('Wage Grid'!J$14:J$56, MATCH($U112, ListGridLevel, 0))), 0)</f>
        <v>0</v>
      </c>
      <c r="Z112" s="327">
        <f t="shared" si="8"/>
        <v>0</v>
      </c>
      <c r="AA112" s="327">
        <f t="shared" si="9"/>
        <v>0</v>
      </c>
    </row>
    <row r="113" spans="1:27" ht="15" customHeight="1" x14ac:dyDescent="0.25">
      <c r="A113" s="226"/>
      <c r="B113" s="53"/>
      <c r="C113" s="227"/>
      <c r="D113" s="59"/>
      <c r="E113" s="228"/>
      <c r="F113" s="901" t="str">
        <f t="shared" si="10"/>
        <v/>
      </c>
      <c r="G113" s="227"/>
      <c r="H113" s="778"/>
      <c r="I113" s="228"/>
      <c r="J113" s="185"/>
      <c r="K113" s="217"/>
      <c r="L113" s="233" t="str">
        <f t="shared" si="11"/>
        <v/>
      </c>
      <c r="M113" s="207"/>
      <c r="N113" s="208"/>
      <c r="O113" s="208"/>
      <c r="P113" s="209"/>
      <c r="Q113" s="185"/>
      <c r="R113" s="174"/>
      <c r="S113" s="832">
        <f>_xlfn.IFNA(IF($A113="Layered-Over",INDEX('Wage Grid'!$D$14:$D$80,MATCH($B113,ListBargainingUnit,0)),IF($C113=0,INDEX('Wage Grid'!$C$14:$C$80,MATCH($B113,ListBargainingUnit,0)),$C113)),0)</f>
        <v>0</v>
      </c>
      <c r="T113" s="744">
        <f>_xlfn.IFNA(IF($A113="Layered-Over",INDEX('Wage Grid'!$D$14:$D$80,MATCH($D113,ListBargainingUnit,0)),IF($E113=0,INDEX('Wage Grid'!$C$14:$C$80,MATCH($D113,ListBargainingUnit,0)),$E113)),0)</f>
        <v>0</v>
      </c>
      <c r="U113" s="744">
        <f t="shared" si="12"/>
        <v>0</v>
      </c>
      <c r="V113" s="327">
        <f>IFERROR(IF(AND($A113="Layered-Over", OR($U113="14-P",$U113="15-P",$U113="16-P",$U113="17-P",$U113="18-P",$U113="19-P",$U113="20-P")),
      INDEX('Wage Grid'!M$14:M$20, MATCH(U113, ListLayeredOverParaproGridLevel, 0)),
      INDEX('Wage Grid'!G$14:G$56, MATCH(U113, ListGridLevel, 0))), 0)</f>
        <v>0</v>
      </c>
      <c r="W113" s="327">
        <f>IFERROR(IF(AND($A113="Layered-Over", OR($U113="14-P",$U113="15-P",$U113="16-P",$U113="17-P",$U113="18-P",$U113="19-P",$U113="20-P")),
      INDEX('Wage Grid'!N$14:N$20, MATCH($U113, ListLayeredOverParaproGridLevel, 0)),
      INDEX('Wage Grid'!H$14:H$56, MATCH($U113, ListGridLevel, 0))), 0)</f>
        <v>0</v>
      </c>
      <c r="X113" s="327">
        <f>IFERROR(IF(AND($A113="Layered-Over", OR($U113="14-P",$U113="15-P",$U113="16-P",$U113="17-P",$U113="18-P",$U113="19-P",$U113="20-P")),
      INDEX('Wage Grid'!O$14:O$20, MATCH($U113, ListLayeredOverParaproGridLevel, 0)),
      INDEX('Wage Grid'!I$14:I$56, MATCH($U113, ListGridLevel, 0))), 0)</f>
        <v>0</v>
      </c>
      <c r="Y113" s="327">
        <f>IFERROR(IF(AND($A113="Layered-Over", OR($U113="14-P",$U113="15-P",$U113="16-P",$U113="17-P",$U113="18-P",$U113="19-P",$U113="20-P")),
      INDEX('Wage Grid'!P$14:P$20, MATCH($U113, ListLayeredOverParaproGridLevel, 0)),
      INDEX('Wage Grid'!J$14:J$56, MATCH($U113, ListGridLevel, 0))), 0)</f>
        <v>0</v>
      </c>
      <c r="Z113" s="327">
        <f t="shared" ref="Z113:Z144" si="13">J113*K113</f>
        <v>0</v>
      </c>
      <c r="AA113" s="327">
        <f t="shared" ref="AA113:AA144" si="14">SUM(M113*V113,N113*W113,O113*X113,P113*Y113+Q113*R113)</f>
        <v>0</v>
      </c>
    </row>
    <row r="114" spans="1:27" ht="15" customHeight="1" x14ac:dyDescent="0.25">
      <c r="A114" s="226"/>
      <c r="B114" s="53"/>
      <c r="C114" s="227"/>
      <c r="D114" s="59"/>
      <c r="E114" s="228"/>
      <c r="F114" s="901" t="str">
        <f t="shared" si="10"/>
        <v/>
      </c>
      <c r="G114" s="227"/>
      <c r="H114" s="778"/>
      <c r="I114" s="228"/>
      <c r="J114" s="185"/>
      <c r="K114" s="217"/>
      <c r="L114" s="233" t="str">
        <f t="shared" si="11"/>
        <v/>
      </c>
      <c r="M114" s="207"/>
      <c r="N114" s="208"/>
      <c r="O114" s="208"/>
      <c r="P114" s="209"/>
      <c r="Q114" s="185"/>
      <c r="R114" s="174"/>
      <c r="S114" s="832">
        <f>_xlfn.IFNA(IF($A114="Layered-Over",INDEX('Wage Grid'!$D$14:$D$80,MATCH($B114,ListBargainingUnit,0)),IF($C114=0,INDEX('Wage Grid'!$C$14:$C$80,MATCH($B114,ListBargainingUnit,0)),$C114)),0)</f>
        <v>0</v>
      </c>
      <c r="T114" s="744">
        <f>_xlfn.IFNA(IF($A114="Layered-Over",INDEX('Wage Grid'!$D$14:$D$80,MATCH($D114,ListBargainingUnit,0)),IF($E114=0,INDEX('Wage Grid'!$C$14:$C$80,MATCH($D114,ListBargainingUnit,0)),$E114)),0)</f>
        <v>0</v>
      </c>
      <c r="U114" s="744">
        <f t="shared" si="12"/>
        <v>0</v>
      </c>
      <c r="V114" s="327">
        <f>IFERROR(IF(AND($A114="Layered-Over", OR($U114="14-P",$U114="15-P",$U114="16-P",$U114="17-P",$U114="18-P",$U114="19-P",$U114="20-P")),
      INDEX('Wage Grid'!M$14:M$20, MATCH(U114, ListLayeredOverParaproGridLevel, 0)),
      INDEX('Wage Grid'!G$14:G$56, MATCH(U114, ListGridLevel, 0))), 0)</f>
        <v>0</v>
      </c>
      <c r="W114" s="327">
        <f>IFERROR(IF(AND($A114="Layered-Over", OR($U114="14-P",$U114="15-P",$U114="16-P",$U114="17-P",$U114="18-P",$U114="19-P",$U114="20-P")),
      INDEX('Wage Grid'!N$14:N$20, MATCH($U114, ListLayeredOverParaproGridLevel, 0)),
      INDEX('Wage Grid'!H$14:H$56, MATCH($U114, ListGridLevel, 0))), 0)</f>
        <v>0</v>
      </c>
      <c r="X114" s="327">
        <f>IFERROR(IF(AND($A114="Layered-Over", OR($U114="14-P",$U114="15-P",$U114="16-P",$U114="17-P",$U114="18-P",$U114="19-P",$U114="20-P")),
      INDEX('Wage Grid'!O$14:O$20, MATCH($U114, ListLayeredOverParaproGridLevel, 0)),
      INDEX('Wage Grid'!I$14:I$56, MATCH($U114, ListGridLevel, 0))), 0)</f>
        <v>0</v>
      </c>
      <c r="Y114" s="327">
        <f>IFERROR(IF(AND($A114="Layered-Over", OR($U114="14-P",$U114="15-P",$U114="16-P",$U114="17-P",$U114="18-P",$U114="19-P",$U114="20-P")),
      INDEX('Wage Grid'!P$14:P$20, MATCH($U114, ListLayeredOverParaproGridLevel, 0)),
      INDEX('Wage Grid'!J$14:J$56, MATCH($U114, ListGridLevel, 0))), 0)</f>
        <v>0</v>
      </c>
      <c r="Z114" s="327">
        <f t="shared" si="13"/>
        <v>0</v>
      </c>
      <c r="AA114" s="327">
        <f t="shared" si="14"/>
        <v>0</v>
      </c>
    </row>
    <row r="115" spans="1:27" ht="15" customHeight="1" x14ac:dyDescent="0.25">
      <c r="A115" s="226"/>
      <c r="B115" s="53"/>
      <c r="C115" s="227"/>
      <c r="D115" s="59"/>
      <c r="E115" s="228"/>
      <c r="F115" s="901" t="str">
        <f t="shared" si="10"/>
        <v/>
      </c>
      <c r="G115" s="227"/>
      <c r="H115" s="778"/>
      <c r="I115" s="228"/>
      <c r="J115" s="185"/>
      <c r="K115" s="217"/>
      <c r="L115" s="233" t="str">
        <f t="shared" si="11"/>
        <v/>
      </c>
      <c r="M115" s="207"/>
      <c r="N115" s="208"/>
      <c r="O115" s="208"/>
      <c r="P115" s="209"/>
      <c r="Q115" s="185"/>
      <c r="R115" s="174"/>
      <c r="S115" s="832">
        <f>_xlfn.IFNA(IF($A115="Layered-Over",INDEX('Wage Grid'!$D$14:$D$80,MATCH($B115,ListBargainingUnit,0)),IF($C115=0,INDEX('Wage Grid'!$C$14:$C$80,MATCH($B115,ListBargainingUnit,0)),$C115)),0)</f>
        <v>0</v>
      </c>
      <c r="T115" s="744">
        <f>_xlfn.IFNA(IF($A115="Layered-Over",INDEX('Wage Grid'!$D$14:$D$80,MATCH($D115,ListBargainingUnit,0)),IF($E115=0,INDEX('Wage Grid'!$C$14:$C$80,MATCH($D115,ListBargainingUnit,0)),$E115)),0)</f>
        <v>0</v>
      </c>
      <c r="U115" s="744">
        <f t="shared" si="12"/>
        <v>0</v>
      </c>
      <c r="V115" s="327">
        <f>IFERROR(IF(AND($A115="Layered-Over", OR($U115="14-P",$U115="15-P",$U115="16-P",$U115="17-P",$U115="18-P",$U115="19-P",$U115="20-P")),
      INDEX('Wage Grid'!M$14:M$20, MATCH(U115, ListLayeredOverParaproGridLevel, 0)),
      INDEX('Wage Grid'!G$14:G$56, MATCH(U115, ListGridLevel, 0))), 0)</f>
        <v>0</v>
      </c>
      <c r="W115" s="327">
        <f>IFERROR(IF(AND($A115="Layered-Over", OR($U115="14-P",$U115="15-P",$U115="16-P",$U115="17-P",$U115="18-P",$U115="19-P",$U115="20-P")),
      INDEX('Wage Grid'!N$14:N$20, MATCH($U115, ListLayeredOverParaproGridLevel, 0)),
      INDEX('Wage Grid'!H$14:H$56, MATCH($U115, ListGridLevel, 0))), 0)</f>
        <v>0</v>
      </c>
      <c r="X115" s="327">
        <f>IFERROR(IF(AND($A115="Layered-Over", OR($U115="14-P",$U115="15-P",$U115="16-P",$U115="17-P",$U115="18-P",$U115="19-P",$U115="20-P")),
      INDEX('Wage Grid'!O$14:O$20, MATCH($U115, ListLayeredOverParaproGridLevel, 0)),
      INDEX('Wage Grid'!I$14:I$56, MATCH($U115, ListGridLevel, 0))), 0)</f>
        <v>0</v>
      </c>
      <c r="Y115" s="327">
        <f>IFERROR(IF(AND($A115="Layered-Over", OR($U115="14-P",$U115="15-P",$U115="16-P",$U115="17-P",$U115="18-P",$U115="19-P",$U115="20-P")),
      INDEX('Wage Grid'!P$14:P$20, MATCH($U115, ListLayeredOverParaproGridLevel, 0)),
      INDEX('Wage Grid'!J$14:J$56, MATCH($U115, ListGridLevel, 0))), 0)</f>
        <v>0</v>
      </c>
      <c r="Z115" s="327">
        <f t="shared" si="13"/>
        <v>0</v>
      </c>
      <c r="AA115" s="327">
        <f t="shared" si="14"/>
        <v>0</v>
      </c>
    </row>
    <row r="116" spans="1:27" ht="15" customHeight="1" x14ac:dyDescent="0.25">
      <c r="A116" s="226"/>
      <c r="B116" s="53"/>
      <c r="C116" s="227"/>
      <c r="D116" s="59"/>
      <c r="E116" s="228"/>
      <c r="F116" s="901" t="str">
        <f t="shared" si="10"/>
        <v/>
      </c>
      <c r="G116" s="227"/>
      <c r="H116" s="778"/>
      <c r="I116" s="228"/>
      <c r="J116" s="185"/>
      <c r="K116" s="217"/>
      <c r="L116" s="233" t="str">
        <f t="shared" si="11"/>
        <v/>
      </c>
      <c r="M116" s="207"/>
      <c r="N116" s="208"/>
      <c r="O116" s="208"/>
      <c r="P116" s="209"/>
      <c r="Q116" s="185"/>
      <c r="R116" s="174"/>
      <c r="S116" s="832">
        <f>_xlfn.IFNA(IF($A116="Layered-Over",INDEX('Wage Grid'!$D$14:$D$80,MATCH($B116,ListBargainingUnit,0)),IF($C116=0,INDEX('Wage Grid'!$C$14:$C$80,MATCH($B116,ListBargainingUnit,0)),$C116)),0)</f>
        <v>0</v>
      </c>
      <c r="T116" s="744">
        <f>_xlfn.IFNA(IF($A116="Layered-Over",INDEX('Wage Grid'!$D$14:$D$80,MATCH($D116,ListBargainingUnit,0)),IF($E116=0,INDEX('Wage Grid'!$C$14:$C$80,MATCH($D116,ListBargainingUnit,0)),$E116)),0)</f>
        <v>0</v>
      </c>
      <c r="U116" s="744">
        <f t="shared" si="12"/>
        <v>0</v>
      </c>
      <c r="V116" s="327">
        <f>IFERROR(IF(AND($A116="Layered-Over", OR($U116="14-P",$U116="15-P",$U116="16-P",$U116="17-P",$U116="18-P",$U116="19-P",$U116="20-P")),
      INDEX('Wage Grid'!M$14:M$20, MATCH(U116, ListLayeredOverParaproGridLevel, 0)),
      INDEX('Wage Grid'!G$14:G$56, MATCH(U116, ListGridLevel, 0))), 0)</f>
        <v>0</v>
      </c>
      <c r="W116" s="327">
        <f>IFERROR(IF(AND($A116="Layered-Over", OR($U116="14-P",$U116="15-P",$U116="16-P",$U116="17-P",$U116="18-P",$U116="19-P",$U116="20-P")),
      INDEX('Wage Grid'!N$14:N$20, MATCH($U116, ListLayeredOverParaproGridLevel, 0)),
      INDEX('Wage Grid'!H$14:H$56, MATCH($U116, ListGridLevel, 0))), 0)</f>
        <v>0</v>
      </c>
      <c r="X116" s="327">
        <f>IFERROR(IF(AND($A116="Layered-Over", OR($U116="14-P",$U116="15-P",$U116="16-P",$U116="17-P",$U116="18-P",$U116="19-P",$U116="20-P")),
      INDEX('Wage Grid'!O$14:O$20, MATCH($U116, ListLayeredOverParaproGridLevel, 0)),
      INDEX('Wage Grid'!I$14:I$56, MATCH($U116, ListGridLevel, 0))), 0)</f>
        <v>0</v>
      </c>
      <c r="Y116" s="327">
        <f>IFERROR(IF(AND($A116="Layered-Over", OR($U116="14-P",$U116="15-P",$U116="16-P",$U116="17-P",$U116="18-P",$U116="19-P",$U116="20-P")),
      INDEX('Wage Grid'!P$14:P$20, MATCH($U116, ListLayeredOverParaproGridLevel, 0)),
      INDEX('Wage Grid'!J$14:J$56, MATCH($U116, ListGridLevel, 0))), 0)</f>
        <v>0</v>
      </c>
      <c r="Z116" s="327">
        <f t="shared" si="13"/>
        <v>0</v>
      </c>
      <c r="AA116" s="327">
        <f t="shared" si="14"/>
        <v>0</v>
      </c>
    </row>
    <row r="117" spans="1:27" ht="15" customHeight="1" x14ac:dyDescent="0.25">
      <c r="A117" s="226"/>
      <c r="B117" s="53"/>
      <c r="C117" s="227"/>
      <c r="D117" s="59"/>
      <c r="E117" s="228"/>
      <c r="F117" s="901" t="str">
        <f t="shared" si="10"/>
        <v/>
      </c>
      <c r="G117" s="227"/>
      <c r="H117" s="778"/>
      <c r="I117" s="228"/>
      <c r="J117" s="185"/>
      <c r="K117" s="217"/>
      <c r="L117" s="233" t="str">
        <f t="shared" si="11"/>
        <v/>
      </c>
      <c r="M117" s="207"/>
      <c r="N117" s="208"/>
      <c r="O117" s="208"/>
      <c r="P117" s="209"/>
      <c r="Q117" s="185"/>
      <c r="R117" s="174"/>
      <c r="S117" s="832">
        <f>_xlfn.IFNA(IF($A117="Layered-Over",INDEX('Wage Grid'!$D$14:$D$80,MATCH($B117,ListBargainingUnit,0)),IF($C117=0,INDEX('Wage Grid'!$C$14:$C$80,MATCH($B117,ListBargainingUnit,0)),$C117)),0)</f>
        <v>0</v>
      </c>
      <c r="T117" s="744">
        <f>_xlfn.IFNA(IF($A117="Layered-Over",INDEX('Wage Grid'!$D$14:$D$80,MATCH($D117,ListBargainingUnit,0)),IF($E117=0,INDEX('Wage Grid'!$C$14:$C$80,MATCH($D117,ListBargainingUnit,0)),$E117)),0)</f>
        <v>0</v>
      </c>
      <c r="U117" s="744">
        <f t="shared" si="12"/>
        <v>0</v>
      </c>
      <c r="V117" s="327">
        <f>IFERROR(IF(AND($A117="Layered-Over", OR($U117="14-P",$U117="15-P",$U117="16-P",$U117="17-P",$U117="18-P",$U117="19-P",$U117="20-P")),
      INDEX('Wage Grid'!M$14:M$20, MATCH(U117, ListLayeredOverParaproGridLevel, 0)),
      INDEX('Wage Grid'!G$14:G$56, MATCH(U117, ListGridLevel, 0))), 0)</f>
        <v>0</v>
      </c>
      <c r="W117" s="327">
        <f>IFERROR(IF(AND($A117="Layered-Over", OR($U117="14-P",$U117="15-P",$U117="16-P",$U117="17-P",$U117="18-P",$U117="19-P",$U117="20-P")),
      INDEX('Wage Grid'!N$14:N$20, MATCH($U117, ListLayeredOverParaproGridLevel, 0)),
      INDEX('Wage Grid'!H$14:H$56, MATCH($U117, ListGridLevel, 0))), 0)</f>
        <v>0</v>
      </c>
      <c r="X117" s="327">
        <f>IFERROR(IF(AND($A117="Layered-Over", OR($U117="14-P",$U117="15-P",$U117="16-P",$U117="17-P",$U117="18-P",$U117="19-P",$U117="20-P")),
      INDEX('Wage Grid'!O$14:O$20, MATCH($U117, ListLayeredOverParaproGridLevel, 0)),
      INDEX('Wage Grid'!I$14:I$56, MATCH($U117, ListGridLevel, 0))), 0)</f>
        <v>0</v>
      </c>
      <c r="Y117" s="327">
        <f>IFERROR(IF(AND($A117="Layered-Over", OR($U117="14-P",$U117="15-P",$U117="16-P",$U117="17-P",$U117="18-P",$U117="19-P",$U117="20-P")),
      INDEX('Wage Grid'!P$14:P$20, MATCH($U117, ListLayeredOverParaproGridLevel, 0)),
      INDEX('Wage Grid'!J$14:J$56, MATCH($U117, ListGridLevel, 0))), 0)</f>
        <v>0</v>
      </c>
      <c r="Z117" s="327">
        <f t="shared" si="13"/>
        <v>0</v>
      </c>
      <c r="AA117" s="327">
        <f t="shared" si="14"/>
        <v>0</v>
      </c>
    </row>
    <row r="118" spans="1:27" ht="15" customHeight="1" x14ac:dyDescent="0.25">
      <c r="A118" s="226"/>
      <c r="B118" s="53"/>
      <c r="C118" s="227"/>
      <c r="D118" s="59"/>
      <c r="E118" s="228"/>
      <c r="F118" s="901" t="str">
        <f t="shared" si="10"/>
        <v/>
      </c>
      <c r="G118" s="227"/>
      <c r="H118" s="778"/>
      <c r="I118" s="228"/>
      <c r="J118" s="185"/>
      <c r="K118" s="217"/>
      <c r="L118" s="233" t="str">
        <f t="shared" si="11"/>
        <v/>
      </c>
      <c r="M118" s="207"/>
      <c r="N118" s="208"/>
      <c r="O118" s="208"/>
      <c r="P118" s="209"/>
      <c r="Q118" s="185"/>
      <c r="R118" s="174"/>
      <c r="S118" s="832">
        <f>_xlfn.IFNA(IF($A118="Layered-Over",INDEX('Wage Grid'!$D$14:$D$80,MATCH($B118,ListBargainingUnit,0)),IF($C118=0,INDEX('Wage Grid'!$C$14:$C$80,MATCH($B118,ListBargainingUnit,0)),$C118)),0)</f>
        <v>0</v>
      </c>
      <c r="T118" s="744">
        <f>_xlfn.IFNA(IF($A118="Layered-Over",INDEX('Wage Grid'!$D$14:$D$80,MATCH($D118,ListBargainingUnit,0)),IF($E118=0,INDEX('Wage Grid'!$C$14:$C$80,MATCH($D118,ListBargainingUnit,0)),$E118)),0)</f>
        <v>0</v>
      </c>
      <c r="U118" s="744">
        <f t="shared" si="12"/>
        <v>0</v>
      </c>
      <c r="V118" s="327">
        <f>IFERROR(IF(AND($A118="Layered-Over", OR($U118="14-P",$U118="15-P",$U118="16-P",$U118="17-P",$U118="18-P",$U118="19-P",$U118="20-P")),
      INDEX('Wage Grid'!M$14:M$20, MATCH(U118, ListLayeredOverParaproGridLevel, 0)),
      INDEX('Wage Grid'!G$14:G$56, MATCH(U118, ListGridLevel, 0))), 0)</f>
        <v>0</v>
      </c>
      <c r="W118" s="327">
        <f>IFERROR(IF(AND($A118="Layered-Over", OR($U118="14-P",$U118="15-P",$U118="16-P",$U118="17-P",$U118="18-P",$U118="19-P",$U118="20-P")),
      INDEX('Wage Grid'!N$14:N$20, MATCH($U118, ListLayeredOverParaproGridLevel, 0)),
      INDEX('Wage Grid'!H$14:H$56, MATCH($U118, ListGridLevel, 0))), 0)</f>
        <v>0</v>
      </c>
      <c r="X118" s="327">
        <f>IFERROR(IF(AND($A118="Layered-Over", OR($U118="14-P",$U118="15-P",$U118="16-P",$U118="17-P",$U118="18-P",$U118="19-P",$U118="20-P")),
      INDEX('Wage Grid'!O$14:O$20, MATCH($U118, ListLayeredOverParaproGridLevel, 0)),
      INDEX('Wage Grid'!I$14:I$56, MATCH($U118, ListGridLevel, 0))), 0)</f>
        <v>0</v>
      </c>
      <c r="Y118" s="327">
        <f>IFERROR(IF(AND($A118="Layered-Over", OR($U118="14-P",$U118="15-P",$U118="16-P",$U118="17-P",$U118="18-P",$U118="19-P",$U118="20-P")),
      INDEX('Wage Grid'!P$14:P$20, MATCH($U118, ListLayeredOverParaproGridLevel, 0)),
      INDEX('Wage Grid'!J$14:J$56, MATCH($U118, ListGridLevel, 0))), 0)</f>
        <v>0</v>
      </c>
      <c r="Z118" s="327">
        <f t="shared" si="13"/>
        <v>0</v>
      </c>
      <c r="AA118" s="327">
        <f t="shared" si="14"/>
        <v>0</v>
      </c>
    </row>
    <row r="119" spans="1:27" ht="15" customHeight="1" x14ac:dyDescent="0.25">
      <c r="A119" s="226"/>
      <c r="B119" s="53"/>
      <c r="C119" s="227"/>
      <c r="D119" s="59"/>
      <c r="E119" s="228"/>
      <c r="F119" s="901" t="str">
        <f t="shared" si="10"/>
        <v/>
      </c>
      <c r="G119" s="227"/>
      <c r="H119" s="778"/>
      <c r="I119" s="228"/>
      <c r="J119" s="185"/>
      <c r="K119" s="217"/>
      <c r="L119" s="233" t="str">
        <f t="shared" si="11"/>
        <v/>
      </c>
      <c r="M119" s="207"/>
      <c r="N119" s="208"/>
      <c r="O119" s="208"/>
      <c r="P119" s="209"/>
      <c r="Q119" s="185"/>
      <c r="R119" s="174"/>
      <c r="S119" s="832">
        <f>_xlfn.IFNA(IF($A119="Layered-Over",INDEX('Wage Grid'!$D$14:$D$80,MATCH($B119,ListBargainingUnit,0)),IF($C119=0,INDEX('Wage Grid'!$C$14:$C$80,MATCH($B119,ListBargainingUnit,0)),$C119)),0)</f>
        <v>0</v>
      </c>
      <c r="T119" s="744">
        <f>_xlfn.IFNA(IF($A119="Layered-Over",INDEX('Wage Grid'!$D$14:$D$80,MATCH($D119,ListBargainingUnit,0)),IF($E119=0,INDEX('Wage Grid'!$C$14:$C$80,MATCH($D119,ListBargainingUnit,0)),$E119)),0)</f>
        <v>0</v>
      </c>
      <c r="U119" s="744">
        <f t="shared" si="12"/>
        <v>0</v>
      </c>
      <c r="V119" s="327">
        <f>IFERROR(IF(AND($A119="Layered-Over", OR($U119="14-P",$U119="15-P",$U119="16-P",$U119="17-P",$U119="18-P",$U119="19-P",$U119="20-P")),
      INDEX('Wage Grid'!M$14:M$20, MATCH(U119, ListLayeredOverParaproGridLevel, 0)),
      INDEX('Wage Grid'!G$14:G$56, MATCH(U119, ListGridLevel, 0))), 0)</f>
        <v>0</v>
      </c>
      <c r="W119" s="327">
        <f>IFERROR(IF(AND($A119="Layered-Over", OR($U119="14-P",$U119="15-P",$U119="16-P",$U119="17-P",$U119="18-P",$U119="19-P",$U119="20-P")),
      INDEX('Wage Grid'!N$14:N$20, MATCH($U119, ListLayeredOverParaproGridLevel, 0)),
      INDEX('Wage Grid'!H$14:H$56, MATCH($U119, ListGridLevel, 0))), 0)</f>
        <v>0</v>
      </c>
      <c r="X119" s="327">
        <f>IFERROR(IF(AND($A119="Layered-Over", OR($U119="14-P",$U119="15-P",$U119="16-P",$U119="17-P",$U119="18-P",$U119="19-P",$U119="20-P")),
      INDEX('Wage Grid'!O$14:O$20, MATCH($U119, ListLayeredOverParaproGridLevel, 0)),
      INDEX('Wage Grid'!I$14:I$56, MATCH($U119, ListGridLevel, 0))), 0)</f>
        <v>0</v>
      </c>
      <c r="Y119" s="327">
        <f>IFERROR(IF(AND($A119="Layered-Over", OR($U119="14-P",$U119="15-P",$U119="16-P",$U119="17-P",$U119="18-P",$U119="19-P",$U119="20-P")),
      INDEX('Wage Grid'!P$14:P$20, MATCH($U119, ListLayeredOverParaproGridLevel, 0)),
      INDEX('Wage Grid'!J$14:J$56, MATCH($U119, ListGridLevel, 0))), 0)</f>
        <v>0</v>
      </c>
      <c r="Z119" s="327">
        <f t="shared" si="13"/>
        <v>0</v>
      </c>
      <c r="AA119" s="327">
        <f t="shared" si="14"/>
        <v>0</v>
      </c>
    </row>
    <row r="120" spans="1:27" ht="15" customHeight="1" x14ac:dyDescent="0.25">
      <c r="A120" s="226"/>
      <c r="B120" s="53"/>
      <c r="C120" s="227"/>
      <c r="D120" s="59"/>
      <c r="E120" s="228"/>
      <c r="F120" s="901" t="str">
        <f t="shared" si="10"/>
        <v/>
      </c>
      <c r="G120" s="227"/>
      <c r="H120" s="778"/>
      <c r="I120" s="228"/>
      <c r="J120" s="185"/>
      <c r="K120" s="217"/>
      <c r="L120" s="233" t="str">
        <f t="shared" si="11"/>
        <v/>
      </c>
      <c r="M120" s="207"/>
      <c r="N120" s="208"/>
      <c r="O120" s="208"/>
      <c r="P120" s="209"/>
      <c r="Q120" s="185"/>
      <c r="R120" s="174"/>
      <c r="S120" s="832">
        <f>_xlfn.IFNA(IF($A120="Layered-Over",INDEX('Wage Grid'!$D$14:$D$80,MATCH($B120,ListBargainingUnit,0)),IF($C120=0,INDEX('Wage Grid'!$C$14:$C$80,MATCH($B120,ListBargainingUnit,0)),$C120)),0)</f>
        <v>0</v>
      </c>
      <c r="T120" s="744">
        <f>_xlfn.IFNA(IF($A120="Layered-Over",INDEX('Wage Grid'!$D$14:$D$80,MATCH($D120,ListBargainingUnit,0)),IF($E120=0,INDEX('Wage Grid'!$C$14:$C$80,MATCH($D120,ListBargainingUnit,0)),$E120)),0)</f>
        <v>0</v>
      </c>
      <c r="U120" s="744">
        <f t="shared" si="12"/>
        <v>0</v>
      </c>
      <c r="V120" s="327">
        <f>IFERROR(IF(AND($A120="Layered-Over", OR($U120="14-P",$U120="15-P",$U120="16-P",$U120="17-P",$U120="18-P",$U120="19-P",$U120="20-P")),
      INDEX('Wage Grid'!M$14:M$20, MATCH(U120, ListLayeredOverParaproGridLevel, 0)),
      INDEX('Wage Grid'!G$14:G$56, MATCH(U120, ListGridLevel, 0))), 0)</f>
        <v>0</v>
      </c>
      <c r="W120" s="327">
        <f>IFERROR(IF(AND($A120="Layered-Over", OR($U120="14-P",$U120="15-P",$U120="16-P",$U120="17-P",$U120="18-P",$U120="19-P",$U120="20-P")),
      INDEX('Wage Grid'!N$14:N$20, MATCH($U120, ListLayeredOverParaproGridLevel, 0)),
      INDEX('Wage Grid'!H$14:H$56, MATCH($U120, ListGridLevel, 0))), 0)</f>
        <v>0</v>
      </c>
      <c r="X120" s="327">
        <f>IFERROR(IF(AND($A120="Layered-Over", OR($U120="14-P",$U120="15-P",$U120="16-P",$U120="17-P",$U120="18-P",$U120="19-P",$U120="20-P")),
      INDEX('Wage Grid'!O$14:O$20, MATCH($U120, ListLayeredOverParaproGridLevel, 0)),
      INDEX('Wage Grid'!I$14:I$56, MATCH($U120, ListGridLevel, 0))), 0)</f>
        <v>0</v>
      </c>
      <c r="Y120" s="327">
        <f>IFERROR(IF(AND($A120="Layered-Over", OR($U120="14-P",$U120="15-P",$U120="16-P",$U120="17-P",$U120="18-P",$U120="19-P",$U120="20-P")),
      INDEX('Wage Grid'!P$14:P$20, MATCH($U120, ListLayeredOverParaproGridLevel, 0)),
      INDEX('Wage Grid'!J$14:J$56, MATCH($U120, ListGridLevel, 0))), 0)</f>
        <v>0</v>
      </c>
      <c r="Z120" s="327">
        <f t="shared" si="13"/>
        <v>0</v>
      </c>
      <c r="AA120" s="327">
        <f t="shared" si="14"/>
        <v>0</v>
      </c>
    </row>
    <row r="121" spans="1:27" ht="15" customHeight="1" x14ac:dyDescent="0.25">
      <c r="A121" s="226"/>
      <c r="B121" s="53"/>
      <c r="C121" s="227"/>
      <c r="D121" s="59"/>
      <c r="E121" s="228"/>
      <c r="F121" s="901" t="str">
        <f t="shared" si="10"/>
        <v/>
      </c>
      <c r="G121" s="227"/>
      <c r="H121" s="778"/>
      <c r="I121" s="228"/>
      <c r="J121" s="185"/>
      <c r="K121" s="217"/>
      <c r="L121" s="233" t="str">
        <f t="shared" si="11"/>
        <v/>
      </c>
      <c r="M121" s="207"/>
      <c r="N121" s="208"/>
      <c r="O121" s="208"/>
      <c r="P121" s="209"/>
      <c r="Q121" s="185"/>
      <c r="R121" s="174"/>
      <c r="S121" s="832">
        <f>_xlfn.IFNA(IF($A121="Layered-Over",INDEX('Wage Grid'!$D$14:$D$80,MATCH($B121,ListBargainingUnit,0)),IF($C121=0,INDEX('Wage Grid'!$C$14:$C$80,MATCH($B121,ListBargainingUnit,0)),$C121)),0)</f>
        <v>0</v>
      </c>
      <c r="T121" s="744">
        <f>_xlfn.IFNA(IF($A121="Layered-Over",INDEX('Wage Grid'!$D$14:$D$80,MATCH($D121,ListBargainingUnit,0)),IF($E121=0,INDEX('Wage Grid'!$C$14:$C$80,MATCH($D121,ListBargainingUnit,0)),$E121)),0)</f>
        <v>0</v>
      </c>
      <c r="U121" s="744">
        <f t="shared" si="12"/>
        <v>0</v>
      </c>
      <c r="V121" s="327">
        <f>IFERROR(IF(AND($A121="Layered-Over", OR($U121="14-P",$U121="15-P",$U121="16-P",$U121="17-P",$U121="18-P",$U121="19-P",$U121="20-P")),
      INDEX('Wage Grid'!M$14:M$20, MATCH(U121, ListLayeredOverParaproGridLevel, 0)),
      INDEX('Wage Grid'!G$14:G$56, MATCH(U121, ListGridLevel, 0))), 0)</f>
        <v>0</v>
      </c>
      <c r="W121" s="327">
        <f>IFERROR(IF(AND($A121="Layered-Over", OR($U121="14-P",$U121="15-P",$U121="16-P",$U121="17-P",$U121="18-P",$U121="19-P",$U121="20-P")),
      INDEX('Wage Grid'!N$14:N$20, MATCH($U121, ListLayeredOverParaproGridLevel, 0)),
      INDEX('Wage Grid'!H$14:H$56, MATCH($U121, ListGridLevel, 0))), 0)</f>
        <v>0</v>
      </c>
      <c r="X121" s="327">
        <f>IFERROR(IF(AND($A121="Layered-Over", OR($U121="14-P",$U121="15-P",$U121="16-P",$U121="17-P",$U121="18-P",$U121="19-P",$U121="20-P")),
      INDEX('Wage Grid'!O$14:O$20, MATCH($U121, ListLayeredOverParaproGridLevel, 0)),
      INDEX('Wage Grid'!I$14:I$56, MATCH($U121, ListGridLevel, 0))), 0)</f>
        <v>0</v>
      </c>
      <c r="Y121" s="327">
        <f>IFERROR(IF(AND($A121="Layered-Over", OR($U121="14-P",$U121="15-P",$U121="16-P",$U121="17-P",$U121="18-P",$U121="19-P",$U121="20-P")),
      INDEX('Wage Grid'!P$14:P$20, MATCH($U121, ListLayeredOverParaproGridLevel, 0)),
      INDEX('Wage Grid'!J$14:J$56, MATCH($U121, ListGridLevel, 0))), 0)</f>
        <v>0</v>
      </c>
      <c r="Z121" s="327">
        <f t="shared" si="13"/>
        <v>0</v>
      </c>
      <c r="AA121" s="327">
        <f t="shared" si="14"/>
        <v>0</v>
      </c>
    </row>
    <row r="122" spans="1:27" ht="15" customHeight="1" x14ac:dyDescent="0.25">
      <c r="A122" s="226"/>
      <c r="B122" s="53"/>
      <c r="C122" s="227"/>
      <c r="D122" s="59"/>
      <c r="E122" s="228"/>
      <c r="F122" s="901" t="str">
        <f t="shared" si="10"/>
        <v/>
      </c>
      <c r="G122" s="227"/>
      <c r="H122" s="778"/>
      <c r="I122" s="228"/>
      <c r="J122" s="185"/>
      <c r="K122" s="217"/>
      <c r="L122" s="233" t="str">
        <f t="shared" si="11"/>
        <v/>
      </c>
      <c r="M122" s="207"/>
      <c r="N122" s="208"/>
      <c r="O122" s="208"/>
      <c r="P122" s="209"/>
      <c r="Q122" s="185"/>
      <c r="R122" s="174"/>
      <c r="S122" s="832">
        <f>_xlfn.IFNA(IF($A122="Layered-Over",INDEX('Wage Grid'!$D$14:$D$80,MATCH($B122,ListBargainingUnit,0)),IF($C122=0,INDEX('Wage Grid'!$C$14:$C$80,MATCH($B122,ListBargainingUnit,0)),$C122)),0)</f>
        <v>0</v>
      </c>
      <c r="T122" s="744">
        <f>_xlfn.IFNA(IF($A122="Layered-Over",INDEX('Wage Grid'!$D$14:$D$80,MATCH($D122,ListBargainingUnit,0)),IF($E122=0,INDEX('Wage Grid'!$C$14:$C$80,MATCH($D122,ListBargainingUnit,0)),$E122)),0)</f>
        <v>0</v>
      </c>
      <c r="U122" s="744">
        <f t="shared" si="12"/>
        <v>0</v>
      </c>
      <c r="V122" s="327">
        <f>IFERROR(IF(AND($A122="Layered-Over", OR($U122="14-P",$U122="15-P",$U122="16-P",$U122="17-P",$U122="18-P",$U122="19-P",$U122="20-P")),
      INDEX('Wage Grid'!M$14:M$20, MATCH(U122, ListLayeredOverParaproGridLevel, 0)),
      INDEX('Wage Grid'!G$14:G$56, MATCH(U122, ListGridLevel, 0))), 0)</f>
        <v>0</v>
      </c>
      <c r="W122" s="327">
        <f>IFERROR(IF(AND($A122="Layered-Over", OR($U122="14-P",$U122="15-P",$U122="16-P",$U122="17-P",$U122="18-P",$U122="19-P",$U122="20-P")),
      INDEX('Wage Grid'!N$14:N$20, MATCH($U122, ListLayeredOverParaproGridLevel, 0)),
      INDEX('Wage Grid'!H$14:H$56, MATCH($U122, ListGridLevel, 0))), 0)</f>
        <v>0</v>
      </c>
      <c r="X122" s="327">
        <f>IFERROR(IF(AND($A122="Layered-Over", OR($U122="14-P",$U122="15-P",$U122="16-P",$U122="17-P",$U122="18-P",$U122="19-P",$U122="20-P")),
      INDEX('Wage Grid'!O$14:O$20, MATCH($U122, ListLayeredOverParaproGridLevel, 0)),
      INDEX('Wage Grid'!I$14:I$56, MATCH($U122, ListGridLevel, 0))), 0)</f>
        <v>0</v>
      </c>
      <c r="Y122" s="327">
        <f>IFERROR(IF(AND($A122="Layered-Over", OR($U122="14-P",$U122="15-P",$U122="16-P",$U122="17-P",$U122="18-P",$U122="19-P",$U122="20-P")),
      INDEX('Wage Grid'!P$14:P$20, MATCH($U122, ListLayeredOverParaproGridLevel, 0)),
      INDEX('Wage Grid'!J$14:J$56, MATCH($U122, ListGridLevel, 0))), 0)</f>
        <v>0</v>
      </c>
      <c r="Z122" s="327">
        <f t="shared" si="13"/>
        <v>0</v>
      </c>
      <c r="AA122" s="327">
        <f t="shared" si="14"/>
        <v>0</v>
      </c>
    </row>
    <row r="123" spans="1:27" ht="15" customHeight="1" x14ac:dyDescent="0.25">
      <c r="A123" s="226"/>
      <c r="B123" s="53"/>
      <c r="C123" s="227"/>
      <c r="D123" s="59"/>
      <c r="E123" s="228"/>
      <c r="F123" s="901" t="str">
        <f t="shared" si="10"/>
        <v/>
      </c>
      <c r="G123" s="227"/>
      <c r="H123" s="778"/>
      <c r="I123" s="228"/>
      <c r="J123" s="185"/>
      <c r="K123" s="217"/>
      <c r="L123" s="233" t="str">
        <f t="shared" si="11"/>
        <v/>
      </c>
      <c r="M123" s="207"/>
      <c r="N123" s="208"/>
      <c r="O123" s="208"/>
      <c r="P123" s="209"/>
      <c r="Q123" s="185"/>
      <c r="R123" s="174"/>
      <c r="S123" s="832">
        <f>_xlfn.IFNA(IF($A123="Layered-Over",INDEX('Wage Grid'!$D$14:$D$80,MATCH($B123,ListBargainingUnit,0)),IF($C123=0,INDEX('Wage Grid'!$C$14:$C$80,MATCH($B123,ListBargainingUnit,0)),$C123)),0)</f>
        <v>0</v>
      </c>
      <c r="T123" s="744">
        <f>_xlfn.IFNA(IF($A123="Layered-Over",INDEX('Wage Grid'!$D$14:$D$80,MATCH($D123,ListBargainingUnit,0)),IF($E123=0,INDEX('Wage Grid'!$C$14:$C$80,MATCH($D123,ListBargainingUnit,0)),$E123)),0)</f>
        <v>0</v>
      </c>
      <c r="U123" s="744">
        <f t="shared" si="12"/>
        <v>0</v>
      </c>
      <c r="V123" s="327">
        <f>IFERROR(IF(AND($A123="Layered-Over", OR($U123="14-P",$U123="15-P",$U123="16-P",$U123="17-P",$U123="18-P",$U123="19-P",$U123="20-P")),
      INDEX('Wage Grid'!M$14:M$20, MATCH(U123, ListLayeredOverParaproGridLevel, 0)),
      INDEX('Wage Grid'!G$14:G$56, MATCH(U123, ListGridLevel, 0))), 0)</f>
        <v>0</v>
      </c>
      <c r="W123" s="327">
        <f>IFERROR(IF(AND($A123="Layered-Over", OR($U123="14-P",$U123="15-P",$U123="16-P",$U123="17-P",$U123="18-P",$U123="19-P",$U123="20-P")),
      INDEX('Wage Grid'!N$14:N$20, MATCH($U123, ListLayeredOverParaproGridLevel, 0)),
      INDEX('Wage Grid'!H$14:H$56, MATCH($U123, ListGridLevel, 0))), 0)</f>
        <v>0</v>
      </c>
      <c r="X123" s="327">
        <f>IFERROR(IF(AND($A123="Layered-Over", OR($U123="14-P",$U123="15-P",$U123="16-P",$U123="17-P",$U123="18-P",$U123="19-P",$U123="20-P")),
      INDEX('Wage Grid'!O$14:O$20, MATCH($U123, ListLayeredOverParaproGridLevel, 0)),
      INDEX('Wage Grid'!I$14:I$56, MATCH($U123, ListGridLevel, 0))), 0)</f>
        <v>0</v>
      </c>
      <c r="Y123" s="327">
        <f>IFERROR(IF(AND($A123="Layered-Over", OR($U123="14-P",$U123="15-P",$U123="16-P",$U123="17-P",$U123="18-P",$U123="19-P",$U123="20-P")),
      INDEX('Wage Grid'!P$14:P$20, MATCH($U123, ListLayeredOverParaproGridLevel, 0)),
      INDEX('Wage Grid'!J$14:J$56, MATCH($U123, ListGridLevel, 0))), 0)</f>
        <v>0</v>
      </c>
      <c r="Z123" s="327">
        <f t="shared" si="13"/>
        <v>0</v>
      </c>
      <c r="AA123" s="327">
        <f t="shared" si="14"/>
        <v>0</v>
      </c>
    </row>
    <row r="124" spans="1:27" ht="15" customHeight="1" x14ac:dyDescent="0.25">
      <c r="A124" s="226"/>
      <c r="B124" s="53"/>
      <c r="C124" s="227"/>
      <c r="D124" s="59"/>
      <c r="E124" s="228"/>
      <c r="F124" s="901" t="str">
        <f t="shared" si="10"/>
        <v/>
      </c>
      <c r="G124" s="227"/>
      <c r="H124" s="778"/>
      <c r="I124" s="228"/>
      <c r="J124" s="185"/>
      <c r="K124" s="217"/>
      <c r="L124" s="233" t="str">
        <f t="shared" si="11"/>
        <v/>
      </c>
      <c r="M124" s="207"/>
      <c r="N124" s="208"/>
      <c r="O124" s="208"/>
      <c r="P124" s="209"/>
      <c r="Q124" s="185"/>
      <c r="R124" s="174"/>
      <c r="S124" s="832">
        <f>_xlfn.IFNA(IF($A124="Layered-Over",INDEX('Wage Grid'!$D$14:$D$80,MATCH($B124,ListBargainingUnit,0)),IF($C124=0,INDEX('Wage Grid'!$C$14:$C$80,MATCH($B124,ListBargainingUnit,0)),$C124)),0)</f>
        <v>0</v>
      </c>
      <c r="T124" s="744">
        <f>_xlfn.IFNA(IF($A124="Layered-Over",INDEX('Wage Grid'!$D$14:$D$80,MATCH($D124,ListBargainingUnit,0)),IF($E124=0,INDEX('Wage Grid'!$C$14:$C$80,MATCH($D124,ListBargainingUnit,0)),$E124)),0)</f>
        <v>0</v>
      </c>
      <c r="U124" s="744">
        <f t="shared" si="12"/>
        <v>0</v>
      </c>
      <c r="V124" s="327">
        <f>IFERROR(IF(AND($A124="Layered-Over", OR($U124="14-P",$U124="15-P",$U124="16-P",$U124="17-P",$U124="18-P",$U124="19-P",$U124="20-P")),
      INDEX('Wage Grid'!M$14:M$20, MATCH(U124, ListLayeredOverParaproGridLevel, 0)),
      INDEX('Wage Grid'!G$14:G$56, MATCH(U124, ListGridLevel, 0))), 0)</f>
        <v>0</v>
      </c>
      <c r="W124" s="327">
        <f>IFERROR(IF(AND($A124="Layered-Over", OR($U124="14-P",$U124="15-P",$U124="16-P",$U124="17-P",$U124="18-P",$U124="19-P",$U124="20-P")),
      INDEX('Wage Grid'!N$14:N$20, MATCH($U124, ListLayeredOverParaproGridLevel, 0)),
      INDEX('Wage Grid'!H$14:H$56, MATCH($U124, ListGridLevel, 0))), 0)</f>
        <v>0</v>
      </c>
      <c r="X124" s="327">
        <f>IFERROR(IF(AND($A124="Layered-Over", OR($U124="14-P",$U124="15-P",$U124="16-P",$U124="17-P",$U124="18-P",$U124="19-P",$U124="20-P")),
      INDEX('Wage Grid'!O$14:O$20, MATCH($U124, ListLayeredOverParaproGridLevel, 0)),
      INDEX('Wage Grid'!I$14:I$56, MATCH($U124, ListGridLevel, 0))), 0)</f>
        <v>0</v>
      </c>
      <c r="Y124" s="327">
        <f>IFERROR(IF(AND($A124="Layered-Over", OR($U124="14-P",$U124="15-P",$U124="16-P",$U124="17-P",$U124="18-P",$U124="19-P",$U124="20-P")),
      INDEX('Wage Grid'!P$14:P$20, MATCH($U124, ListLayeredOverParaproGridLevel, 0)),
      INDEX('Wage Grid'!J$14:J$56, MATCH($U124, ListGridLevel, 0))), 0)</f>
        <v>0</v>
      </c>
      <c r="Z124" s="327">
        <f t="shared" si="13"/>
        <v>0</v>
      </c>
      <c r="AA124" s="327">
        <f t="shared" si="14"/>
        <v>0</v>
      </c>
    </row>
    <row r="125" spans="1:27" ht="15" customHeight="1" x14ac:dyDescent="0.25">
      <c r="A125" s="226"/>
      <c r="B125" s="53"/>
      <c r="C125" s="227"/>
      <c r="D125" s="59"/>
      <c r="E125" s="228"/>
      <c r="F125" s="901" t="str">
        <f t="shared" si="10"/>
        <v/>
      </c>
      <c r="G125" s="227"/>
      <c r="H125" s="778"/>
      <c r="I125" s="228"/>
      <c r="J125" s="185"/>
      <c r="K125" s="217"/>
      <c r="L125" s="233" t="str">
        <f t="shared" si="11"/>
        <v/>
      </c>
      <c r="M125" s="207"/>
      <c r="N125" s="208"/>
      <c r="O125" s="208"/>
      <c r="P125" s="209"/>
      <c r="Q125" s="185"/>
      <c r="R125" s="174"/>
      <c r="S125" s="832">
        <f>_xlfn.IFNA(IF($A125="Layered-Over",INDEX('Wage Grid'!$D$14:$D$80,MATCH($B125,ListBargainingUnit,0)),IF($C125=0,INDEX('Wage Grid'!$C$14:$C$80,MATCH($B125,ListBargainingUnit,0)),$C125)),0)</f>
        <v>0</v>
      </c>
      <c r="T125" s="744">
        <f>_xlfn.IFNA(IF($A125="Layered-Over",INDEX('Wage Grid'!$D$14:$D$80,MATCH($D125,ListBargainingUnit,0)),IF($E125=0,INDEX('Wage Grid'!$C$14:$C$80,MATCH($D125,ListBargainingUnit,0)),$E125)),0)</f>
        <v>0</v>
      </c>
      <c r="U125" s="744">
        <f t="shared" si="12"/>
        <v>0</v>
      </c>
      <c r="V125" s="327">
        <f>IFERROR(IF(AND($A125="Layered-Over", OR($U125="14-P",$U125="15-P",$U125="16-P",$U125="17-P",$U125="18-P",$U125="19-P",$U125="20-P")),
      INDEX('Wage Grid'!M$14:M$20, MATCH(U125, ListLayeredOverParaproGridLevel, 0)),
      INDEX('Wage Grid'!G$14:G$56, MATCH(U125, ListGridLevel, 0))), 0)</f>
        <v>0</v>
      </c>
      <c r="W125" s="327">
        <f>IFERROR(IF(AND($A125="Layered-Over", OR($U125="14-P",$U125="15-P",$U125="16-P",$U125="17-P",$U125="18-P",$U125="19-P",$U125="20-P")),
      INDEX('Wage Grid'!N$14:N$20, MATCH($U125, ListLayeredOverParaproGridLevel, 0)),
      INDEX('Wage Grid'!H$14:H$56, MATCH($U125, ListGridLevel, 0))), 0)</f>
        <v>0</v>
      </c>
      <c r="X125" s="327">
        <f>IFERROR(IF(AND($A125="Layered-Over", OR($U125="14-P",$U125="15-P",$U125="16-P",$U125="17-P",$U125="18-P",$U125="19-P",$U125="20-P")),
      INDEX('Wage Grid'!O$14:O$20, MATCH($U125, ListLayeredOverParaproGridLevel, 0)),
      INDEX('Wage Grid'!I$14:I$56, MATCH($U125, ListGridLevel, 0))), 0)</f>
        <v>0</v>
      </c>
      <c r="Y125" s="327">
        <f>IFERROR(IF(AND($A125="Layered-Over", OR($U125="14-P",$U125="15-P",$U125="16-P",$U125="17-P",$U125="18-P",$U125="19-P",$U125="20-P")),
      INDEX('Wage Grid'!P$14:P$20, MATCH($U125, ListLayeredOverParaproGridLevel, 0)),
      INDEX('Wage Grid'!J$14:J$56, MATCH($U125, ListGridLevel, 0))), 0)</f>
        <v>0</v>
      </c>
      <c r="Z125" s="327">
        <f t="shared" si="13"/>
        <v>0</v>
      </c>
      <c r="AA125" s="327">
        <f t="shared" si="14"/>
        <v>0</v>
      </c>
    </row>
    <row r="126" spans="1:27" ht="15" customHeight="1" x14ac:dyDescent="0.25">
      <c r="A126" s="226"/>
      <c r="B126" s="53"/>
      <c r="C126" s="227"/>
      <c r="D126" s="59"/>
      <c r="E126" s="228"/>
      <c r="F126" s="901" t="str">
        <f t="shared" si="10"/>
        <v/>
      </c>
      <c r="G126" s="227"/>
      <c r="H126" s="778"/>
      <c r="I126" s="228"/>
      <c r="J126" s="185"/>
      <c r="K126" s="217"/>
      <c r="L126" s="233" t="str">
        <f t="shared" si="11"/>
        <v/>
      </c>
      <c r="M126" s="207"/>
      <c r="N126" s="208"/>
      <c r="O126" s="208"/>
      <c r="P126" s="209"/>
      <c r="Q126" s="185"/>
      <c r="R126" s="174"/>
      <c r="S126" s="832">
        <f>_xlfn.IFNA(IF($A126="Layered-Over",INDEX('Wage Grid'!$D$14:$D$80,MATCH($B126,ListBargainingUnit,0)),IF($C126=0,INDEX('Wage Grid'!$C$14:$C$80,MATCH($B126,ListBargainingUnit,0)),$C126)),0)</f>
        <v>0</v>
      </c>
      <c r="T126" s="744">
        <f>_xlfn.IFNA(IF($A126="Layered-Over",INDEX('Wage Grid'!$D$14:$D$80,MATCH($D126,ListBargainingUnit,0)),IF($E126=0,INDEX('Wage Grid'!$C$14:$C$80,MATCH($D126,ListBargainingUnit,0)),$E126)),0)</f>
        <v>0</v>
      </c>
      <c r="U126" s="744">
        <f t="shared" si="12"/>
        <v>0</v>
      </c>
      <c r="V126" s="327">
        <f>IFERROR(IF(AND($A126="Layered-Over", OR($U126="14-P",$U126="15-P",$U126="16-P",$U126="17-P",$U126="18-P",$U126="19-P",$U126="20-P")),
      INDEX('Wage Grid'!M$14:M$20, MATCH(U126, ListLayeredOverParaproGridLevel, 0)),
      INDEX('Wage Grid'!G$14:G$56, MATCH(U126, ListGridLevel, 0))), 0)</f>
        <v>0</v>
      </c>
      <c r="W126" s="327">
        <f>IFERROR(IF(AND($A126="Layered-Over", OR($U126="14-P",$U126="15-P",$U126="16-P",$U126="17-P",$U126="18-P",$U126="19-P",$U126="20-P")),
      INDEX('Wage Grid'!N$14:N$20, MATCH($U126, ListLayeredOverParaproGridLevel, 0)),
      INDEX('Wage Grid'!H$14:H$56, MATCH($U126, ListGridLevel, 0))), 0)</f>
        <v>0</v>
      </c>
      <c r="X126" s="327">
        <f>IFERROR(IF(AND($A126="Layered-Over", OR($U126="14-P",$U126="15-P",$U126="16-P",$U126="17-P",$U126="18-P",$U126="19-P",$U126="20-P")),
      INDEX('Wage Grid'!O$14:O$20, MATCH($U126, ListLayeredOverParaproGridLevel, 0)),
      INDEX('Wage Grid'!I$14:I$56, MATCH($U126, ListGridLevel, 0))), 0)</f>
        <v>0</v>
      </c>
      <c r="Y126" s="327">
        <f>IFERROR(IF(AND($A126="Layered-Over", OR($U126="14-P",$U126="15-P",$U126="16-P",$U126="17-P",$U126="18-P",$U126="19-P",$U126="20-P")),
      INDEX('Wage Grid'!P$14:P$20, MATCH($U126, ListLayeredOverParaproGridLevel, 0)),
      INDEX('Wage Grid'!J$14:J$56, MATCH($U126, ListGridLevel, 0))), 0)</f>
        <v>0</v>
      </c>
      <c r="Z126" s="327">
        <f t="shared" si="13"/>
        <v>0</v>
      </c>
      <c r="AA126" s="327">
        <f t="shared" si="14"/>
        <v>0</v>
      </c>
    </row>
    <row r="127" spans="1:27" ht="15" customHeight="1" x14ac:dyDescent="0.25">
      <c r="A127" s="226"/>
      <c r="B127" s="53"/>
      <c r="C127" s="227"/>
      <c r="D127" s="59"/>
      <c r="E127" s="228"/>
      <c r="F127" s="901" t="str">
        <f t="shared" si="10"/>
        <v/>
      </c>
      <c r="G127" s="227"/>
      <c r="H127" s="778"/>
      <c r="I127" s="228"/>
      <c r="J127" s="185"/>
      <c r="K127" s="217"/>
      <c r="L127" s="233" t="str">
        <f t="shared" si="11"/>
        <v/>
      </c>
      <c r="M127" s="207"/>
      <c r="N127" s="208"/>
      <c r="O127" s="208"/>
      <c r="P127" s="209"/>
      <c r="Q127" s="185"/>
      <c r="R127" s="174"/>
      <c r="S127" s="832">
        <f>_xlfn.IFNA(IF($A127="Layered-Over",INDEX('Wage Grid'!$D$14:$D$80,MATCH($B127,ListBargainingUnit,0)),IF($C127=0,INDEX('Wage Grid'!$C$14:$C$80,MATCH($B127,ListBargainingUnit,0)),$C127)),0)</f>
        <v>0</v>
      </c>
      <c r="T127" s="744">
        <f>_xlfn.IFNA(IF($A127="Layered-Over",INDEX('Wage Grid'!$D$14:$D$80,MATCH($D127,ListBargainingUnit,0)),IF($E127=0,INDEX('Wage Grid'!$C$14:$C$80,MATCH($D127,ListBargainingUnit,0)),$E127)),0)</f>
        <v>0</v>
      </c>
      <c r="U127" s="744">
        <f t="shared" si="12"/>
        <v>0</v>
      </c>
      <c r="V127" s="327">
        <f>IFERROR(IF(AND($A127="Layered-Over", OR($U127="14-P",$U127="15-P",$U127="16-P",$U127="17-P",$U127="18-P",$U127="19-P",$U127="20-P")),
      INDEX('Wage Grid'!M$14:M$20, MATCH(U127, ListLayeredOverParaproGridLevel, 0)),
      INDEX('Wage Grid'!G$14:G$56, MATCH(U127, ListGridLevel, 0))), 0)</f>
        <v>0</v>
      </c>
      <c r="W127" s="327">
        <f>IFERROR(IF(AND($A127="Layered-Over", OR($U127="14-P",$U127="15-P",$U127="16-P",$U127="17-P",$U127="18-P",$U127="19-P",$U127="20-P")),
      INDEX('Wage Grid'!N$14:N$20, MATCH($U127, ListLayeredOverParaproGridLevel, 0)),
      INDEX('Wage Grid'!H$14:H$56, MATCH($U127, ListGridLevel, 0))), 0)</f>
        <v>0</v>
      </c>
      <c r="X127" s="327">
        <f>IFERROR(IF(AND($A127="Layered-Over", OR($U127="14-P",$U127="15-P",$U127="16-P",$U127="17-P",$U127="18-P",$U127="19-P",$U127="20-P")),
      INDEX('Wage Grid'!O$14:O$20, MATCH($U127, ListLayeredOverParaproGridLevel, 0)),
      INDEX('Wage Grid'!I$14:I$56, MATCH($U127, ListGridLevel, 0))), 0)</f>
        <v>0</v>
      </c>
      <c r="Y127" s="327">
        <f>IFERROR(IF(AND($A127="Layered-Over", OR($U127="14-P",$U127="15-P",$U127="16-P",$U127="17-P",$U127="18-P",$U127="19-P",$U127="20-P")),
      INDEX('Wage Grid'!P$14:P$20, MATCH($U127, ListLayeredOverParaproGridLevel, 0)),
      INDEX('Wage Grid'!J$14:J$56, MATCH($U127, ListGridLevel, 0))), 0)</f>
        <v>0</v>
      </c>
      <c r="Z127" s="327">
        <f t="shared" si="13"/>
        <v>0</v>
      </c>
      <c r="AA127" s="327">
        <f t="shared" si="14"/>
        <v>0</v>
      </c>
    </row>
    <row r="128" spans="1:27" ht="15" customHeight="1" x14ac:dyDescent="0.25">
      <c r="A128" s="226"/>
      <c r="B128" s="53"/>
      <c r="C128" s="227"/>
      <c r="D128" s="59"/>
      <c r="E128" s="228"/>
      <c r="F128" s="901" t="str">
        <f t="shared" si="10"/>
        <v/>
      </c>
      <c r="G128" s="227"/>
      <c r="H128" s="778"/>
      <c r="I128" s="228"/>
      <c r="J128" s="185"/>
      <c r="K128" s="217"/>
      <c r="L128" s="233" t="str">
        <f t="shared" si="11"/>
        <v/>
      </c>
      <c r="M128" s="207"/>
      <c r="N128" s="208"/>
      <c r="O128" s="208"/>
      <c r="P128" s="209"/>
      <c r="Q128" s="185"/>
      <c r="R128" s="174"/>
      <c r="S128" s="832">
        <f>_xlfn.IFNA(IF($A128="Layered-Over",INDEX('Wage Grid'!$D$14:$D$80,MATCH($B128,ListBargainingUnit,0)),IF($C128=0,INDEX('Wage Grid'!$C$14:$C$80,MATCH($B128,ListBargainingUnit,0)),$C128)),0)</f>
        <v>0</v>
      </c>
      <c r="T128" s="744">
        <f>_xlfn.IFNA(IF($A128="Layered-Over",INDEX('Wage Grid'!$D$14:$D$80,MATCH($D128,ListBargainingUnit,0)),IF($E128=0,INDEX('Wage Grid'!$C$14:$C$80,MATCH($D128,ListBargainingUnit,0)),$E128)),0)</f>
        <v>0</v>
      </c>
      <c r="U128" s="744">
        <f t="shared" si="12"/>
        <v>0</v>
      </c>
      <c r="V128" s="327">
        <f>IFERROR(IF(AND($A128="Layered-Over", OR($U128="14-P",$U128="15-P",$U128="16-P",$U128="17-P",$U128="18-P",$U128="19-P",$U128="20-P")),
      INDEX('Wage Grid'!M$14:M$20, MATCH(U128, ListLayeredOverParaproGridLevel, 0)),
      INDEX('Wage Grid'!G$14:G$56, MATCH(U128, ListGridLevel, 0))), 0)</f>
        <v>0</v>
      </c>
      <c r="W128" s="327">
        <f>IFERROR(IF(AND($A128="Layered-Over", OR($U128="14-P",$U128="15-P",$U128="16-P",$U128="17-P",$U128="18-P",$U128="19-P",$U128="20-P")),
      INDEX('Wage Grid'!N$14:N$20, MATCH($U128, ListLayeredOverParaproGridLevel, 0)),
      INDEX('Wage Grid'!H$14:H$56, MATCH($U128, ListGridLevel, 0))), 0)</f>
        <v>0</v>
      </c>
      <c r="X128" s="327">
        <f>IFERROR(IF(AND($A128="Layered-Over", OR($U128="14-P",$U128="15-P",$U128="16-P",$U128="17-P",$U128="18-P",$U128="19-P",$U128="20-P")),
      INDEX('Wage Grid'!O$14:O$20, MATCH($U128, ListLayeredOverParaproGridLevel, 0)),
      INDEX('Wage Grid'!I$14:I$56, MATCH($U128, ListGridLevel, 0))), 0)</f>
        <v>0</v>
      </c>
      <c r="Y128" s="327">
        <f>IFERROR(IF(AND($A128="Layered-Over", OR($U128="14-P",$U128="15-P",$U128="16-P",$U128="17-P",$U128="18-P",$U128="19-P",$U128="20-P")),
      INDEX('Wage Grid'!P$14:P$20, MATCH($U128, ListLayeredOverParaproGridLevel, 0)),
      INDEX('Wage Grid'!J$14:J$56, MATCH($U128, ListGridLevel, 0))), 0)</f>
        <v>0</v>
      </c>
      <c r="Z128" s="327">
        <f t="shared" si="13"/>
        <v>0</v>
      </c>
      <c r="AA128" s="327">
        <f t="shared" si="14"/>
        <v>0</v>
      </c>
    </row>
    <row r="129" spans="1:27" ht="15" customHeight="1" x14ac:dyDescent="0.25">
      <c r="A129" s="226"/>
      <c r="B129" s="53"/>
      <c r="C129" s="227"/>
      <c r="D129" s="59"/>
      <c r="E129" s="228"/>
      <c r="F129" s="901" t="str">
        <f t="shared" si="10"/>
        <v/>
      </c>
      <c r="G129" s="227"/>
      <c r="H129" s="778"/>
      <c r="I129" s="228"/>
      <c r="J129" s="185"/>
      <c r="K129" s="217"/>
      <c r="L129" s="233" t="str">
        <f t="shared" si="11"/>
        <v/>
      </c>
      <c r="M129" s="207"/>
      <c r="N129" s="208"/>
      <c r="O129" s="208"/>
      <c r="P129" s="209"/>
      <c r="Q129" s="185"/>
      <c r="R129" s="174"/>
      <c r="S129" s="832">
        <f>_xlfn.IFNA(IF($A129="Layered-Over",INDEX('Wage Grid'!$D$14:$D$80,MATCH($B129,ListBargainingUnit,0)),IF($C129=0,INDEX('Wage Grid'!$C$14:$C$80,MATCH($B129,ListBargainingUnit,0)),$C129)),0)</f>
        <v>0</v>
      </c>
      <c r="T129" s="744">
        <f>_xlfn.IFNA(IF($A129="Layered-Over",INDEX('Wage Grid'!$D$14:$D$80,MATCH($D129,ListBargainingUnit,0)),IF($E129=0,INDEX('Wage Grid'!$C$14:$C$80,MATCH($D129,ListBargainingUnit,0)),$E129)),0)</f>
        <v>0</v>
      </c>
      <c r="U129" s="744">
        <f t="shared" si="12"/>
        <v>0</v>
      </c>
      <c r="V129" s="327">
        <f>IFERROR(IF(AND($A129="Layered-Over", OR($U129="14-P",$U129="15-P",$U129="16-P",$U129="17-P",$U129="18-P",$U129="19-P",$U129="20-P")),
      INDEX('Wage Grid'!M$14:M$20, MATCH(U129, ListLayeredOverParaproGridLevel, 0)),
      INDEX('Wage Grid'!G$14:G$56, MATCH(U129, ListGridLevel, 0))), 0)</f>
        <v>0</v>
      </c>
      <c r="W129" s="327">
        <f>IFERROR(IF(AND($A129="Layered-Over", OR($U129="14-P",$U129="15-P",$U129="16-P",$U129="17-P",$U129="18-P",$U129="19-P",$U129="20-P")),
      INDEX('Wage Grid'!N$14:N$20, MATCH($U129, ListLayeredOverParaproGridLevel, 0)),
      INDEX('Wage Grid'!H$14:H$56, MATCH($U129, ListGridLevel, 0))), 0)</f>
        <v>0</v>
      </c>
      <c r="X129" s="327">
        <f>IFERROR(IF(AND($A129="Layered-Over", OR($U129="14-P",$U129="15-P",$U129="16-P",$U129="17-P",$U129="18-P",$U129="19-P",$U129="20-P")),
      INDEX('Wage Grid'!O$14:O$20, MATCH($U129, ListLayeredOverParaproGridLevel, 0)),
      INDEX('Wage Grid'!I$14:I$56, MATCH($U129, ListGridLevel, 0))), 0)</f>
        <v>0</v>
      </c>
      <c r="Y129" s="327">
        <f>IFERROR(IF(AND($A129="Layered-Over", OR($U129="14-P",$U129="15-P",$U129="16-P",$U129="17-P",$U129="18-P",$U129="19-P",$U129="20-P")),
      INDEX('Wage Grid'!P$14:P$20, MATCH($U129, ListLayeredOverParaproGridLevel, 0)),
      INDEX('Wage Grid'!J$14:J$56, MATCH($U129, ListGridLevel, 0))), 0)</f>
        <v>0</v>
      </c>
      <c r="Z129" s="327">
        <f t="shared" si="13"/>
        <v>0</v>
      </c>
      <c r="AA129" s="327">
        <f t="shared" si="14"/>
        <v>0</v>
      </c>
    </row>
    <row r="130" spans="1:27" ht="15" customHeight="1" x14ac:dyDescent="0.25">
      <c r="A130" s="226"/>
      <c r="B130" s="53"/>
      <c r="C130" s="227"/>
      <c r="D130" s="59"/>
      <c r="E130" s="228"/>
      <c r="F130" s="901" t="str">
        <f t="shared" si="10"/>
        <v/>
      </c>
      <c r="G130" s="227"/>
      <c r="H130" s="778"/>
      <c r="I130" s="228"/>
      <c r="J130" s="185"/>
      <c r="K130" s="217"/>
      <c r="L130" s="233" t="str">
        <f t="shared" si="11"/>
        <v/>
      </c>
      <c r="M130" s="207"/>
      <c r="N130" s="208"/>
      <c r="O130" s="208"/>
      <c r="P130" s="209"/>
      <c r="Q130" s="185"/>
      <c r="R130" s="174"/>
      <c r="S130" s="832">
        <f>_xlfn.IFNA(IF($A130="Layered-Over",INDEX('Wage Grid'!$D$14:$D$80,MATCH($B130,ListBargainingUnit,0)),IF($C130=0,INDEX('Wage Grid'!$C$14:$C$80,MATCH($B130,ListBargainingUnit,0)),$C130)),0)</f>
        <v>0</v>
      </c>
      <c r="T130" s="744">
        <f>_xlfn.IFNA(IF($A130="Layered-Over",INDEX('Wage Grid'!$D$14:$D$80,MATCH($D130,ListBargainingUnit,0)),IF($E130=0,INDEX('Wage Grid'!$C$14:$C$80,MATCH($D130,ListBargainingUnit,0)),$E130)),0)</f>
        <v>0</v>
      </c>
      <c r="U130" s="744">
        <f t="shared" si="12"/>
        <v>0</v>
      </c>
      <c r="V130" s="327">
        <f>IFERROR(IF(AND($A130="Layered-Over", OR($U130="14-P",$U130="15-P",$U130="16-P",$U130="17-P",$U130="18-P",$U130="19-P",$U130="20-P")),
      INDEX('Wage Grid'!M$14:M$20, MATCH(U130, ListLayeredOverParaproGridLevel, 0)),
      INDEX('Wage Grid'!G$14:G$56, MATCH(U130, ListGridLevel, 0))), 0)</f>
        <v>0</v>
      </c>
      <c r="W130" s="327">
        <f>IFERROR(IF(AND($A130="Layered-Over", OR($U130="14-P",$U130="15-P",$U130="16-P",$U130="17-P",$U130="18-P",$U130="19-P",$U130="20-P")),
      INDEX('Wage Grid'!N$14:N$20, MATCH($U130, ListLayeredOverParaproGridLevel, 0)),
      INDEX('Wage Grid'!H$14:H$56, MATCH($U130, ListGridLevel, 0))), 0)</f>
        <v>0</v>
      </c>
      <c r="X130" s="327">
        <f>IFERROR(IF(AND($A130="Layered-Over", OR($U130="14-P",$U130="15-P",$U130="16-P",$U130="17-P",$U130="18-P",$U130="19-P",$U130="20-P")),
      INDEX('Wage Grid'!O$14:O$20, MATCH($U130, ListLayeredOverParaproGridLevel, 0)),
      INDEX('Wage Grid'!I$14:I$56, MATCH($U130, ListGridLevel, 0))), 0)</f>
        <v>0</v>
      </c>
      <c r="Y130" s="327">
        <f>IFERROR(IF(AND($A130="Layered-Over", OR($U130="14-P",$U130="15-P",$U130="16-P",$U130="17-P",$U130="18-P",$U130="19-P",$U130="20-P")),
      INDEX('Wage Grid'!P$14:P$20, MATCH($U130, ListLayeredOverParaproGridLevel, 0)),
      INDEX('Wage Grid'!J$14:J$56, MATCH($U130, ListGridLevel, 0))), 0)</f>
        <v>0</v>
      </c>
      <c r="Z130" s="327">
        <f t="shared" si="13"/>
        <v>0</v>
      </c>
      <c r="AA130" s="327">
        <f t="shared" si="14"/>
        <v>0</v>
      </c>
    </row>
    <row r="131" spans="1:27" ht="15" customHeight="1" x14ac:dyDescent="0.25">
      <c r="A131" s="226"/>
      <c r="B131" s="53"/>
      <c r="C131" s="227"/>
      <c r="D131" s="59"/>
      <c r="E131" s="228"/>
      <c r="F131" s="901" t="str">
        <f t="shared" si="10"/>
        <v/>
      </c>
      <c r="G131" s="227"/>
      <c r="H131" s="778"/>
      <c r="I131" s="228"/>
      <c r="J131" s="185"/>
      <c r="K131" s="217"/>
      <c r="L131" s="233" t="str">
        <f t="shared" si="11"/>
        <v/>
      </c>
      <c r="M131" s="207"/>
      <c r="N131" s="208"/>
      <c r="O131" s="208"/>
      <c r="P131" s="209"/>
      <c r="Q131" s="185"/>
      <c r="R131" s="174"/>
      <c r="S131" s="832">
        <f>_xlfn.IFNA(IF($A131="Layered-Over",INDEX('Wage Grid'!$D$14:$D$80,MATCH($B131,ListBargainingUnit,0)),IF($C131=0,INDEX('Wage Grid'!$C$14:$C$80,MATCH($B131,ListBargainingUnit,0)),$C131)),0)</f>
        <v>0</v>
      </c>
      <c r="T131" s="744">
        <f>_xlfn.IFNA(IF($A131="Layered-Over",INDEX('Wage Grid'!$D$14:$D$80,MATCH($D131,ListBargainingUnit,0)),IF($E131=0,INDEX('Wage Grid'!$C$14:$C$80,MATCH($D131,ListBargainingUnit,0)),$E131)),0)</f>
        <v>0</v>
      </c>
      <c r="U131" s="744">
        <f t="shared" si="12"/>
        <v>0</v>
      </c>
      <c r="V131" s="327">
        <f>IFERROR(IF(AND($A131="Layered-Over", OR($U131="14-P",$U131="15-P",$U131="16-P",$U131="17-P",$U131="18-P",$U131="19-P",$U131="20-P")),
      INDEX('Wage Grid'!M$14:M$20, MATCH(U131, ListLayeredOverParaproGridLevel, 0)),
      INDEX('Wage Grid'!G$14:G$56, MATCH(U131, ListGridLevel, 0))), 0)</f>
        <v>0</v>
      </c>
      <c r="W131" s="327">
        <f>IFERROR(IF(AND($A131="Layered-Over", OR($U131="14-P",$U131="15-P",$U131="16-P",$U131="17-P",$U131="18-P",$U131="19-P",$U131="20-P")),
      INDEX('Wage Grid'!N$14:N$20, MATCH($U131, ListLayeredOverParaproGridLevel, 0)),
      INDEX('Wage Grid'!H$14:H$56, MATCH($U131, ListGridLevel, 0))), 0)</f>
        <v>0</v>
      </c>
      <c r="X131" s="327">
        <f>IFERROR(IF(AND($A131="Layered-Over", OR($U131="14-P",$U131="15-P",$U131="16-P",$U131="17-P",$U131="18-P",$U131="19-P",$U131="20-P")),
      INDEX('Wage Grid'!O$14:O$20, MATCH($U131, ListLayeredOverParaproGridLevel, 0)),
      INDEX('Wage Grid'!I$14:I$56, MATCH($U131, ListGridLevel, 0))), 0)</f>
        <v>0</v>
      </c>
      <c r="Y131" s="327">
        <f>IFERROR(IF(AND($A131="Layered-Over", OR($U131="14-P",$U131="15-P",$U131="16-P",$U131="17-P",$U131="18-P",$U131="19-P",$U131="20-P")),
      INDEX('Wage Grid'!P$14:P$20, MATCH($U131, ListLayeredOverParaproGridLevel, 0)),
      INDEX('Wage Grid'!J$14:J$56, MATCH($U131, ListGridLevel, 0))), 0)</f>
        <v>0</v>
      </c>
      <c r="Z131" s="327">
        <f t="shared" si="13"/>
        <v>0</v>
      </c>
      <c r="AA131" s="327">
        <f t="shared" si="14"/>
        <v>0</v>
      </c>
    </row>
    <row r="132" spans="1:27" ht="15" customHeight="1" x14ac:dyDescent="0.25">
      <c r="A132" s="226"/>
      <c r="B132" s="53"/>
      <c r="C132" s="227"/>
      <c r="D132" s="59"/>
      <c r="E132" s="228"/>
      <c r="F132" s="901" t="str">
        <f t="shared" si="10"/>
        <v/>
      </c>
      <c r="G132" s="227"/>
      <c r="H132" s="778"/>
      <c r="I132" s="228"/>
      <c r="J132" s="185"/>
      <c r="K132" s="217"/>
      <c r="L132" s="233" t="str">
        <f t="shared" si="11"/>
        <v/>
      </c>
      <c r="M132" s="207"/>
      <c r="N132" s="208"/>
      <c r="O132" s="208"/>
      <c r="P132" s="209"/>
      <c r="Q132" s="185"/>
      <c r="R132" s="174"/>
      <c r="S132" s="832">
        <f>_xlfn.IFNA(IF($A132="Layered-Over",INDEX('Wage Grid'!$D$14:$D$80,MATCH($B132,ListBargainingUnit,0)),IF($C132=0,INDEX('Wage Grid'!$C$14:$C$80,MATCH($B132,ListBargainingUnit,0)),$C132)),0)</f>
        <v>0</v>
      </c>
      <c r="T132" s="744">
        <f>_xlfn.IFNA(IF($A132="Layered-Over",INDEX('Wage Grid'!$D$14:$D$80,MATCH($D132,ListBargainingUnit,0)),IF($E132=0,INDEX('Wage Grid'!$C$14:$C$80,MATCH($D132,ListBargainingUnit,0)),$E132)),0)</f>
        <v>0</v>
      </c>
      <c r="U132" s="744">
        <f t="shared" si="12"/>
        <v>0</v>
      </c>
      <c r="V132" s="327">
        <f>IFERROR(IF(AND($A132="Layered-Over", OR($U132="14-P",$U132="15-P",$U132="16-P",$U132="17-P",$U132="18-P",$U132="19-P",$U132="20-P")),
      INDEX('Wage Grid'!M$14:M$20, MATCH(U132, ListLayeredOverParaproGridLevel, 0)),
      INDEX('Wage Grid'!G$14:G$56, MATCH(U132, ListGridLevel, 0))), 0)</f>
        <v>0</v>
      </c>
      <c r="W132" s="327">
        <f>IFERROR(IF(AND($A132="Layered-Over", OR($U132="14-P",$U132="15-P",$U132="16-P",$U132="17-P",$U132="18-P",$U132="19-P",$U132="20-P")),
      INDEX('Wage Grid'!N$14:N$20, MATCH($U132, ListLayeredOverParaproGridLevel, 0)),
      INDEX('Wage Grid'!H$14:H$56, MATCH($U132, ListGridLevel, 0))), 0)</f>
        <v>0</v>
      </c>
      <c r="X132" s="327">
        <f>IFERROR(IF(AND($A132="Layered-Over", OR($U132="14-P",$U132="15-P",$U132="16-P",$U132="17-P",$U132="18-P",$U132="19-P",$U132="20-P")),
      INDEX('Wage Grid'!O$14:O$20, MATCH($U132, ListLayeredOverParaproGridLevel, 0)),
      INDEX('Wage Grid'!I$14:I$56, MATCH($U132, ListGridLevel, 0))), 0)</f>
        <v>0</v>
      </c>
      <c r="Y132" s="327">
        <f>IFERROR(IF(AND($A132="Layered-Over", OR($U132="14-P",$U132="15-P",$U132="16-P",$U132="17-P",$U132="18-P",$U132="19-P",$U132="20-P")),
      INDEX('Wage Grid'!P$14:P$20, MATCH($U132, ListLayeredOverParaproGridLevel, 0)),
      INDEX('Wage Grid'!J$14:J$56, MATCH($U132, ListGridLevel, 0))), 0)</f>
        <v>0</v>
      </c>
      <c r="Z132" s="327">
        <f t="shared" si="13"/>
        <v>0</v>
      </c>
      <c r="AA132" s="327">
        <f t="shared" si="14"/>
        <v>0</v>
      </c>
    </row>
    <row r="133" spans="1:27" ht="15" customHeight="1" x14ac:dyDescent="0.25">
      <c r="A133" s="226"/>
      <c r="B133" s="53"/>
      <c r="C133" s="227"/>
      <c r="D133" s="59"/>
      <c r="E133" s="228"/>
      <c r="F133" s="901" t="str">
        <f t="shared" si="10"/>
        <v/>
      </c>
      <c r="G133" s="227"/>
      <c r="H133" s="778"/>
      <c r="I133" s="228"/>
      <c r="J133" s="185"/>
      <c r="K133" s="217"/>
      <c r="L133" s="233" t="str">
        <f t="shared" si="11"/>
        <v/>
      </c>
      <c r="M133" s="207"/>
      <c r="N133" s="208"/>
      <c r="O133" s="208"/>
      <c r="P133" s="209"/>
      <c r="Q133" s="185"/>
      <c r="R133" s="174"/>
      <c r="S133" s="832">
        <f>_xlfn.IFNA(IF($A133="Layered-Over",INDEX('Wage Grid'!$D$14:$D$80,MATCH($B133,ListBargainingUnit,0)),IF($C133=0,INDEX('Wage Grid'!$C$14:$C$80,MATCH($B133,ListBargainingUnit,0)),$C133)),0)</f>
        <v>0</v>
      </c>
      <c r="T133" s="744">
        <f>_xlfn.IFNA(IF($A133="Layered-Over",INDEX('Wage Grid'!$D$14:$D$80,MATCH($D133,ListBargainingUnit,0)),IF($E133=0,INDEX('Wage Grid'!$C$14:$C$80,MATCH($D133,ListBargainingUnit,0)),$E133)),0)</f>
        <v>0</v>
      </c>
      <c r="U133" s="744">
        <f t="shared" si="12"/>
        <v>0</v>
      </c>
      <c r="V133" s="327">
        <f>IFERROR(IF(AND($A133="Layered-Over", OR($U133="14-P",$U133="15-P",$U133="16-P",$U133="17-P",$U133="18-P",$U133="19-P",$U133="20-P")),
      INDEX('Wage Grid'!M$14:M$20, MATCH(U133, ListLayeredOverParaproGridLevel, 0)),
      INDEX('Wage Grid'!G$14:G$56, MATCH(U133, ListGridLevel, 0))), 0)</f>
        <v>0</v>
      </c>
      <c r="W133" s="327">
        <f>IFERROR(IF(AND($A133="Layered-Over", OR($U133="14-P",$U133="15-P",$U133="16-P",$U133="17-P",$U133="18-P",$U133="19-P",$U133="20-P")),
      INDEX('Wage Grid'!N$14:N$20, MATCH($U133, ListLayeredOverParaproGridLevel, 0)),
      INDEX('Wage Grid'!H$14:H$56, MATCH($U133, ListGridLevel, 0))), 0)</f>
        <v>0</v>
      </c>
      <c r="X133" s="327">
        <f>IFERROR(IF(AND($A133="Layered-Over", OR($U133="14-P",$U133="15-P",$U133="16-P",$U133="17-P",$U133="18-P",$U133="19-P",$U133="20-P")),
      INDEX('Wage Grid'!O$14:O$20, MATCH($U133, ListLayeredOverParaproGridLevel, 0)),
      INDEX('Wage Grid'!I$14:I$56, MATCH($U133, ListGridLevel, 0))), 0)</f>
        <v>0</v>
      </c>
      <c r="Y133" s="327">
        <f>IFERROR(IF(AND($A133="Layered-Over", OR($U133="14-P",$U133="15-P",$U133="16-P",$U133="17-P",$U133="18-P",$U133="19-P",$U133="20-P")),
      INDEX('Wage Grid'!P$14:P$20, MATCH($U133, ListLayeredOverParaproGridLevel, 0)),
      INDEX('Wage Grid'!J$14:J$56, MATCH($U133, ListGridLevel, 0))), 0)</f>
        <v>0</v>
      </c>
      <c r="Z133" s="327">
        <f t="shared" si="13"/>
        <v>0</v>
      </c>
      <c r="AA133" s="327">
        <f t="shared" si="14"/>
        <v>0</v>
      </c>
    </row>
    <row r="134" spans="1:27" ht="15" customHeight="1" x14ac:dyDescent="0.25">
      <c r="A134" s="226"/>
      <c r="B134" s="53"/>
      <c r="C134" s="227"/>
      <c r="D134" s="59"/>
      <c r="E134" s="228"/>
      <c r="F134" s="901" t="str">
        <f t="shared" si="10"/>
        <v/>
      </c>
      <c r="G134" s="227"/>
      <c r="H134" s="778"/>
      <c r="I134" s="228"/>
      <c r="J134" s="185"/>
      <c r="K134" s="217"/>
      <c r="L134" s="233" t="str">
        <f t="shared" si="11"/>
        <v/>
      </c>
      <c r="M134" s="207"/>
      <c r="N134" s="208"/>
      <c r="O134" s="208"/>
      <c r="P134" s="209"/>
      <c r="Q134" s="185"/>
      <c r="R134" s="174"/>
      <c r="S134" s="832">
        <f>_xlfn.IFNA(IF($A134="Layered-Over",INDEX('Wage Grid'!$D$14:$D$80,MATCH($B134,ListBargainingUnit,0)),IF($C134=0,INDEX('Wage Grid'!$C$14:$C$80,MATCH($B134,ListBargainingUnit,0)),$C134)),0)</f>
        <v>0</v>
      </c>
      <c r="T134" s="744">
        <f>_xlfn.IFNA(IF($A134="Layered-Over",INDEX('Wage Grid'!$D$14:$D$80,MATCH($D134,ListBargainingUnit,0)),IF($E134=0,INDEX('Wage Grid'!$C$14:$C$80,MATCH($D134,ListBargainingUnit,0)),$E134)),0)</f>
        <v>0</v>
      </c>
      <c r="U134" s="744">
        <f t="shared" si="12"/>
        <v>0</v>
      </c>
      <c r="V134" s="327">
        <f>IFERROR(IF(AND($A134="Layered-Over", OR($U134="14-P",$U134="15-P",$U134="16-P",$U134="17-P",$U134="18-P",$U134="19-P",$U134="20-P")),
      INDEX('Wage Grid'!M$14:M$20, MATCH(U134, ListLayeredOverParaproGridLevel, 0)),
      INDEX('Wage Grid'!G$14:G$56, MATCH(U134, ListGridLevel, 0))), 0)</f>
        <v>0</v>
      </c>
      <c r="W134" s="327">
        <f>IFERROR(IF(AND($A134="Layered-Over", OR($U134="14-P",$U134="15-P",$U134="16-P",$U134="17-P",$U134="18-P",$U134="19-P",$U134="20-P")),
      INDEX('Wage Grid'!N$14:N$20, MATCH($U134, ListLayeredOverParaproGridLevel, 0)),
      INDEX('Wage Grid'!H$14:H$56, MATCH($U134, ListGridLevel, 0))), 0)</f>
        <v>0</v>
      </c>
      <c r="X134" s="327">
        <f>IFERROR(IF(AND($A134="Layered-Over", OR($U134="14-P",$U134="15-P",$U134="16-P",$U134="17-P",$U134="18-P",$U134="19-P",$U134="20-P")),
      INDEX('Wage Grid'!O$14:O$20, MATCH($U134, ListLayeredOverParaproGridLevel, 0)),
      INDEX('Wage Grid'!I$14:I$56, MATCH($U134, ListGridLevel, 0))), 0)</f>
        <v>0</v>
      </c>
      <c r="Y134" s="327">
        <f>IFERROR(IF(AND($A134="Layered-Over", OR($U134="14-P",$U134="15-P",$U134="16-P",$U134="17-P",$U134="18-P",$U134="19-P",$U134="20-P")),
      INDEX('Wage Grid'!P$14:P$20, MATCH($U134, ListLayeredOverParaproGridLevel, 0)),
      INDEX('Wage Grid'!J$14:J$56, MATCH($U134, ListGridLevel, 0))), 0)</f>
        <v>0</v>
      </c>
      <c r="Z134" s="327">
        <f t="shared" si="13"/>
        <v>0</v>
      </c>
      <c r="AA134" s="327">
        <f t="shared" si="14"/>
        <v>0</v>
      </c>
    </row>
    <row r="135" spans="1:27" ht="15" customHeight="1" x14ac:dyDescent="0.25">
      <c r="A135" s="226"/>
      <c r="B135" s="53"/>
      <c r="C135" s="227"/>
      <c r="D135" s="59"/>
      <c r="E135" s="228"/>
      <c r="F135" s="901" t="str">
        <f t="shared" si="10"/>
        <v/>
      </c>
      <c r="G135" s="227"/>
      <c r="H135" s="778"/>
      <c r="I135" s="228"/>
      <c r="J135" s="185"/>
      <c r="K135" s="217"/>
      <c r="L135" s="233" t="str">
        <f t="shared" si="11"/>
        <v/>
      </c>
      <c r="M135" s="207"/>
      <c r="N135" s="208"/>
      <c r="O135" s="208"/>
      <c r="P135" s="209"/>
      <c r="Q135" s="185"/>
      <c r="R135" s="174"/>
      <c r="S135" s="832">
        <f>_xlfn.IFNA(IF($A135="Layered-Over",INDEX('Wage Grid'!$D$14:$D$80,MATCH($B135,ListBargainingUnit,0)),IF($C135=0,INDEX('Wage Grid'!$C$14:$C$80,MATCH($B135,ListBargainingUnit,0)),$C135)),0)</f>
        <v>0</v>
      </c>
      <c r="T135" s="744">
        <f>_xlfn.IFNA(IF($A135="Layered-Over",INDEX('Wage Grid'!$D$14:$D$80,MATCH($D135,ListBargainingUnit,0)),IF($E135=0,INDEX('Wage Grid'!$C$14:$C$80,MATCH($D135,ListBargainingUnit,0)),$E135)),0)</f>
        <v>0</v>
      </c>
      <c r="U135" s="744">
        <f t="shared" si="12"/>
        <v>0</v>
      </c>
      <c r="V135" s="327">
        <f>IFERROR(IF(AND($A135="Layered-Over", OR($U135="14-P",$U135="15-P",$U135="16-P",$U135="17-P",$U135="18-P",$U135="19-P",$U135="20-P")),
      INDEX('Wage Grid'!M$14:M$20, MATCH(U135, ListLayeredOverParaproGridLevel, 0)),
      INDEX('Wage Grid'!G$14:G$56, MATCH(U135, ListGridLevel, 0))), 0)</f>
        <v>0</v>
      </c>
      <c r="W135" s="327">
        <f>IFERROR(IF(AND($A135="Layered-Over", OR($U135="14-P",$U135="15-P",$U135="16-P",$U135="17-P",$U135="18-P",$U135="19-P",$U135="20-P")),
      INDEX('Wage Grid'!N$14:N$20, MATCH($U135, ListLayeredOverParaproGridLevel, 0)),
      INDEX('Wage Grid'!H$14:H$56, MATCH($U135, ListGridLevel, 0))), 0)</f>
        <v>0</v>
      </c>
      <c r="X135" s="327">
        <f>IFERROR(IF(AND($A135="Layered-Over", OR($U135="14-P",$U135="15-P",$U135="16-P",$U135="17-P",$U135="18-P",$U135="19-P",$U135="20-P")),
      INDEX('Wage Grid'!O$14:O$20, MATCH($U135, ListLayeredOverParaproGridLevel, 0)),
      INDEX('Wage Grid'!I$14:I$56, MATCH($U135, ListGridLevel, 0))), 0)</f>
        <v>0</v>
      </c>
      <c r="Y135" s="327">
        <f>IFERROR(IF(AND($A135="Layered-Over", OR($U135="14-P",$U135="15-P",$U135="16-P",$U135="17-P",$U135="18-P",$U135="19-P",$U135="20-P")),
      INDEX('Wage Grid'!P$14:P$20, MATCH($U135, ListLayeredOverParaproGridLevel, 0)),
      INDEX('Wage Grid'!J$14:J$56, MATCH($U135, ListGridLevel, 0))), 0)</f>
        <v>0</v>
      </c>
      <c r="Z135" s="327">
        <f t="shared" si="13"/>
        <v>0</v>
      </c>
      <c r="AA135" s="327">
        <f t="shared" si="14"/>
        <v>0</v>
      </c>
    </row>
    <row r="136" spans="1:27" ht="15" customHeight="1" x14ac:dyDescent="0.25">
      <c r="A136" s="226"/>
      <c r="B136" s="53"/>
      <c r="C136" s="227"/>
      <c r="D136" s="59"/>
      <c r="E136" s="228"/>
      <c r="F136" s="901" t="str">
        <f t="shared" si="10"/>
        <v/>
      </c>
      <c r="G136" s="227"/>
      <c r="H136" s="778"/>
      <c r="I136" s="228"/>
      <c r="J136" s="185"/>
      <c r="K136" s="217"/>
      <c r="L136" s="233" t="str">
        <f t="shared" si="11"/>
        <v/>
      </c>
      <c r="M136" s="207"/>
      <c r="N136" s="208"/>
      <c r="O136" s="208"/>
      <c r="P136" s="209"/>
      <c r="Q136" s="185"/>
      <c r="R136" s="174"/>
      <c r="S136" s="832">
        <f>_xlfn.IFNA(IF($A136="Layered-Over",INDEX('Wage Grid'!$D$14:$D$80,MATCH($B136,ListBargainingUnit,0)),IF($C136=0,INDEX('Wage Grid'!$C$14:$C$80,MATCH($B136,ListBargainingUnit,0)),$C136)),0)</f>
        <v>0</v>
      </c>
      <c r="T136" s="744">
        <f>_xlfn.IFNA(IF($A136="Layered-Over",INDEX('Wage Grid'!$D$14:$D$80,MATCH($D136,ListBargainingUnit,0)),IF($E136=0,INDEX('Wage Grid'!$C$14:$C$80,MATCH($D136,ListBargainingUnit,0)),$E136)),0)</f>
        <v>0</v>
      </c>
      <c r="U136" s="744">
        <f t="shared" si="12"/>
        <v>0</v>
      </c>
      <c r="V136" s="327">
        <f>IFERROR(IF(AND($A136="Layered-Over", OR($U136="14-P",$U136="15-P",$U136="16-P",$U136="17-P",$U136="18-P",$U136="19-P",$U136="20-P")),
      INDEX('Wage Grid'!M$14:M$20, MATCH(U136, ListLayeredOverParaproGridLevel, 0)),
      INDEX('Wage Grid'!G$14:G$56, MATCH(U136, ListGridLevel, 0))), 0)</f>
        <v>0</v>
      </c>
      <c r="W136" s="327">
        <f>IFERROR(IF(AND($A136="Layered-Over", OR($U136="14-P",$U136="15-P",$U136="16-P",$U136="17-P",$U136="18-P",$U136="19-P",$U136="20-P")),
      INDEX('Wage Grid'!N$14:N$20, MATCH($U136, ListLayeredOverParaproGridLevel, 0)),
      INDEX('Wage Grid'!H$14:H$56, MATCH($U136, ListGridLevel, 0))), 0)</f>
        <v>0</v>
      </c>
      <c r="X136" s="327">
        <f>IFERROR(IF(AND($A136="Layered-Over", OR($U136="14-P",$U136="15-P",$U136="16-P",$U136="17-P",$U136="18-P",$U136="19-P",$U136="20-P")),
      INDEX('Wage Grid'!O$14:O$20, MATCH($U136, ListLayeredOverParaproGridLevel, 0)),
      INDEX('Wage Grid'!I$14:I$56, MATCH($U136, ListGridLevel, 0))), 0)</f>
        <v>0</v>
      </c>
      <c r="Y136" s="327">
        <f>IFERROR(IF(AND($A136="Layered-Over", OR($U136="14-P",$U136="15-P",$U136="16-P",$U136="17-P",$U136="18-P",$U136="19-P",$U136="20-P")),
      INDEX('Wage Grid'!P$14:P$20, MATCH($U136, ListLayeredOverParaproGridLevel, 0)),
      INDEX('Wage Grid'!J$14:J$56, MATCH($U136, ListGridLevel, 0))), 0)</f>
        <v>0</v>
      </c>
      <c r="Z136" s="327">
        <f t="shared" si="13"/>
        <v>0</v>
      </c>
      <c r="AA136" s="327">
        <f t="shared" si="14"/>
        <v>0</v>
      </c>
    </row>
    <row r="137" spans="1:27" ht="15" customHeight="1" x14ac:dyDescent="0.25">
      <c r="A137" s="226"/>
      <c r="B137" s="53"/>
      <c r="C137" s="227"/>
      <c r="D137" s="59"/>
      <c r="E137" s="228"/>
      <c r="F137" s="901" t="str">
        <f t="shared" si="10"/>
        <v/>
      </c>
      <c r="G137" s="227"/>
      <c r="H137" s="778"/>
      <c r="I137" s="228"/>
      <c r="J137" s="185"/>
      <c r="K137" s="217"/>
      <c r="L137" s="233" t="str">
        <f t="shared" si="11"/>
        <v/>
      </c>
      <c r="M137" s="207"/>
      <c r="N137" s="208"/>
      <c r="O137" s="208"/>
      <c r="P137" s="209"/>
      <c r="Q137" s="185"/>
      <c r="R137" s="174"/>
      <c r="S137" s="832">
        <f>_xlfn.IFNA(IF($A137="Layered-Over",INDEX('Wage Grid'!$D$14:$D$80,MATCH($B137,ListBargainingUnit,0)),IF($C137=0,INDEX('Wage Grid'!$C$14:$C$80,MATCH($B137,ListBargainingUnit,0)),$C137)),0)</f>
        <v>0</v>
      </c>
      <c r="T137" s="744">
        <f>_xlfn.IFNA(IF($A137="Layered-Over",INDEX('Wage Grid'!$D$14:$D$80,MATCH($D137,ListBargainingUnit,0)),IF($E137=0,INDEX('Wage Grid'!$C$14:$C$80,MATCH($D137,ListBargainingUnit,0)),$E137)),0)</f>
        <v>0</v>
      </c>
      <c r="U137" s="744">
        <f t="shared" si="12"/>
        <v>0</v>
      </c>
      <c r="V137" s="327">
        <f>IFERROR(IF(AND($A137="Layered-Over", OR($U137="14-P",$U137="15-P",$U137="16-P",$U137="17-P",$U137="18-P",$U137="19-P",$U137="20-P")),
      INDEX('Wage Grid'!M$14:M$20, MATCH(U137, ListLayeredOverParaproGridLevel, 0)),
      INDEX('Wage Grid'!G$14:G$56, MATCH(U137, ListGridLevel, 0))), 0)</f>
        <v>0</v>
      </c>
      <c r="W137" s="327">
        <f>IFERROR(IF(AND($A137="Layered-Over", OR($U137="14-P",$U137="15-P",$U137="16-P",$U137="17-P",$U137="18-P",$U137="19-P",$U137="20-P")),
      INDEX('Wage Grid'!N$14:N$20, MATCH($U137, ListLayeredOverParaproGridLevel, 0)),
      INDEX('Wage Grid'!H$14:H$56, MATCH($U137, ListGridLevel, 0))), 0)</f>
        <v>0</v>
      </c>
      <c r="X137" s="327">
        <f>IFERROR(IF(AND($A137="Layered-Over", OR($U137="14-P",$U137="15-P",$U137="16-P",$U137="17-P",$U137="18-P",$U137="19-P",$U137="20-P")),
      INDEX('Wage Grid'!O$14:O$20, MATCH($U137, ListLayeredOverParaproGridLevel, 0)),
      INDEX('Wage Grid'!I$14:I$56, MATCH($U137, ListGridLevel, 0))), 0)</f>
        <v>0</v>
      </c>
      <c r="Y137" s="327">
        <f>IFERROR(IF(AND($A137="Layered-Over", OR($U137="14-P",$U137="15-P",$U137="16-P",$U137="17-P",$U137="18-P",$U137="19-P",$U137="20-P")),
      INDEX('Wage Grid'!P$14:P$20, MATCH($U137, ListLayeredOverParaproGridLevel, 0)),
      INDEX('Wage Grid'!J$14:J$56, MATCH($U137, ListGridLevel, 0))), 0)</f>
        <v>0</v>
      </c>
      <c r="Z137" s="327">
        <f t="shared" si="13"/>
        <v>0</v>
      </c>
      <c r="AA137" s="327">
        <f t="shared" si="14"/>
        <v>0</v>
      </c>
    </row>
    <row r="138" spans="1:27" ht="15" customHeight="1" x14ac:dyDescent="0.25">
      <c r="A138" s="226"/>
      <c r="B138" s="53"/>
      <c r="C138" s="227"/>
      <c r="D138" s="59"/>
      <c r="E138" s="228"/>
      <c r="F138" s="901" t="str">
        <f t="shared" si="10"/>
        <v/>
      </c>
      <c r="G138" s="227"/>
      <c r="H138" s="778"/>
      <c r="I138" s="228"/>
      <c r="J138" s="185"/>
      <c r="K138" s="217"/>
      <c r="L138" s="233" t="str">
        <f t="shared" si="11"/>
        <v/>
      </c>
      <c r="M138" s="207"/>
      <c r="N138" s="208"/>
      <c r="O138" s="208"/>
      <c r="P138" s="209"/>
      <c r="Q138" s="185"/>
      <c r="R138" s="174"/>
      <c r="S138" s="832">
        <f>_xlfn.IFNA(IF($A138="Layered-Over",INDEX('Wage Grid'!$D$14:$D$80,MATCH($B138,ListBargainingUnit,0)),IF($C138=0,INDEX('Wage Grid'!$C$14:$C$80,MATCH($B138,ListBargainingUnit,0)),$C138)),0)</f>
        <v>0</v>
      </c>
      <c r="T138" s="744">
        <f>_xlfn.IFNA(IF($A138="Layered-Over",INDEX('Wage Grid'!$D$14:$D$80,MATCH($D138,ListBargainingUnit,0)),IF($E138=0,INDEX('Wage Grid'!$C$14:$C$80,MATCH($D138,ListBargainingUnit,0)),$E138)),0)</f>
        <v>0</v>
      </c>
      <c r="U138" s="744">
        <f t="shared" si="12"/>
        <v>0</v>
      </c>
      <c r="V138" s="327">
        <f>IFERROR(IF(AND($A138="Layered-Over", OR($U138="14-P",$U138="15-P",$U138="16-P",$U138="17-P",$U138="18-P",$U138="19-P",$U138="20-P")),
      INDEX('Wage Grid'!M$14:M$20, MATCH(U138, ListLayeredOverParaproGridLevel, 0)),
      INDEX('Wage Grid'!G$14:G$56, MATCH(U138, ListGridLevel, 0))), 0)</f>
        <v>0</v>
      </c>
      <c r="W138" s="327">
        <f>IFERROR(IF(AND($A138="Layered-Over", OR($U138="14-P",$U138="15-P",$U138="16-P",$U138="17-P",$U138="18-P",$U138="19-P",$U138="20-P")),
      INDEX('Wage Grid'!N$14:N$20, MATCH($U138, ListLayeredOverParaproGridLevel, 0)),
      INDEX('Wage Grid'!H$14:H$56, MATCH($U138, ListGridLevel, 0))), 0)</f>
        <v>0</v>
      </c>
      <c r="X138" s="327">
        <f>IFERROR(IF(AND($A138="Layered-Over", OR($U138="14-P",$U138="15-P",$U138="16-P",$U138="17-P",$U138="18-P",$U138="19-P",$U138="20-P")),
      INDEX('Wage Grid'!O$14:O$20, MATCH($U138, ListLayeredOverParaproGridLevel, 0)),
      INDEX('Wage Grid'!I$14:I$56, MATCH($U138, ListGridLevel, 0))), 0)</f>
        <v>0</v>
      </c>
      <c r="Y138" s="327">
        <f>IFERROR(IF(AND($A138="Layered-Over", OR($U138="14-P",$U138="15-P",$U138="16-P",$U138="17-P",$U138="18-P",$U138="19-P",$U138="20-P")),
      INDEX('Wage Grid'!P$14:P$20, MATCH($U138, ListLayeredOverParaproGridLevel, 0)),
      INDEX('Wage Grid'!J$14:J$56, MATCH($U138, ListGridLevel, 0))), 0)</f>
        <v>0</v>
      </c>
      <c r="Z138" s="327">
        <f t="shared" si="13"/>
        <v>0</v>
      </c>
      <c r="AA138" s="327">
        <f t="shared" si="14"/>
        <v>0</v>
      </c>
    </row>
    <row r="139" spans="1:27" ht="15" customHeight="1" x14ac:dyDescent="0.25">
      <c r="A139" s="226"/>
      <c r="B139" s="53"/>
      <c r="C139" s="227"/>
      <c r="D139" s="59"/>
      <c r="E139" s="228"/>
      <c r="F139" s="901" t="str">
        <f t="shared" si="10"/>
        <v/>
      </c>
      <c r="G139" s="227"/>
      <c r="H139" s="778"/>
      <c r="I139" s="228"/>
      <c r="J139" s="185"/>
      <c r="K139" s="217"/>
      <c r="L139" s="233" t="str">
        <f t="shared" si="11"/>
        <v/>
      </c>
      <c r="M139" s="207"/>
      <c r="N139" s="208"/>
      <c r="O139" s="208"/>
      <c r="P139" s="209"/>
      <c r="Q139" s="185"/>
      <c r="R139" s="174"/>
      <c r="S139" s="832">
        <f>_xlfn.IFNA(IF($A139="Layered-Over",INDEX('Wage Grid'!$D$14:$D$80,MATCH($B139,ListBargainingUnit,0)),IF($C139=0,INDEX('Wage Grid'!$C$14:$C$80,MATCH($B139,ListBargainingUnit,0)),$C139)),0)</f>
        <v>0</v>
      </c>
      <c r="T139" s="744">
        <f>_xlfn.IFNA(IF($A139="Layered-Over",INDEX('Wage Grid'!$D$14:$D$80,MATCH($D139,ListBargainingUnit,0)),IF($E139=0,INDEX('Wage Grid'!$C$14:$C$80,MATCH($D139,ListBargainingUnit,0)),$E139)),0)</f>
        <v>0</v>
      </c>
      <c r="U139" s="744">
        <f t="shared" si="12"/>
        <v>0</v>
      </c>
      <c r="V139" s="327">
        <f>IFERROR(IF(AND($A139="Layered-Over", OR($U139="14-P",$U139="15-P",$U139="16-P",$U139="17-P",$U139="18-P",$U139="19-P",$U139="20-P")),
      INDEX('Wage Grid'!M$14:M$20, MATCH(U139, ListLayeredOverParaproGridLevel, 0)),
      INDEX('Wage Grid'!G$14:G$56, MATCH(U139, ListGridLevel, 0))), 0)</f>
        <v>0</v>
      </c>
      <c r="W139" s="327">
        <f>IFERROR(IF(AND($A139="Layered-Over", OR($U139="14-P",$U139="15-P",$U139="16-P",$U139="17-P",$U139="18-P",$U139="19-P",$U139="20-P")),
      INDEX('Wage Grid'!N$14:N$20, MATCH($U139, ListLayeredOverParaproGridLevel, 0)),
      INDEX('Wage Grid'!H$14:H$56, MATCH($U139, ListGridLevel, 0))), 0)</f>
        <v>0</v>
      </c>
      <c r="X139" s="327">
        <f>IFERROR(IF(AND($A139="Layered-Over", OR($U139="14-P",$U139="15-P",$U139="16-P",$U139="17-P",$U139="18-P",$U139="19-P",$U139="20-P")),
      INDEX('Wage Grid'!O$14:O$20, MATCH($U139, ListLayeredOverParaproGridLevel, 0)),
      INDEX('Wage Grid'!I$14:I$56, MATCH($U139, ListGridLevel, 0))), 0)</f>
        <v>0</v>
      </c>
      <c r="Y139" s="327">
        <f>IFERROR(IF(AND($A139="Layered-Over", OR($U139="14-P",$U139="15-P",$U139="16-P",$U139="17-P",$U139="18-P",$U139="19-P",$U139="20-P")),
      INDEX('Wage Grid'!P$14:P$20, MATCH($U139, ListLayeredOverParaproGridLevel, 0)),
      INDEX('Wage Grid'!J$14:J$56, MATCH($U139, ListGridLevel, 0))), 0)</f>
        <v>0</v>
      </c>
      <c r="Z139" s="327">
        <f t="shared" si="13"/>
        <v>0</v>
      </c>
      <c r="AA139" s="327">
        <f t="shared" si="14"/>
        <v>0</v>
      </c>
    </row>
    <row r="140" spans="1:27" ht="15" customHeight="1" x14ac:dyDescent="0.25">
      <c r="A140" s="226"/>
      <c r="B140" s="53"/>
      <c r="C140" s="227"/>
      <c r="D140" s="59"/>
      <c r="E140" s="228"/>
      <c r="F140" s="901" t="str">
        <f t="shared" si="10"/>
        <v/>
      </c>
      <c r="G140" s="227"/>
      <c r="H140" s="778"/>
      <c r="I140" s="228"/>
      <c r="J140" s="185"/>
      <c r="K140" s="217"/>
      <c r="L140" s="233" t="str">
        <f t="shared" si="11"/>
        <v/>
      </c>
      <c r="M140" s="207"/>
      <c r="N140" s="208"/>
      <c r="O140" s="208"/>
      <c r="P140" s="209"/>
      <c r="Q140" s="185"/>
      <c r="R140" s="174"/>
      <c r="S140" s="832">
        <f>_xlfn.IFNA(IF($A140="Layered-Over",INDEX('Wage Grid'!$D$14:$D$80,MATCH($B140,ListBargainingUnit,0)),IF($C140=0,INDEX('Wage Grid'!$C$14:$C$80,MATCH($B140,ListBargainingUnit,0)),$C140)),0)</f>
        <v>0</v>
      </c>
      <c r="T140" s="744">
        <f>_xlfn.IFNA(IF($A140="Layered-Over",INDEX('Wage Grid'!$D$14:$D$80,MATCH($D140,ListBargainingUnit,0)),IF($E140=0,INDEX('Wage Grid'!$C$14:$C$80,MATCH($D140,ListBargainingUnit,0)),$E140)),0)</f>
        <v>0</v>
      </c>
      <c r="U140" s="744">
        <f t="shared" si="12"/>
        <v>0</v>
      </c>
      <c r="V140" s="327">
        <f>IFERROR(IF(AND($A140="Layered-Over", OR($U140="14-P",$U140="15-P",$U140="16-P",$U140="17-P",$U140="18-P",$U140="19-P",$U140="20-P")),
      INDEX('Wage Grid'!M$14:M$20, MATCH(U140, ListLayeredOverParaproGridLevel, 0)),
      INDEX('Wage Grid'!G$14:G$56, MATCH(U140, ListGridLevel, 0))), 0)</f>
        <v>0</v>
      </c>
      <c r="W140" s="327">
        <f>IFERROR(IF(AND($A140="Layered-Over", OR($U140="14-P",$U140="15-P",$U140="16-P",$U140="17-P",$U140="18-P",$U140="19-P",$U140="20-P")),
      INDEX('Wage Grid'!N$14:N$20, MATCH($U140, ListLayeredOverParaproGridLevel, 0)),
      INDEX('Wage Grid'!H$14:H$56, MATCH($U140, ListGridLevel, 0))), 0)</f>
        <v>0</v>
      </c>
      <c r="X140" s="327">
        <f>IFERROR(IF(AND($A140="Layered-Over", OR($U140="14-P",$U140="15-P",$U140="16-P",$U140="17-P",$U140="18-P",$U140="19-P",$U140="20-P")),
      INDEX('Wage Grid'!O$14:O$20, MATCH($U140, ListLayeredOverParaproGridLevel, 0)),
      INDEX('Wage Grid'!I$14:I$56, MATCH($U140, ListGridLevel, 0))), 0)</f>
        <v>0</v>
      </c>
      <c r="Y140" s="327">
        <f>IFERROR(IF(AND($A140="Layered-Over", OR($U140="14-P",$U140="15-P",$U140="16-P",$U140="17-P",$U140="18-P",$U140="19-P",$U140="20-P")),
      INDEX('Wage Grid'!P$14:P$20, MATCH($U140, ListLayeredOverParaproGridLevel, 0)),
      INDEX('Wage Grid'!J$14:J$56, MATCH($U140, ListGridLevel, 0))), 0)</f>
        <v>0</v>
      </c>
      <c r="Z140" s="327">
        <f t="shared" si="13"/>
        <v>0</v>
      </c>
      <c r="AA140" s="327">
        <f t="shared" si="14"/>
        <v>0</v>
      </c>
    </row>
    <row r="141" spans="1:27" ht="15" customHeight="1" x14ac:dyDescent="0.25">
      <c r="A141" s="226"/>
      <c r="B141" s="53"/>
      <c r="C141" s="227"/>
      <c r="D141" s="59"/>
      <c r="E141" s="228"/>
      <c r="F141" s="901" t="str">
        <f t="shared" si="10"/>
        <v/>
      </c>
      <c r="G141" s="227"/>
      <c r="H141" s="778"/>
      <c r="I141" s="228"/>
      <c r="J141" s="185"/>
      <c r="K141" s="217"/>
      <c r="L141" s="233" t="str">
        <f t="shared" si="11"/>
        <v/>
      </c>
      <c r="M141" s="207"/>
      <c r="N141" s="208"/>
      <c r="O141" s="208"/>
      <c r="P141" s="209"/>
      <c r="Q141" s="185"/>
      <c r="R141" s="174"/>
      <c r="S141" s="832">
        <f>_xlfn.IFNA(IF($A141="Layered-Over",INDEX('Wage Grid'!$D$14:$D$80,MATCH($B141,ListBargainingUnit,0)),IF($C141=0,INDEX('Wage Grid'!$C$14:$C$80,MATCH($B141,ListBargainingUnit,0)),$C141)),0)</f>
        <v>0</v>
      </c>
      <c r="T141" s="744">
        <f>_xlfn.IFNA(IF($A141="Layered-Over",INDEX('Wage Grid'!$D$14:$D$80,MATCH($D141,ListBargainingUnit,0)),IF($E141=0,INDEX('Wage Grid'!$C$14:$C$80,MATCH($D141,ListBargainingUnit,0)),$E141)),0)</f>
        <v>0</v>
      </c>
      <c r="U141" s="744">
        <f t="shared" si="12"/>
        <v>0</v>
      </c>
      <c r="V141" s="327">
        <f>IFERROR(IF(AND($A141="Layered-Over", OR($U141="14-P",$U141="15-P",$U141="16-P",$U141="17-P",$U141="18-P",$U141="19-P",$U141="20-P")),
      INDEX('Wage Grid'!M$14:M$20, MATCH(U141, ListLayeredOverParaproGridLevel, 0)),
      INDEX('Wage Grid'!G$14:G$56, MATCH(U141, ListGridLevel, 0))), 0)</f>
        <v>0</v>
      </c>
      <c r="W141" s="327">
        <f>IFERROR(IF(AND($A141="Layered-Over", OR($U141="14-P",$U141="15-P",$U141="16-P",$U141="17-P",$U141="18-P",$U141="19-P",$U141="20-P")),
      INDEX('Wage Grid'!N$14:N$20, MATCH($U141, ListLayeredOverParaproGridLevel, 0)),
      INDEX('Wage Grid'!H$14:H$56, MATCH($U141, ListGridLevel, 0))), 0)</f>
        <v>0</v>
      </c>
      <c r="X141" s="327">
        <f>IFERROR(IF(AND($A141="Layered-Over", OR($U141="14-P",$U141="15-P",$U141="16-P",$U141="17-P",$U141="18-P",$U141="19-P",$U141="20-P")),
      INDEX('Wage Grid'!O$14:O$20, MATCH($U141, ListLayeredOverParaproGridLevel, 0)),
      INDEX('Wage Grid'!I$14:I$56, MATCH($U141, ListGridLevel, 0))), 0)</f>
        <v>0</v>
      </c>
      <c r="Y141" s="327">
        <f>IFERROR(IF(AND($A141="Layered-Over", OR($U141="14-P",$U141="15-P",$U141="16-P",$U141="17-P",$U141="18-P",$U141="19-P",$U141="20-P")),
      INDEX('Wage Grid'!P$14:P$20, MATCH($U141, ListLayeredOverParaproGridLevel, 0)),
      INDEX('Wage Grid'!J$14:J$56, MATCH($U141, ListGridLevel, 0))), 0)</f>
        <v>0</v>
      </c>
      <c r="Z141" s="327">
        <f t="shared" si="13"/>
        <v>0</v>
      </c>
      <c r="AA141" s="327">
        <f t="shared" si="14"/>
        <v>0</v>
      </c>
    </row>
    <row r="142" spans="1:27" ht="15" customHeight="1" x14ac:dyDescent="0.25">
      <c r="A142" s="226"/>
      <c r="B142" s="53"/>
      <c r="C142" s="227"/>
      <c r="D142" s="59"/>
      <c r="E142" s="228"/>
      <c r="F142" s="901" t="str">
        <f t="shared" si="10"/>
        <v/>
      </c>
      <c r="G142" s="227"/>
      <c r="H142" s="778"/>
      <c r="I142" s="228"/>
      <c r="J142" s="185"/>
      <c r="K142" s="217"/>
      <c r="L142" s="233" t="str">
        <f t="shared" si="11"/>
        <v/>
      </c>
      <c r="M142" s="207"/>
      <c r="N142" s="208"/>
      <c r="O142" s="208"/>
      <c r="P142" s="209"/>
      <c r="Q142" s="185"/>
      <c r="R142" s="174"/>
      <c r="S142" s="832">
        <f>_xlfn.IFNA(IF($A142="Layered-Over",INDEX('Wage Grid'!$D$14:$D$80,MATCH($B142,ListBargainingUnit,0)),IF($C142=0,INDEX('Wage Grid'!$C$14:$C$80,MATCH($B142,ListBargainingUnit,0)),$C142)),0)</f>
        <v>0</v>
      </c>
      <c r="T142" s="744">
        <f>_xlfn.IFNA(IF($A142="Layered-Over",INDEX('Wage Grid'!$D$14:$D$80,MATCH($D142,ListBargainingUnit,0)),IF($E142=0,INDEX('Wage Grid'!$C$14:$C$80,MATCH($D142,ListBargainingUnit,0)),$E142)),0)</f>
        <v>0</v>
      </c>
      <c r="U142" s="744">
        <f t="shared" si="12"/>
        <v>0</v>
      </c>
      <c r="V142" s="327">
        <f>IFERROR(IF(AND($A142="Layered-Over", OR($U142="14-P",$U142="15-P",$U142="16-P",$U142="17-P",$U142="18-P",$U142="19-P",$U142="20-P")),
      INDEX('Wage Grid'!M$14:M$20, MATCH(U142, ListLayeredOverParaproGridLevel, 0)),
      INDEX('Wage Grid'!G$14:G$56, MATCH(U142, ListGridLevel, 0))), 0)</f>
        <v>0</v>
      </c>
      <c r="W142" s="327">
        <f>IFERROR(IF(AND($A142="Layered-Over", OR($U142="14-P",$U142="15-P",$U142="16-P",$U142="17-P",$U142="18-P",$U142="19-P",$U142="20-P")),
      INDEX('Wage Grid'!N$14:N$20, MATCH($U142, ListLayeredOverParaproGridLevel, 0)),
      INDEX('Wage Grid'!H$14:H$56, MATCH($U142, ListGridLevel, 0))), 0)</f>
        <v>0</v>
      </c>
      <c r="X142" s="327">
        <f>IFERROR(IF(AND($A142="Layered-Over", OR($U142="14-P",$U142="15-P",$U142="16-P",$U142="17-P",$U142="18-P",$U142="19-P",$U142="20-P")),
      INDEX('Wage Grid'!O$14:O$20, MATCH($U142, ListLayeredOverParaproGridLevel, 0)),
      INDEX('Wage Grid'!I$14:I$56, MATCH($U142, ListGridLevel, 0))), 0)</f>
        <v>0</v>
      </c>
      <c r="Y142" s="327">
        <f>IFERROR(IF(AND($A142="Layered-Over", OR($U142="14-P",$U142="15-P",$U142="16-P",$U142="17-P",$U142="18-P",$U142="19-P",$U142="20-P")),
      INDEX('Wage Grid'!P$14:P$20, MATCH($U142, ListLayeredOverParaproGridLevel, 0)),
      INDEX('Wage Grid'!J$14:J$56, MATCH($U142, ListGridLevel, 0))), 0)</f>
        <v>0</v>
      </c>
      <c r="Z142" s="327">
        <f t="shared" si="13"/>
        <v>0</v>
      </c>
      <c r="AA142" s="327">
        <f t="shared" si="14"/>
        <v>0</v>
      </c>
    </row>
    <row r="143" spans="1:27" ht="15" customHeight="1" x14ac:dyDescent="0.25">
      <c r="A143" s="226"/>
      <c r="B143" s="53"/>
      <c r="C143" s="227"/>
      <c r="D143" s="59"/>
      <c r="E143" s="228"/>
      <c r="F143" s="901" t="str">
        <f t="shared" si="10"/>
        <v/>
      </c>
      <c r="G143" s="227"/>
      <c r="H143" s="778"/>
      <c r="I143" s="228"/>
      <c r="J143" s="185"/>
      <c r="K143" s="217"/>
      <c r="L143" s="233" t="str">
        <f t="shared" si="11"/>
        <v/>
      </c>
      <c r="M143" s="207"/>
      <c r="N143" s="208"/>
      <c r="O143" s="208"/>
      <c r="P143" s="209"/>
      <c r="Q143" s="185"/>
      <c r="R143" s="174"/>
      <c r="S143" s="832">
        <f>_xlfn.IFNA(IF($A143="Layered-Over",INDEX('Wage Grid'!$D$14:$D$80,MATCH($B143,ListBargainingUnit,0)),IF($C143=0,INDEX('Wage Grid'!$C$14:$C$80,MATCH($B143,ListBargainingUnit,0)),$C143)),0)</f>
        <v>0</v>
      </c>
      <c r="T143" s="744">
        <f>_xlfn.IFNA(IF($A143="Layered-Over",INDEX('Wage Grid'!$D$14:$D$80,MATCH($D143,ListBargainingUnit,0)),IF($E143=0,INDEX('Wage Grid'!$C$14:$C$80,MATCH($D143,ListBargainingUnit,0)),$E143)),0)</f>
        <v>0</v>
      </c>
      <c r="U143" s="744">
        <f t="shared" si="12"/>
        <v>0</v>
      </c>
      <c r="V143" s="327">
        <f>IFERROR(IF(AND($A143="Layered-Over", OR($U143="14-P",$U143="15-P",$U143="16-P",$U143="17-P",$U143="18-P",$U143="19-P",$U143="20-P")),
      INDEX('Wage Grid'!M$14:M$20, MATCH(U143, ListLayeredOverParaproGridLevel, 0)),
      INDEX('Wage Grid'!G$14:G$56, MATCH(U143, ListGridLevel, 0))), 0)</f>
        <v>0</v>
      </c>
      <c r="W143" s="327">
        <f>IFERROR(IF(AND($A143="Layered-Over", OR($U143="14-P",$U143="15-P",$U143="16-P",$U143="17-P",$U143="18-P",$U143="19-P",$U143="20-P")),
      INDEX('Wage Grid'!N$14:N$20, MATCH($U143, ListLayeredOverParaproGridLevel, 0)),
      INDEX('Wage Grid'!H$14:H$56, MATCH($U143, ListGridLevel, 0))), 0)</f>
        <v>0</v>
      </c>
      <c r="X143" s="327">
        <f>IFERROR(IF(AND($A143="Layered-Over", OR($U143="14-P",$U143="15-P",$U143="16-P",$U143="17-P",$U143="18-P",$U143="19-P",$U143="20-P")),
      INDEX('Wage Grid'!O$14:O$20, MATCH($U143, ListLayeredOverParaproGridLevel, 0)),
      INDEX('Wage Grid'!I$14:I$56, MATCH($U143, ListGridLevel, 0))), 0)</f>
        <v>0</v>
      </c>
      <c r="Y143" s="327">
        <f>IFERROR(IF(AND($A143="Layered-Over", OR($U143="14-P",$U143="15-P",$U143="16-P",$U143="17-P",$U143="18-P",$U143="19-P",$U143="20-P")),
      INDEX('Wage Grid'!P$14:P$20, MATCH($U143, ListLayeredOverParaproGridLevel, 0)),
      INDEX('Wage Grid'!J$14:J$56, MATCH($U143, ListGridLevel, 0))), 0)</f>
        <v>0</v>
      </c>
      <c r="Z143" s="327">
        <f t="shared" si="13"/>
        <v>0</v>
      </c>
      <c r="AA143" s="327">
        <f t="shared" si="14"/>
        <v>0</v>
      </c>
    </row>
    <row r="144" spans="1:27" ht="15" customHeight="1" x14ac:dyDescent="0.25">
      <c r="A144" s="226"/>
      <c r="B144" s="53"/>
      <c r="C144" s="227"/>
      <c r="D144" s="59"/>
      <c r="E144" s="228"/>
      <c r="F144" s="901" t="str">
        <f t="shared" si="10"/>
        <v/>
      </c>
      <c r="G144" s="227"/>
      <c r="H144" s="778"/>
      <c r="I144" s="228"/>
      <c r="J144" s="185"/>
      <c r="K144" s="217"/>
      <c r="L144" s="233" t="str">
        <f t="shared" si="11"/>
        <v/>
      </c>
      <c r="M144" s="207"/>
      <c r="N144" s="208"/>
      <c r="O144" s="208"/>
      <c r="P144" s="209"/>
      <c r="Q144" s="185"/>
      <c r="R144" s="174"/>
      <c r="S144" s="832">
        <f>_xlfn.IFNA(IF($A144="Layered-Over",INDEX('Wage Grid'!$D$14:$D$80,MATCH($B144,ListBargainingUnit,0)),IF($C144=0,INDEX('Wage Grid'!$C$14:$C$80,MATCH($B144,ListBargainingUnit,0)),$C144)),0)</f>
        <v>0</v>
      </c>
      <c r="T144" s="744">
        <f>_xlfn.IFNA(IF($A144="Layered-Over",INDEX('Wage Grid'!$D$14:$D$80,MATCH($D144,ListBargainingUnit,0)),IF($E144=0,INDEX('Wage Grid'!$C$14:$C$80,MATCH($D144,ListBargainingUnit,0)),$E144)),0)</f>
        <v>0</v>
      </c>
      <c r="U144" s="744">
        <f t="shared" si="12"/>
        <v>0</v>
      </c>
      <c r="V144" s="327">
        <f>IFERROR(IF(AND($A144="Layered-Over", OR($U144="14-P",$U144="15-P",$U144="16-P",$U144="17-P",$U144="18-P",$U144="19-P",$U144="20-P")),
      INDEX('Wage Grid'!M$14:M$20, MATCH(U144, ListLayeredOverParaproGridLevel, 0)),
      INDEX('Wage Grid'!G$14:G$56, MATCH(U144, ListGridLevel, 0))), 0)</f>
        <v>0</v>
      </c>
      <c r="W144" s="327">
        <f>IFERROR(IF(AND($A144="Layered-Over", OR($U144="14-P",$U144="15-P",$U144="16-P",$U144="17-P",$U144="18-P",$U144="19-P",$U144="20-P")),
      INDEX('Wage Grid'!N$14:N$20, MATCH($U144, ListLayeredOverParaproGridLevel, 0)),
      INDEX('Wage Grid'!H$14:H$56, MATCH($U144, ListGridLevel, 0))), 0)</f>
        <v>0</v>
      </c>
      <c r="X144" s="327">
        <f>IFERROR(IF(AND($A144="Layered-Over", OR($U144="14-P",$U144="15-P",$U144="16-P",$U144="17-P",$U144="18-P",$U144="19-P",$U144="20-P")),
      INDEX('Wage Grid'!O$14:O$20, MATCH($U144, ListLayeredOverParaproGridLevel, 0)),
      INDEX('Wage Grid'!I$14:I$56, MATCH($U144, ListGridLevel, 0))), 0)</f>
        <v>0</v>
      </c>
      <c r="Y144" s="327">
        <f>IFERROR(IF(AND($A144="Layered-Over", OR($U144="14-P",$U144="15-P",$U144="16-P",$U144="17-P",$U144="18-P",$U144="19-P",$U144="20-P")),
      INDEX('Wage Grid'!P$14:P$20, MATCH($U144, ListLayeredOverParaproGridLevel, 0)),
      INDEX('Wage Grid'!J$14:J$56, MATCH($U144, ListGridLevel, 0))), 0)</f>
        <v>0</v>
      </c>
      <c r="Z144" s="327">
        <f t="shared" si="13"/>
        <v>0</v>
      </c>
      <c r="AA144" s="327">
        <f t="shared" si="14"/>
        <v>0</v>
      </c>
    </row>
    <row r="145" spans="1:27" ht="15" customHeight="1" x14ac:dyDescent="0.25">
      <c r="A145" s="226"/>
      <c r="B145" s="53"/>
      <c r="C145" s="227"/>
      <c r="D145" s="59"/>
      <c r="E145" s="228"/>
      <c r="F145" s="901" t="str">
        <f t="shared" si="10"/>
        <v/>
      </c>
      <c r="G145" s="227"/>
      <c r="H145" s="778"/>
      <c r="I145" s="228"/>
      <c r="J145" s="185"/>
      <c r="K145" s="217"/>
      <c r="L145" s="233" t="str">
        <f t="shared" si="11"/>
        <v/>
      </c>
      <c r="M145" s="207"/>
      <c r="N145" s="208"/>
      <c r="O145" s="208"/>
      <c r="P145" s="209"/>
      <c r="Q145" s="185"/>
      <c r="R145" s="174"/>
      <c r="S145" s="832">
        <f>_xlfn.IFNA(IF($A145="Layered-Over",INDEX('Wage Grid'!$D$14:$D$80,MATCH($B145,ListBargainingUnit,0)),IF($C145=0,INDEX('Wage Grid'!$C$14:$C$80,MATCH($B145,ListBargainingUnit,0)),$C145)),0)</f>
        <v>0</v>
      </c>
      <c r="T145" s="744">
        <f>_xlfn.IFNA(IF($A145="Layered-Over",INDEX('Wage Grid'!$D$14:$D$80,MATCH($D145,ListBargainingUnit,0)),IF($E145=0,INDEX('Wage Grid'!$C$14:$C$80,MATCH($D145,ListBargainingUnit,0)),$E145)),0)</f>
        <v>0</v>
      </c>
      <c r="U145" s="744">
        <f t="shared" si="12"/>
        <v>0</v>
      </c>
      <c r="V145" s="327">
        <f>IFERROR(IF(AND($A145="Layered-Over", OR($U145="14-P",$U145="15-P",$U145="16-P",$U145="17-P",$U145="18-P",$U145="19-P",$U145="20-P")),
      INDEX('Wage Grid'!M$14:M$20, MATCH(U145, ListLayeredOverParaproGridLevel, 0)),
      INDEX('Wage Grid'!G$14:G$56, MATCH(U145, ListGridLevel, 0))), 0)</f>
        <v>0</v>
      </c>
      <c r="W145" s="327">
        <f>IFERROR(IF(AND($A145="Layered-Over", OR($U145="14-P",$U145="15-P",$U145="16-P",$U145="17-P",$U145="18-P",$U145="19-P",$U145="20-P")),
      INDEX('Wage Grid'!N$14:N$20, MATCH($U145, ListLayeredOverParaproGridLevel, 0)),
      INDEX('Wage Grid'!H$14:H$56, MATCH($U145, ListGridLevel, 0))), 0)</f>
        <v>0</v>
      </c>
      <c r="X145" s="327">
        <f>IFERROR(IF(AND($A145="Layered-Over", OR($U145="14-P",$U145="15-P",$U145="16-P",$U145="17-P",$U145="18-P",$U145="19-P",$U145="20-P")),
      INDEX('Wage Grid'!O$14:O$20, MATCH($U145, ListLayeredOverParaproGridLevel, 0)),
      INDEX('Wage Grid'!I$14:I$56, MATCH($U145, ListGridLevel, 0))), 0)</f>
        <v>0</v>
      </c>
      <c r="Y145" s="327">
        <f>IFERROR(IF(AND($A145="Layered-Over", OR($U145="14-P",$U145="15-P",$U145="16-P",$U145="17-P",$U145="18-P",$U145="19-P",$U145="20-P")),
      INDEX('Wage Grid'!P$14:P$20, MATCH($U145, ListLayeredOverParaproGridLevel, 0)),
      INDEX('Wage Grid'!J$14:J$56, MATCH($U145, ListGridLevel, 0))), 0)</f>
        <v>0</v>
      </c>
      <c r="Z145" s="327">
        <f t="shared" ref="Z145:Z176" si="15">J145*K145</f>
        <v>0</v>
      </c>
      <c r="AA145" s="327">
        <f t="shared" ref="AA145:AA176" si="16">SUM(M145*V145,N145*W145,O145*X145,P145*Y145+Q145*R145)</f>
        <v>0</v>
      </c>
    </row>
    <row r="146" spans="1:27" ht="15" customHeight="1" x14ac:dyDescent="0.25">
      <c r="A146" s="226"/>
      <c r="B146" s="53"/>
      <c r="C146" s="227"/>
      <c r="D146" s="59"/>
      <c r="E146" s="228"/>
      <c r="F146" s="901" t="str">
        <f t="shared" ref="F146:F209" si="17">IF(U146=0,"",U146)</f>
        <v/>
      </c>
      <c r="G146" s="227"/>
      <c r="H146" s="778"/>
      <c r="I146" s="228"/>
      <c r="J146" s="185"/>
      <c r="K146" s="217"/>
      <c r="L146" s="233" t="str">
        <f t="shared" ref="L146:L209" si="18">IF(SUM(M146:Q146)=0,"",SUM(M146:Q146))</f>
        <v/>
      </c>
      <c r="M146" s="207"/>
      <c r="N146" s="208"/>
      <c r="O146" s="208"/>
      <c r="P146" s="209"/>
      <c r="Q146" s="185"/>
      <c r="R146" s="174"/>
      <c r="S146" s="832">
        <f>_xlfn.IFNA(IF($A146="Layered-Over",INDEX('Wage Grid'!$D$14:$D$80,MATCH($B146,ListBargainingUnit,0)),IF($C146=0,INDEX('Wage Grid'!$C$14:$C$80,MATCH($B146,ListBargainingUnit,0)),$C146)),0)</f>
        <v>0</v>
      </c>
      <c r="T146" s="744">
        <f>_xlfn.IFNA(IF($A146="Layered-Over",INDEX('Wage Grid'!$D$14:$D$80,MATCH($D146,ListBargainingUnit,0)),IF($E146=0,INDEX('Wage Grid'!$C$14:$C$80,MATCH($D146,ListBargainingUnit,0)),$E146)),0)</f>
        <v>0</v>
      </c>
      <c r="U146" s="744">
        <f t="shared" ref="U146:U196" si="19">IF(IFERROR(--LEFT(S146, FIND("-", S146 &amp; "-")-1), 0) &gt;= IFERROR(--LEFT(T146, FIND("-", T146 &amp; "-")-1), 0), S146, T146)</f>
        <v>0</v>
      </c>
      <c r="V146" s="327">
        <f>IFERROR(IF(AND($A146="Layered-Over", OR($U146="14-P",$U146="15-P",$U146="16-P",$U146="17-P",$U146="18-P",$U146="19-P",$U146="20-P")),
      INDEX('Wage Grid'!M$14:M$20, MATCH(U146, ListLayeredOverParaproGridLevel, 0)),
      INDEX('Wage Grid'!G$14:G$56, MATCH(U146, ListGridLevel, 0))), 0)</f>
        <v>0</v>
      </c>
      <c r="W146" s="327">
        <f>IFERROR(IF(AND($A146="Layered-Over", OR($U146="14-P",$U146="15-P",$U146="16-P",$U146="17-P",$U146="18-P",$U146="19-P",$U146="20-P")),
      INDEX('Wage Grid'!N$14:N$20, MATCH($U146, ListLayeredOverParaproGridLevel, 0)),
      INDEX('Wage Grid'!H$14:H$56, MATCH($U146, ListGridLevel, 0))), 0)</f>
        <v>0</v>
      </c>
      <c r="X146" s="327">
        <f>IFERROR(IF(AND($A146="Layered-Over", OR($U146="14-P",$U146="15-P",$U146="16-P",$U146="17-P",$U146="18-P",$U146="19-P",$U146="20-P")),
      INDEX('Wage Grid'!O$14:O$20, MATCH($U146, ListLayeredOverParaproGridLevel, 0)),
      INDEX('Wage Grid'!I$14:I$56, MATCH($U146, ListGridLevel, 0))), 0)</f>
        <v>0</v>
      </c>
      <c r="Y146" s="327">
        <f>IFERROR(IF(AND($A146="Layered-Over", OR($U146="14-P",$U146="15-P",$U146="16-P",$U146="17-P",$U146="18-P",$U146="19-P",$U146="20-P")),
      INDEX('Wage Grid'!P$14:P$20, MATCH($U146, ListLayeredOverParaproGridLevel, 0)),
      INDEX('Wage Grid'!J$14:J$56, MATCH($U146, ListGridLevel, 0))), 0)</f>
        <v>0</v>
      </c>
      <c r="Z146" s="327">
        <f t="shared" si="15"/>
        <v>0</v>
      </c>
      <c r="AA146" s="327">
        <f t="shared" si="16"/>
        <v>0</v>
      </c>
    </row>
    <row r="147" spans="1:27" ht="15" customHeight="1" x14ac:dyDescent="0.25">
      <c r="A147" s="226"/>
      <c r="B147" s="53"/>
      <c r="C147" s="227"/>
      <c r="D147" s="59"/>
      <c r="E147" s="228"/>
      <c r="F147" s="901" t="str">
        <f t="shared" si="17"/>
        <v/>
      </c>
      <c r="G147" s="227"/>
      <c r="H147" s="778"/>
      <c r="I147" s="228"/>
      <c r="J147" s="185"/>
      <c r="K147" s="217"/>
      <c r="L147" s="233" t="str">
        <f t="shared" si="18"/>
        <v/>
      </c>
      <c r="M147" s="207"/>
      <c r="N147" s="208"/>
      <c r="O147" s="208"/>
      <c r="P147" s="209"/>
      <c r="Q147" s="185"/>
      <c r="R147" s="174"/>
      <c r="S147" s="832">
        <f>_xlfn.IFNA(IF($A147="Layered-Over",INDEX('Wage Grid'!$D$14:$D$80,MATCH($B147,ListBargainingUnit,0)),IF($C147=0,INDEX('Wage Grid'!$C$14:$C$80,MATCH($B147,ListBargainingUnit,0)),$C147)),0)</f>
        <v>0</v>
      </c>
      <c r="T147" s="744">
        <f>_xlfn.IFNA(IF($A147="Layered-Over",INDEX('Wage Grid'!$D$14:$D$80,MATCH($D147,ListBargainingUnit,0)),IF($E147=0,INDEX('Wage Grid'!$C$14:$C$80,MATCH($D147,ListBargainingUnit,0)),$E147)),0)</f>
        <v>0</v>
      </c>
      <c r="U147" s="744">
        <f t="shared" si="19"/>
        <v>0</v>
      </c>
      <c r="V147" s="327">
        <f>IFERROR(IF(AND($A147="Layered-Over", OR($U147="14-P",$U147="15-P",$U147="16-P",$U147="17-P",$U147="18-P",$U147="19-P",$U147="20-P")),
      INDEX('Wage Grid'!M$14:M$20, MATCH(U147, ListLayeredOverParaproGridLevel, 0)),
      INDEX('Wage Grid'!G$14:G$56, MATCH(U147, ListGridLevel, 0))), 0)</f>
        <v>0</v>
      </c>
      <c r="W147" s="327">
        <f>IFERROR(IF(AND($A147="Layered-Over", OR($U147="14-P",$U147="15-P",$U147="16-P",$U147="17-P",$U147="18-P",$U147="19-P",$U147="20-P")),
      INDEX('Wage Grid'!N$14:N$20, MATCH($U147, ListLayeredOverParaproGridLevel, 0)),
      INDEX('Wage Grid'!H$14:H$56, MATCH($U147, ListGridLevel, 0))), 0)</f>
        <v>0</v>
      </c>
      <c r="X147" s="327">
        <f>IFERROR(IF(AND($A147="Layered-Over", OR($U147="14-P",$U147="15-P",$U147="16-P",$U147="17-P",$U147="18-P",$U147="19-P",$U147="20-P")),
      INDEX('Wage Grid'!O$14:O$20, MATCH($U147, ListLayeredOverParaproGridLevel, 0)),
      INDEX('Wage Grid'!I$14:I$56, MATCH($U147, ListGridLevel, 0))), 0)</f>
        <v>0</v>
      </c>
      <c r="Y147" s="327">
        <f>IFERROR(IF(AND($A147="Layered-Over", OR($U147="14-P",$U147="15-P",$U147="16-P",$U147="17-P",$U147="18-P",$U147="19-P",$U147="20-P")),
      INDEX('Wage Grid'!P$14:P$20, MATCH($U147, ListLayeredOverParaproGridLevel, 0)),
      INDEX('Wage Grid'!J$14:J$56, MATCH($U147, ListGridLevel, 0))), 0)</f>
        <v>0</v>
      </c>
      <c r="Z147" s="327">
        <f t="shared" si="15"/>
        <v>0</v>
      </c>
      <c r="AA147" s="327">
        <f t="shared" si="16"/>
        <v>0</v>
      </c>
    </row>
    <row r="148" spans="1:27" ht="15" customHeight="1" x14ac:dyDescent="0.25">
      <c r="A148" s="226"/>
      <c r="B148" s="53"/>
      <c r="C148" s="227"/>
      <c r="D148" s="59"/>
      <c r="E148" s="228"/>
      <c r="F148" s="901" t="str">
        <f t="shared" si="17"/>
        <v/>
      </c>
      <c r="G148" s="227"/>
      <c r="H148" s="778"/>
      <c r="I148" s="228"/>
      <c r="J148" s="185"/>
      <c r="K148" s="217"/>
      <c r="L148" s="233" t="str">
        <f t="shared" si="18"/>
        <v/>
      </c>
      <c r="M148" s="207"/>
      <c r="N148" s="208"/>
      <c r="O148" s="208"/>
      <c r="P148" s="209"/>
      <c r="Q148" s="185"/>
      <c r="R148" s="174"/>
      <c r="S148" s="832">
        <f>_xlfn.IFNA(IF($A148="Layered-Over",INDEX('Wage Grid'!$D$14:$D$80,MATCH($B148,ListBargainingUnit,0)),IF($C148=0,INDEX('Wage Grid'!$C$14:$C$80,MATCH($B148,ListBargainingUnit,0)),$C148)),0)</f>
        <v>0</v>
      </c>
      <c r="T148" s="744">
        <f>_xlfn.IFNA(IF($A148="Layered-Over",INDEX('Wage Grid'!$D$14:$D$80,MATCH($D148,ListBargainingUnit,0)),IF($E148=0,INDEX('Wage Grid'!$C$14:$C$80,MATCH($D148,ListBargainingUnit,0)),$E148)),0)</f>
        <v>0</v>
      </c>
      <c r="U148" s="744">
        <f t="shared" si="19"/>
        <v>0</v>
      </c>
      <c r="V148" s="327">
        <f>IFERROR(IF(AND($A148="Layered-Over", OR($U148="14-P",$U148="15-P",$U148="16-P",$U148="17-P",$U148="18-P",$U148="19-P",$U148="20-P")),
      INDEX('Wage Grid'!M$14:M$20, MATCH(U148, ListLayeredOverParaproGridLevel, 0)),
      INDEX('Wage Grid'!G$14:G$56, MATCH(U148, ListGridLevel, 0))), 0)</f>
        <v>0</v>
      </c>
      <c r="W148" s="327">
        <f>IFERROR(IF(AND($A148="Layered-Over", OR($U148="14-P",$U148="15-P",$U148="16-P",$U148="17-P",$U148="18-P",$U148="19-P",$U148="20-P")),
      INDEX('Wage Grid'!N$14:N$20, MATCH($U148, ListLayeredOverParaproGridLevel, 0)),
      INDEX('Wage Grid'!H$14:H$56, MATCH($U148, ListGridLevel, 0))), 0)</f>
        <v>0</v>
      </c>
      <c r="X148" s="327">
        <f>IFERROR(IF(AND($A148="Layered-Over", OR($U148="14-P",$U148="15-P",$U148="16-P",$U148="17-P",$U148="18-P",$U148="19-P",$U148="20-P")),
      INDEX('Wage Grid'!O$14:O$20, MATCH($U148, ListLayeredOverParaproGridLevel, 0)),
      INDEX('Wage Grid'!I$14:I$56, MATCH($U148, ListGridLevel, 0))), 0)</f>
        <v>0</v>
      </c>
      <c r="Y148" s="327">
        <f>IFERROR(IF(AND($A148="Layered-Over", OR($U148="14-P",$U148="15-P",$U148="16-P",$U148="17-P",$U148="18-P",$U148="19-P",$U148="20-P")),
      INDEX('Wage Grid'!P$14:P$20, MATCH($U148, ListLayeredOverParaproGridLevel, 0)),
      INDEX('Wage Grid'!J$14:J$56, MATCH($U148, ListGridLevel, 0))), 0)</f>
        <v>0</v>
      </c>
      <c r="Z148" s="327">
        <f t="shared" si="15"/>
        <v>0</v>
      </c>
      <c r="AA148" s="327">
        <f t="shared" si="16"/>
        <v>0</v>
      </c>
    </row>
    <row r="149" spans="1:27" ht="15" customHeight="1" x14ac:dyDescent="0.25">
      <c r="A149" s="226"/>
      <c r="B149" s="53"/>
      <c r="C149" s="227"/>
      <c r="D149" s="59"/>
      <c r="E149" s="228"/>
      <c r="F149" s="901" t="str">
        <f t="shared" si="17"/>
        <v/>
      </c>
      <c r="G149" s="227"/>
      <c r="H149" s="778"/>
      <c r="I149" s="228"/>
      <c r="J149" s="185"/>
      <c r="K149" s="217"/>
      <c r="L149" s="233" t="str">
        <f t="shared" si="18"/>
        <v/>
      </c>
      <c r="M149" s="207"/>
      <c r="N149" s="208"/>
      <c r="O149" s="208"/>
      <c r="P149" s="209"/>
      <c r="Q149" s="185"/>
      <c r="R149" s="174"/>
      <c r="S149" s="832">
        <f>_xlfn.IFNA(IF($A149="Layered-Over",INDEX('Wage Grid'!$D$14:$D$80,MATCH($B149,ListBargainingUnit,0)),IF($C149=0,INDEX('Wage Grid'!$C$14:$C$80,MATCH($B149,ListBargainingUnit,0)),$C149)),0)</f>
        <v>0</v>
      </c>
      <c r="T149" s="744">
        <f>_xlfn.IFNA(IF($A149="Layered-Over",INDEX('Wage Grid'!$D$14:$D$80,MATCH($D149,ListBargainingUnit,0)),IF($E149=0,INDEX('Wage Grid'!$C$14:$C$80,MATCH($D149,ListBargainingUnit,0)),$E149)),0)</f>
        <v>0</v>
      </c>
      <c r="U149" s="744">
        <f t="shared" si="19"/>
        <v>0</v>
      </c>
      <c r="V149" s="327">
        <f>IFERROR(IF(AND($A149="Layered-Over", OR($U149="14-P",$U149="15-P",$U149="16-P",$U149="17-P",$U149="18-P",$U149="19-P",$U149="20-P")),
      INDEX('Wage Grid'!M$14:M$20, MATCH(U149, ListLayeredOverParaproGridLevel, 0)),
      INDEX('Wage Grid'!G$14:G$56, MATCH(U149, ListGridLevel, 0))), 0)</f>
        <v>0</v>
      </c>
      <c r="W149" s="327">
        <f>IFERROR(IF(AND($A149="Layered-Over", OR($U149="14-P",$U149="15-P",$U149="16-P",$U149="17-P",$U149="18-P",$U149="19-P",$U149="20-P")),
      INDEX('Wage Grid'!N$14:N$20, MATCH($U149, ListLayeredOverParaproGridLevel, 0)),
      INDEX('Wage Grid'!H$14:H$56, MATCH($U149, ListGridLevel, 0))), 0)</f>
        <v>0</v>
      </c>
      <c r="X149" s="327">
        <f>IFERROR(IF(AND($A149="Layered-Over", OR($U149="14-P",$U149="15-P",$U149="16-P",$U149="17-P",$U149="18-P",$U149="19-P",$U149="20-P")),
      INDEX('Wage Grid'!O$14:O$20, MATCH($U149, ListLayeredOverParaproGridLevel, 0)),
      INDEX('Wage Grid'!I$14:I$56, MATCH($U149, ListGridLevel, 0))), 0)</f>
        <v>0</v>
      </c>
      <c r="Y149" s="327">
        <f>IFERROR(IF(AND($A149="Layered-Over", OR($U149="14-P",$U149="15-P",$U149="16-P",$U149="17-P",$U149="18-P",$U149="19-P",$U149="20-P")),
      INDEX('Wage Grid'!P$14:P$20, MATCH($U149, ListLayeredOverParaproGridLevel, 0)),
      INDEX('Wage Grid'!J$14:J$56, MATCH($U149, ListGridLevel, 0))), 0)</f>
        <v>0</v>
      </c>
      <c r="Z149" s="327">
        <f t="shared" si="15"/>
        <v>0</v>
      </c>
      <c r="AA149" s="327">
        <f t="shared" si="16"/>
        <v>0</v>
      </c>
    </row>
    <row r="150" spans="1:27" ht="15" customHeight="1" x14ac:dyDescent="0.25">
      <c r="A150" s="226"/>
      <c r="B150" s="53"/>
      <c r="C150" s="227"/>
      <c r="D150" s="59"/>
      <c r="E150" s="228"/>
      <c r="F150" s="901" t="str">
        <f t="shared" si="17"/>
        <v/>
      </c>
      <c r="G150" s="227"/>
      <c r="H150" s="778"/>
      <c r="I150" s="228"/>
      <c r="J150" s="185"/>
      <c r="K150" s="217"/>
      <c r="L150" s="233" t="str">
        <f t="shared" si="18"/>
        <v/>
      </c>
      <c r="M150" s="207"/>
      <c r="N150" s="208"/>
      <c r="O150" s="208"/>
      <c r="P150" s="209"/>
      <c r="Q150" s="185"/>
      <c r="R150" s="174"/>
      <c r="S150" s="832">
        <f>_xlfn.IFNA(IF($A150="Layered-Over",INDEX('Wage Grid'!$D$14:$D$80,MATCH($B150,ListBargainingUnit,0)),IF($C150=0,INDEX('Wage Grid'!$C$14:$C$80,MATCH($B150,ListBargainingUnit,0)),$C150)),0)</f>
        <v>0</v>
      </c>
      <c r="T150" s="744">
        <f>_xlfn.IFNA(IF($A150="Layered-Over",INDEX('Wage Grid'!$D$14:$D$80,MATCH($D150,ListBargainingUnit,0)),IF($E150=0,INDEX('Wage Grid'!$C$14:$C$80,MATCH($D150,ListBargainingUnit,0)),$E150)),0)</f>
        <v>0</v>
      </c>
      <c r="U150" s="744">
        <f t="shared" si="19"/>
        <v>0</v>
      </c>
      <c r="V150" s="327">
        <f>IFERROR(IF(AND($A150="Layered-Over", OR($U150="14-P",$U150="15-P",$U150="16-P",$U150="17-P",$U150="18-P",$U150="19-P",$U150="20-P")),
      INDEX('Wage Grid'!M$14:M$20, MATCH(U150, ListLayeredOverParaproGridLevel, 0)),
      INDEX('Wage Grid'!G$14:G$56, MATCH(U150, ListGridLevel, 0))), 0)</f>
        <v>0</v>
      </c>
      <c r="W150" s="327">
        <f>IFERROR(IF(AND($A150="Layered-Over", OR($U150="14-P",$U150="15-P",$U150="16-P",$U150="17-P",$U150="18-P",$U150="19-P",$U150="20-P")),
      INDEX('Wage Grid'!N$14:N$20, MATCH($U150, ListLayeredOverParaproGridLevel, 0)),
      INDEX('Wage Grid'!H$14:H$56, MATCH($U150, ListGridLevel, 0))), 0)</f>
        <v>0</v>
      </c>
      <c r="X150" s="327">
        <f>IFERROR(IF(AND($A150="Layered-Over", OR($U150="14-P",$U150="15-P",$U150="16-P",$U150="17-P",$U150="18-P",$U150="19-P",$U150="20-P")),
      INDEX('Wage Grid'!O$14:O$20, MATCH($U150, ListLayeredOverParaproGridLevel, 0)),
      INDEX('Wage Grid'!I$14:I$56, MATCH($U150, ListGridLevel, 0))), 0)</f>
        <v>0</v>
      </c>
      <c r="Y150" s="327">
        <f>IFERROR(IF(AND($A150="Layered-Over", OR($U150="14-P",$U150="15-P",$U150="16-P",$U150="17-P",$U150="18-P",$U150="19-P",$U150="20-P")),
      INDEX('Wage Grid'!P$14:P$20, MATCH($U150, ListLayeredOverParaproGridLevel, 0)),
      INDEX('Wage Grid'!J$14:J$56, MATCH($U150, ListGridLevel, 0))), 0)</f>
        <v>0</v>
      </c>
      <c r="Z150" s="327">
        <f t="shared" si="15"/>
        <v>0</v>
      </c>
      <c r="AA150" s="327">
        <f t="shared" si="16"/>
        <v>0</v>
      </c>
    </row>
    <row r="151" spans="1:27" ht="15" customHeight="1" x14ac:dyDescent="0.25">
      <c r="A151" s="226"/>
      <c r="B151" s="53"/>
      <c r="C151" s="227"/>
      <c r="D151" s="59"/>
      <c r="E151" s="228"/>
      <c r="F151" s="901" t="str">
        <f t="shared" si="17"/>
        <v/>
      </c>
      <c r="G151" s="227"/>
      <c r="H151" s="778"/>
      <c r="I151" s="228"/>
      <c r="J151" s="185"/>
      <c r="K151" s="217"/>
      <c r="L151" s="233" t="str">
        <f t="shared" si="18"/>
        <v/>
      </c>
      <c r="M151" s="207"/>
      <c r="N151" s="208"/>
      <c r="O151" s="208"/>
      <c r="P151" s="209"/>
      <c r="Q151" s="185"/>
      <c r="R151" s="174"/>
      <c r="S151" s="832">
        <f>_xlfn.IFNA(IF($A151="Layered-Over",INDEX('Wage Grid'!$D$14:$D$80,MATCH($B151,ListBargainingUnit,0)),IF($C151=0,INDEX('Wage Grid'!$C$14:$C$80,MATCH($B151,ListBargainingUnit,0)),$C151)),0)</f>
        <v>0</v>
      </c>
      <c r="T151" s="744">
        <f>_xlfn.IFNA(IF($A151="Layered-Over",INDEX('Wage Grid'!$D$14:$D$80,MATCH($D151,ListBargainingUnit,0)),IF($E151=0,INDEX('Wage Grid'!$C$14:$C$80,MATCH($D151,ListBargainingUnit,0)),$E151)),0)</f>
        <v>0</v>
      </c>
      <c r="U151" s="744">
        <f t="shared" si="19"/>
        <v>0</v>
      </c>
      <c r="V151" s="327">
        <f>IFERROR(IF(AND($A151="Layered-Over", OR($U151="14-P",$U151="15-P",$U151="16-P",$U151="17-P",$U151="18-P",$U151="19-P",$U151="20-P")),
      INDEX('Wage Grid'!M$14:M$20, MATCH(U151, ListLayeredOverParaproGridLevel, 0)),
      INDEX('Wage Grid'!G$14:G$56, MATCH(U151, ListGridLevel, 0))), 0)</f>
        <v>0</v>
      </c>
      <c r="W151" s="327">
        <f>IFERROR(IF(AND($A151="Layered-Over", OR($U151="14-P",$U151="15-P",$U151="16-P",$U151="17-P",$U151="18-P",$U151="19-P",$U151="20-P")),
      INDEX('Wage Grid'!N$14:N$20, MATCH($U151, ListLayeredOverParaproGridLevel, 0)),
      INDEX('Wage Grid'!H$14:H$56, MATCH($U151, ListGridLevel, 0))), 0)</f>
        <v>0</v>
      </c>
      <c r="X151" s="327">
        <f>IFERROR(IF(AND($A151="Layered-Over", OR($U151="14-P",$U151="15-P",$U151="16-P",$U151="17-P",$U151="18-P",$U151="19-P",$U151="20-P")),
      INDEX('Wage Grid'!O$14:O$20, MATCH($U151, ListLayeredOverParaproGridLevel, 0)),
      INDEX('Wage Grid'!I$14:I$56, MATCH($U151, ListGridLevel, 0))), 0)</f>
        <v>0</v>
      </c>
      <c r="Y151" s="327">
        <f>IFERROR(IF(AND($A151="Layered-Over", OR($U151="14-P",$U151="15-P",$U151="16-P",$U151="17-P",$U151="18-P",$U151="19-P",$U151="20-P")),
      INDEX('Wage Grid'!P$14:P$20, MATCH($U151, ListLayeredOverParaproGridLevel, 0)),
      INDEX('Wage Grid'!J$14:J$56, MATCH($U151, ListGridLevel, 0))), 0)</f>
        <v>0</v>
      </c>
      <c r="Z151" s="327">
        <f t="shared" si="15"/>
        <v>0</v>
      </c>
      <c r="AA151" s="327">
        <f t="shared" si="16"/>
        <v>0</v>
      </c>
    </row>
    <row r="152" spans="1:27" ht="15" customHeight="1" x14ac:dyDescent="0.25">
      <c r="A152" s="226"/>
      <c r="B152" s="53"/>
      <c r="C152" s="227"/>
      <c r="D152" s="59"/>
      <c r="E152" s="228"/>
      <c r="F152" s="901" t="str">
        <f t="shared" si="17"/>
        <v/>
      </c>
      <c r="G152" s="227"/>
      <c r="H152" s="778"/>
      <c r="I152" s="228"/>
      <c r="J152" s="185"/>
      <c r="K152" s="217"/>
      <c r="L152" s="233" t="str">
        <f t="shared" si="18"/>
        <v/>
      </c>
      <c r="M152" s="207"/>
      <c r="N152" s="208"/>
      <c r="O152" s="208"/>
      <c r="P152" s="209"/>
      <c r="Q152" s="185"/>
      <c r="R152" s="174"/>
      <c r="S152" s="832">
        <f>_xlfn.IFNA(IF($A152="Layered-Over",INDEX('Wage Grid'!$D$14:$D$80,MATCH($B152,ListBargainingUnit,0)),IF($C152=0,INDEX('Wage Grid'!$C$14:$C$80,MATCH($B152,ListBargainingUnit,0)),$C152)),0)</f>
        <v>0</v>
      </c>
      <c r="T152" s="744">
        <f>_xlfn.IFNA(IF($A152="Layered-Over",INDEX('Wage Grid'!$D$14:$D$80,MATCH($D152,ListBargainingUnit,0)),IF($E152=0,INDEX('Wage Grid'!$C$14:$C$80,MATCH($D152,ListBargainingUnit,0)),$E152)),0)</f>
        <v>0</v>
      </c>
      <c r="U152" s="744">
        <f t="shared" si="19"/>
        <v>0</v>
      </c>
      <c r="V152" s="327">
        <f>IFERROR(IF(AND($A152="Layered-Over", OR($U152="14-P",$U152="15-P",$U152="16-P",$U152="17-P",$U152="18-P",$U152="19-P",$U152="20-P")),
      INDEX('Wage Grid'!M$14:M$20, MATCH(U152, ListLayeredOverParaproGridLevel, 0)),
      INDEX('Wage Grid'!G$14:G$56, MATCH(U152, ListGridLevel, 0))), 0)</f>
        <v>0</v>
      </c>
      <c r="W152" s="327">
        <f>IFERROR(IF(AND($A152="Layered-Over", OR($U152="14-P",$U152="15-P",$U152="16-P",$U152="17-P",$U152="18-P",$U152="19-P",$U152="20-P")),
      INDEX('Wage Grid'!N$14:N$20, MATCH($U152, ListLayeredOverParaproGridLevel, 0)),
      INDEX('Wage Grid'!H$14:H$56, MATCH($U152, ListGridLevel, 0))), 0)</f>
        <v>0</v>
      </c>
      <c r="X152" s="327">
        <f>IFERROR(IF(AND($A152="Layered-Over", OR($U152="14-P",$U152="15-P",$U152="16-P",$U152="17-P",$U152="18-P",$U152="19-P",$U152="20-P")),
      INDEX('Wage Grid'!O$14:O$20, MATCH($U152, ListLayeredOverParaproGridLevel, 0)),
      INDEX('Wage Grid'!I$14:I$56, MATCH($U152, ListGridLevel, 0))), 0)</f>
        <v>0</v>
      </c>
      <c r="Y152" s="327">
        <f>IFERROR(IF(AND($A152="Layered-Over", OR($U152="14-P",$U152="15-P",$U152="16-P",$U152="17-P",$U152="18-P",$U152="19-P",$U152="20-P")),
      INDEX('Wage Grid'!P$14:P$20, MATCH($U152, ListLayeredOverParaproGridLevel, 0)),
      INDEX('Wage Grid'!J$14:J$56, MATCH($U152, ListGridLevel, 0))), 0)</f>
        <v>0</v>
      </c>
      <c r="Z152" s="327">
        <f t="shared" si="15"/>
        <v>0</v>
      </c>
      <c r="AA152" s="327">
        <f t="shared" si="16"/>
        <v>0</v>
      </c>
    </row>
    <row r="153" spans="1:27" ht="15" customHeight="1" x14ac:dyDescent="0.25">
      <c r="A153" s="226"/>
      <c r="B153" s="53"/>
      <c r="C153" s="227"/>
      <c r="D153" s="59"/>
      <c r="E153" s="228"/>
      <c r="F153" s="901" t="str">
        <f t="shared" si="17"/>
        <v/>
      </c>
      <c r="G153" s="227"/>
      <c r="H153" s="778"/>
      <c r="I153" s="228"/>
      <c r="J153" s="185"/>
      <c r="K153" s="217"/>
      <c r="L153" s="233" t="str">
        <f t="shared" si="18"/>
        <v/>
      </c>
      <c r="M153" s="207"/>
      <c r="N153" s="208"/>
      <c r="O153" s="208"/>
      <c r="P153" s="209"/>
      <c r="Q153" s="185"/>
      <c r="R153" s="174"/>
      <c r="S153" s="832">
        <f>_xlfn.IFNA(IF($A153="Layered-Over",INDEX('Wage Grid'!$D$14:$D$80,MATCH($B153,ListBargainingUnit,0)),IF($C153=0,INDEX('Wage Grid'!$C$14:$C$80,MATCH($B153,ListBargainingUnit,0)),$C153)),0)</f>
        <v>0</v>
      </c>
      <c r="T153" s="744">
        <f>_xlfn.IFNA(IF($A153="Layered-Over",INDEX('Wage Grid'!$D$14:$D$80,MATCH($D153,ListBargainingUnit,0)),IF($E153=0,INDEX('Wage Grid'!$C$14:$C$80,MATCH($D153,ListBargainingUnit,0)),$E153)),0)</f>
        <v>0</v>
      </c>
      <c r="U153" s="744">
        <f t="shared" si="19"/>
        <v>0</v>
      </c>
      <c r="V153" s="327">
        <f>IFERROR(IF(AND($A153="Layered-Over", OR($U153="14-P",$U153="15-P",$U153="16-P",$U153="17-P",$U153="18-P",$U153="19-P",$U153="20-P")),
      INDEX('Wage Grid'!M$14:M$20, MATCH(U153, ListLayeredOverParaproGridLevel, 0)),
      INDEX('Wage Grid'!G$14:G$56, MATCH(U153, ListGridLevel, 0))), 0)</f>
        <v>0</v>
      </c>
      <c r="W153" s="327">
        <f>IFERROR(IF(AND($A153="Layered-Over", OR($U153="14-P",$U153="15-P",$U153="16-P",$U153="17-P",$U153="18-P",$U153="19-P",$U153="20-P")),
      INDEX('Wage Grid'!N$14:N$20, MATCH($U153, ListLayeredOverParaproGridLevel, 0)),
      INDEX('Wage Grid'!H$14:H$56, MATCH($U153, ListGridLevel, 0))), 0)</f>
        <v>0</v>
      </c>
      <c r="X153" s="327">
        <f>IFERROR(IF(AND($A153="Layered-Over", OR($U153="14-P",$U153="15-P",$U153="16-P",$U153="17-P",$U153="18-P",$U153="19-P",$U153="20-P")),
      INDEX('Wage Grid'!O$14:O$20, MATCH($U153, ListLayeredOverParaproGridLevel, 0)),
      INDEX('Wage Grid'!I$14:I$56, MATCH($U153, ListGridLevel, 0))), 0)</f>
        <v>0</v>
      </c>
      <c r="Y153" s="327">
        <f>IFERROR(IF(AND($A153="Layered-Over", OR($U153="14-P",$U153="15-P",$U153="16-P",$U153="17-P",$U153="18-P",$U153="19-P",$U153="20-P")),
      INDEX('Wage Grid'!P$14:P$20, MATCH($U153, ListLayeredOverParaproGridLevel, 0)),
      INDEX('Wage Grid'!J$14:J$56, MATCH($U153, ListGridLevel, 0))), 0)</f>
        <v>0</v>
      </c>
      <c r="Z153" s="327">
        <f t="shared" si="15"/>
        <v>0</v>
      </c>
      <c r="AA153" s="327">
        <f t="shared" si="16"/>
        <v>0</v>
      </c>
    </row>
    <row r="154" spans="1:27" ht="15" customHeight="1" x14ac:dyDescent="0.25">
      <c r="A154" s="226"/>
      <c r="B154" s="53"/>
      <c r="C154" s="227"/>
      <c r="D154" s="59"/>
      <c r="E154" s="228"/>
      <c r="F154" s="901" t="str">
        <f t="shared" si="17"/>
        <v/>
      </c>
      <c r="G154" s="227"/>
      <c r="H154" s="778"/>
      <c r="I154" s="228"/>
      <c r="J154" s="185"/>
      <c r="K154" s="217"/>
      <c r="L154" s="233" t="str">
        <f t="shared" si="18"/>
        <v/>
      </c>
      <c r="M154" s="207"/>
      <c r="N154" s="208"/>
      <c r="O154" s="208"/>
      <c r="P154" s="209"/>
      <c r="Q154" s="185"/>
      <c r="R154" s="174"/>
      <c r="S154" s="832">
        <f>_xlfn.IFNA(IF($A154="Layered-Over",INDEX('Wage Grid'!$D$14:$D$80,MATCH($B154,ListBargainingUnit,0)),IF($C154=0,INDEX('Wage Grid'!$C$14:$C$80,MATCH($B154,ListBargainingUnit,0)),$C154)),0)</f>
        <v>0</v>
      </c>
      <c r="T154" s="744">
        <f>_xlfn.IFNA(IF($A154="Layered-Over",INDEX('Wage Grid'!$D$14:$D$80,MATCH($D154,ListBargainingUnit,0)),IF($E154=0,INDEX('Wage Grid'!$C$14:$C$80,MATCH($D154,ListBargainingUnit,0)),$E154)),0)</f>
        <v>0</v>
      </c>
      <c r="U154" s="744">
        <f t="shared" si="19"/>
        <v>0</v>
      </c>
      <c r="V154" s="327">
        <f>IFERROR(IF(AND($A154="Layered-Over", OR($U154="14-P",$U154="15-P",$U154="16-P",$U154="17-P",$U154="18-P",$U154="19-P",$U154="20-P")),
      INDEX('Wage Grid'!M$14:M$20, MATCH(U154, ListLayeredOverParaproGridLevel, 0)),
      INDEX('Wage Grid'!G$14:G$56, MATCH(U154, ListGridLevel, 0))), 0)</f>
        <v>0</v>
      </c>
      <c r="W154" s="327">
        <f>IFERROR(IF(AND($A154="Layered-Over", OR($U154="14-P",$U154="15-P",$U154="16-P",$U154="17-P",$U154="18-P",$U154="19-P",$U154="20-P")),
      INDEX('Wage Grid'!N$14:N$20, MATCH($U154, ListLayeredOverParaproGridLevel, 0)),
      INDEX('Wage Grid'!H$14:H$56, MATCH($U154, ListGridLevel, 0))), 0)</f>
        <v>0</v>
      </c>
      <c r="X154" s="327">
        <f>IFERROR(IF(AND($A154="Layered-Over", OR($U154="14-P",$U154="15-P",$U154="16-P",$U154="17-P",$U154="18-P",$U154="19-P",$U154="20-P")),
      INDEX('Wage Grid'!O$14:O$20, MATCH($U154, ListLayeredOverParaproGridLevel, 0)),
      INDEX('Wage Grid'!I$14:I$56, MATCH($U154, ListGridLevel, 0))), 0)</f>
        <v>0</v>
      </c>
      <c r="Y154" s="327">
        <f>IFERROR(IF(AND($A154="Layered-Over", OR($U154="14-P",$U154="15-P",$U154="16-P",$U154="17-P",$U154="18-P",$U154="19-P",$U154="20-P")),
      INDEX('Wage Grid'!P$14:P$20, MATCH($U154, ListLayeredOverParaproGridLevel, 0)),
      INDEX('Wage Grid'!J$14:J$56, MATCH($U154, ListGridLevel, 0))), 0)</f>
        <v>0</v>
      </c>
      <c r="Z154" s="327">
        <f t="shared" si="15"/>
        <v>0</v>
      </c>
      <c r="AA154" s="327">
        <f t="shared" si="16"/>
        <v>0</v>
      </c>
    </row>
    <row r="155" spans="1:27" ht="15" customHeight="1" x14ac:dyDescent="0.25">
      <c r="A155" s="226"/>
      <c r="B155" s="53"/>
      <c r="C155" s="227"/>
      <c r="D155" s="59"/>
      <c r="E155" s="228"/>
      <c r="F155" s="901" t="str">
        <f t="shared" si="17"/>
        <v/>
      </c>
      <c r="G155" s="227"/>
      <c r="H155" s="778"/>
      <c r="I155" s="228"/>
      <c r="J155" s="185"/>
      <c r="K155" s="217"/>
      <c r="L155" s="233" t="str">
        <f t="shared" si="18"/>
        <v/>
      </c>
      <c r="M155" s="207"/>
      <c r="N155" s="208"/>
      <c r="O155" s="208"/>
      <c r="P155" s="209"/>
      <c r="Q155" s="185"/>
      <c r="R155" s="174"/>
      <c r="S155" s="832">
        <f>_xlfn.IFNA(IF($A155="Layered-Over",INDEX('Wage Grid'!$D$14:$D$80,MATCH($B155,ListBargainingUnit,0)),IF($C155=0,INDEX('Wage Grid'!$C$14:$C$80,MATCH($B155,ListBargainingUnit,0)),$C155)),0)</f>
        <v>0</v>
      </c>
      <c r="T155" s="744">
        <f>_xlfn.IFNA(IF($A155="Layered-Over",INDEX('Wage Grid'!$D$14:$D$80,MATCH($D155,ListBargainingUnit,0)),IF($E155=0,INDEX('Wage Grid'!$C$14:$C$80,MATCH($D155,ListBargainingUnit,0)),$E155)),0)</f>
        <v>0</v>
      </c>
      <c r="U155" s="744">
        <f t="shared" si="19"/>
        <v>0</v>
      </c>
      <c r="V155" s="327">
        <f>IFERROR(IF(AND($A155="Layered-Over", OR($U155="14-P",$U155="15-P",$U155="16-P",$U155="17-P",$U155="18-P",$U155="19-P",$U155="20-P")),
      INDEX('Wage Grid'!M$14:M$20, MATCH(U155, ListLayeredOverParaproGridLevel, 0)),
      INDEX('Wage Grid'!G$14:G$56, MATCH(U155, ListGridLevel, 0))), 0)</f>
        <v>0</v>
      </c>
      <c r="W155" s="327">
        <f>IFERROR(IF(AND($A155="Layered-Over", OR($U155="14-P",$U155="15-P",$U155="16-P",$U155="17-P",$U155="18-P",$U155="19-P",$U155="20-P")),
      INDEX('Wage Grid'!N$14:N$20, MATCH($U155, ListLayeredOverParaproGridLevel, 0)),
      INDEX('Wage Grid'!H$14:H$56, MATCH($U155, ListGridLevel, 0))), 0)</f>
        <v>0</v>
      </c>
      <c r="X155" s="327">
        <f>IFERROR(IF(AND($A155="Layered-Over", OR($U155="14-P",$U155="15-P",$U155="16-P",$U155="17-P",$U155="18-P",$U155="19-P",$U155="20-P")),
      INDEX('Wage Grid'!O$14:O$20, MATCH($U155, ListLayeredOverParaproGridLevel, 0)),
      INDEX('Wage Grid'!I$14:I$56, MATCH($U155, ListGridLevel, 0))), 0)</f>
        <v>0</v>
      </c>
      <c r="Y155" s="327">
        <f>IFERROR(IF(AND($A155="Layered-Over", OR($U155="14-P",$U155="15-P",$U155="16-P",$U155="17-P",$U155="18-P",$U155="19-P",$U155="20-P")),
      INDEX('Wage Grid'!P$14:P$20, MATCH($U155, ListLayeredOverParaproGridLevel, 0)),
      INDEX('Wage Grid'!J$14:J$56, MATCH($U155, ListGridLevel, 0))), 0)</f>
        <v>0</v>
      </c>
      <c r="Z155" s="327">
        <f t="shared" si="15"/>
        <v>0</v>
      </c>
      <c r="AA155" s="327">
        <f t="shared" si="16"/>
        <v>0</v>
      </c>
    </row>
    <row r="156" spans="1:27" ht="15" customHeight="1" x14ac:dyDescent="0.25">
      <c r="A156" s="226"/>
      <c r="B156" s="53"/>
      <c r="C156" s="227"/>
      <c r="D156" s="59"/>
      <c r="E156" s="228"/>
      <c r="F156" s="901" t="str">
        <f t="shared" si="17"/>
        <v/>
      </c>
      <c r="G156" s="227"/>
      <c r="H156" s="778"/>
      <c r="I156" s="228"/>
      <c r="J156" s="185"/>
      <c r="K156" s="217"/>
      <c r="L156" s="233" t="str">
        <f t="shared" si="18"/>
        <v/>
      </c>
      <c r="M156" s="207"/>
      <c r="N156" s="208"/>
      <c r="O156" s="208"/>
      <c r="P156" s="209"/>
      <c r="Q156" s="185"/>
      <c r="R156" s="174"/>
      <c r="S156" s="832">
        <f>_xlfn.IFNA(IF($A156="Layered-Over",INDEX('Wage Grid'!$D$14:$D$80,MATCH($B156,ListBargainingUnit,0)),IF($C156=0,INDEX('Wage Grid'!$C$14:$C$80,MATCH($B156,ListBargainingUnit,0)),$C156)),0)</f>
        <v>0</v>
      </c>
      <c r="T156" s="744">
        <f>_xlfn.IFNA(IF($A156="Layered-Over",INDEX('Wage Grid'!$D$14:$D$80,MATCH($D156,ListBargainingUnit,0)),IF($E156=0,INDEX('Wage Grid'!$C$14:$C$80,MATCH($D156,ListBargainingUnit,0)),$E156)),0)</f>
        <v>0</v>
      </c>
      <c r="U156" s="744">
        <f t="shared" si="19"/>
        <v>0</v>
      </c>
      <c r="V156" s="327">
        <f>IFERROR(IF(AND($A156="Layered-Over", OR($U156="14-P",$U156="15-P",$U156="16-P",$U156="17-P",$U156="18-P",$U156="19-P",$U156="20-P")),
      INDEX('Wage Grid'!M$14:M$20, MATCH(U156, ListLayeredOverParaproGridLevel, 0)),
      INDEX('Wage Grid'!G$14:G$56, MATCH(U156, ListGridLevel, 0))), 0)</f>
        <v>0</v>
      </c>
      <c r="W156" s="327">
        <f>IFERROR(IF(AND($A156="Layered-Over", OR($U156="14-P",$U156="15-P",$U156="16-P",$U156="17-P",$U156="18-P",$U156="19-P",$U156="20-P")),
      INDEX('Wage Grid'!N$14:N$20, MATCH($U156, ListLayeredOverParaproGridLevel, 0)),
      INDEX('Wage Grid'!H$14:H$56, MATCH($U156, ListGridLevel, 0))), 0)</f>
        <v>0</v>
      </c>
      <c r="X156" s="327">
        <f>IFERROR(IF(AND($A156="Layered-Over", OR($U156="14-P",$U156="15-P",$U156="16-P",$U156="17-P",$U156="18-P",$U156="19-P",$U156="20-P")),
      INDEX('Wage Grid'!O$14:O$20, MATCH($U156, ListLayeredOverParaproGridLevel, 0)),
      INDEX('Wage Grid'!I$14:I$56, MATCH($U156, ListGridLevel, 0))), 0)</f>
        <v>0</v>
      </c>
      <c r="Y156" s="327">
        <f>IFERROR(IF(AND($A156="Layered-Over", OR($U156="14-P",$U156="15-P",$U156="16-P",$U156="17-P",$U156="18-P",$U156="19-P",$U156="20-P")),
      INDEX('Wage Grid'!P$14:P$20, MATCH($U156, ListLayeredOverParaproGridLevel, 0)),
      INDEX('Wage Grid'!J$14:J$56, MATCH($U156, ListGridLevel, 0))), 0)</f>
        <v>0</v>
      </c>
      <c r="Z156" s="327">
        <f t="shared" si="15"/>
        <v>0</v>
      </c>
      <c r="AA156" s="327">
        <f t="shared" si="16"/>
        <v>0</v>
      </c>
    </row>
    <row r="157" spans="1:27" ht="15" customHeight="1" x14ac:dyDescent="0.25">
      <c r="A157" s="226"/>
      <c r="B157" s="53"/>
      <c r="C157" s="227"/>
      <c r="D157" s="59"/>
      <c r="E157" s="228"/>
      <c r="F157" s="901" t="str">
        <f t="shared" si="17"/>
        <v/>
      </c>
      <c r="G157" s="227"/>
      <c r="H157" s="778"/>
      <c r="I157" s="228"/>
      <c r="J157" s="185"/>
      <c r="K157" s="217"/>
      <c r="L157" s="233" t="str">
        <f t="shared" si="18"/>
        <v/>
      </c>
      <c r="M157" s="207"/>
      <c r="N157" s="208"/>
      <c r="O157" s="208"/>
      <c r="P157" s="209"/>
      <c r="Q157" s="185"/>
      <c r="R157" s="174"/>
      <c r="S157" s="832">
        <f>_xlfn.IFNA(IF($A157="Layered-Over",INDEX('Wage Grid'!$D$14:$D$80,MATCH($B157,ListBargainingUnit,0)),IF($C157=0,INDEX('Wage Grid'!$C$14:$C$80,MATCH($B157,ListBargainingUnit,0)),$C157)),0)</f>
        <v>0</v>
      </c>
      <c r="T157" s="744">
        <f>_xlfn.IFNA(IF($A157="Layered-Over",INDEX('Wage Grid'!$D$14:$D$80,MATCH($D157,ListBargainingUnit,0)),IF($E157=0,INDEX('Wage Grid'!$C$14:$C$80,MATCH($D157,ListBargainingUnit,0)),$E157)),0)</f>
        <v>0</v>
      </c>
      <c r="U157" s="744">
        <f t="shared" si="19"/>
        <v>0</v>
      </c>
      <c r="V157" s="327">
        <f>IFERROR(IF(AND($A157="Layered-Over", OR($U157="14-P",$U157="15-P",$U157="16-P",$U157="17-P",$U157="18-P",$U157="19-P",$U157="20-P")),
      INDEX('Wage Grid'!M$14:M$20, MATCH(U157, ListLayeredOverParaproGridLevel, 0)),
      INDEX('Wage Grid'!G$14:G$56, MATCH(U157, ListGridLevel, 0))), 0)</f>
        <v>0</v>
      </c>
      <c r="W157" s="327">
        <f>IFERROR(IF(AND($A157="Layered-Over", OR($U157="14-P",$U157="15-P",$U157="16-P",$U157="17-P",$U157="18-P",$U157="19-P",$U157="20-P")),
      INDEX('Wage Grid'!N$14:N$20, MATCH($U157, ListLayeredOverParaproGridLevel, 0)),
      INDEX('Wage Grid'!H$14:H$56, MATCH($U157, ListGridLevel, 0))), 0)</f>
        <v>0</v>
      </c>
      <c r="X157" s="327">
        <f>IFERROR(IF(AND($A157="Layered-Over", OR($U157="14-P",$U157="15-P",$U157="16-P",$U157="17-P",$U157="18-P",$U157="19-P",$U157="20-P")),
      INDEX('Wage Grid'!O$14:O$20, MATCH($U157, ListLayeredOverParaproGridLevel, 0)),
      INDEX('Wage Grid'!I$14:I$56, MATCH($U157, ListGridLevel, 0))), 0)</f>
        <v>0</v>
      </c>
      <c r="Y157" s="327">
        <f>IFERROR(IF(AND($A157="Layered-Over", OR($U157="14-P",$U157="15-P",$U157="16-P",$U157="17-P",$U157="18-P",$U157="19-P",$U157="20-P")),
      INDEX('Wage Grid'!P$14:P$20, MATCH($U157, ListLayeredOverParaproGridLevel, 0)),
      INDEX('Wage Grid'!J$14:J$56, MATCH($U157, ListGridLevel, 0))), 0)</f>
        <v>0</v>
      </c>
      <c r="Z157" s="327">
        <f t="shared" si="15"/>
        <v>0</v>
      </c>
      <c r="AA157" s="327">
        <f t="shared" si="16"/>
        <v>0</v>
      </c>
    </row>
    <row r="158" spans="1:27" ht="15" customHeight="1" x14ac:dyDescent="0.25">
      <c r="A158" s="226"/>
      <c r="B158" s="53"/>
      <c r="C158" s="227"/>
      <c r="D158" s="59"/>
      <c r="E158" s="228"/>
      <c r="F158" s="901" t="str">
        <f t="shared" si="17"/>
        <v/>
      </c>
      <c r="G158" s="227"/>
      <c r="H158" s="778"/>
      <c r="I158" s="228"/>
      <c r="J158" s="185"/>
      <c r="K158" s="217"/>
      <c r="L158" s="233" t="str">
        <f t="shared" si="18"/>
        <v/>
      </c>
      <c r="M158" s="207"/>
      <c r="N158" s="208"/>
      <c r="O158" s="208"/>
      <c r="P158" s="209"/>
      <c r="Q158" s="185"/>
      <c r="R158" s="174"/>
      <c r="S158" s="832">
        <f>_xlfn.IFNA(IF($A158="Layered-Over",INDEX('Wage Grid'!$D$14:$D$80,MATCH($B158,ListBargainingUnit,0)),IF($C158=0,INDEX('Wage Grid'!$C$14:$C$80,MATCH($B158,ListBargainingUnit,0)),$C158)),0)</f>
        <v>0</v>
      </c>
      <c r="T158" s="744">
        <f>_xlfn.IFNA(IF($A158="Layered-Over",INDEX('Wage Grid'!$D$14:$D$80,MATCH($D158,ListBargainingUnit,0)),IF($E158=0,INDEX('Wage Grid'!$C$14:$C$80,MATCH($D158,ListBargainingUnit,0)),$E158)),0)</f>
        <v>0</v>
      </c>
      <c r="U158" s="744">
        <f t="shared" si="19"/>
        <v>0</v>
      </c>
      <c r="V158" s="327">
        <f>IFERROR(IF(AND($A158="Layered-Over", OR($U158="14-P",$U158="15-P",$U158="16-P",$U158="17-P",$U158="18-P",$U158="19-P",$U158="20-P")),
      INDEX('Wage Grid'!M$14:M$20, MATCH(U158, ListLayeredOverParaproGridLevel, 0)),
      INDEX('Wage Grid'!G$14:G$56, MATCH(U158, ListGridLevel, 0))), 0)</f>
        <v>0</v>
      </c>
      <c r="W158" s="327">
        <f>IFERROR(IF(AND($A158="Layered-Over", OR($U158="14-P",$U158="15-P",$U158="16-P",$U158="17-P",$U158="18-P",$U158="19-P",$U158="20-P")),
      INDEX('Wage Grid'!N$14:N$20, MATCH($U158, ListLayeredOverParaproGridLevel, 0)),
      INDEX('Wage Grid'!H$14:H$56, MATCH($U158, ListGridLevel, 0))), 0)</f>
        <v>0</v>
      </c>
      <c r="X158" s="327">
        <f>IFERROR(IF(AND($A158="Layered-Over", OR($U158="14-P",$U158="15-P",$U158="16-P",$U158="17-P",$U158="18-P",$U158="19-P",$U158="20-P")),
      INDEX('Wage Grid'!O$14:O$20, MATCH($U158, ListLayeredOverParaproGridLevel, 0)),
      INDEX('Wage Grid'!I$14:I$56, MATCH($U158, ListGridLevel, 0))), 0)</f>
        <v>0</v>
      </c>
      <c r="Y158" s="327">
        <f>IFERROR(IF(AND($A158="Layered-Over", OR($U158="14-P",$U158="15-P",$U158="16-P",$U158="17-P",$U158="18-P",$U158="19-P",$U158="20-P")),
      INDEX('Wage Grid'!P$14:P$20, MATCH($U158, ListLayeredOverParaproGridLevel, 0)),
      INDEX('Wage Grid'!J$14:J$56, MATCH($U158, ListGridLevel, 0))), 0)</f>
        <v>0</v>
      </c>
      <c r="Z158" s="327">
        <f t="shared" si="15"/>
        <v>0</v>
      </c>
      <c r="AA158" s="327">
        <f t="shared" si="16"/>
        <v>0</v>
      </c>
    </row>
    <row r="159" spans="1:27" ht="15" customHeight="1" x14ac:dyDescent="0.25">
      <c r="A159" s="226"/>
      <c r="B159" s="53"/>
      <c r="C159" s="227"/>
      <c r="D159" s="59"/>
      <c r="E159" s="228"/>
      <c r="F159" s="901" t="str">
        <f t="shared" si="17"/>
        <v/>
      </c>
      <c r="G159" s="227"/>
      <c r="H159" s="778"/>
      <c r="I159" s="228"/>
      <c r="J159" s="185"/>
      <c r="K159" s="217"/>
      <c r="L159" s="233" t="str">
        <f t="shared" si="18"/>
        <v/>
      </c>
      <c r="M159" s="207"/>
      <c r="N159" s="208"/>
      <c r="O159" s="208"/>
      <c r="P159" s="209"/>
      <c r="Q159" s="185"/>
      <c r="R159" s="174"/>
      <c r="S159" s="832">
        <f>_xlfn.IFNA(IF($A159="Layered-Over",INDEX('Wage Grid'!$D$14:$D$80,MATCH($B159,ListBargainingUnit,0)),IF($C159=0,INDEX('Wage Grid'!$C$14:$C$80,MATCH($B159,ListBargainingUnit,0)),$C159)),0)</f>
        <v>0</v>
      </c>
      <c r="T159" s="744">
        <f>_xlfn.IFNA(IF($A159="Layered-Over",INDEX('Wage Grid'!$D$14:$D$80,MATCH($D159,ListBargainingUnit,0)),IF($E159=0,INDEX('Wage Grid'!$C$14:$C$80,MATCH($D159,ListBargainingUnit,0)),$E159)),0)</f>
        <v>0</v>
      </c>
      <c r="U159" s="744">
        <f t="shared" si="19"/>
        <v>0</v>
      </c>
      <c r="V159" s="327">
        <f>IFERROR(IF(AND($A159="Layered-Over", OR($U159="14-P",$U159="15-P",$U159="16-P",$U159="17-P",$U159="18-P",$U159="19-P",$U159="20-P")),
      INDEX('Wage Grid'!M$14:M$20, MATCH(U159, ListLayeredOverParaproGridLevel, 0)),
      INDEX('Wage Grid'!G$14:G$56, MATCH(U159, ListGridLevel, 0))), 0)</f>
        <v>0</v>
      </c>
      <c r="W159" s="327">
        <f>IFERROR(IF(AND($A159="Layered-Over", OR($U159="14-P",$U159="15-P",$U159="16-P",$U159="17-P",$U159="18-P",$U159="19-P",$U159="20-P")),
      INDEX('Wage Grid'!N$14:N$20, MATCH($U159, ListLayeredOverParaproGridLevel, 0)),
      INDEX('Wage Grid'!H$14:H$56, MATCH($U159, ListGridLevel, 0))), 0)</f>
        <v>0</v>
      </c>
      <c r="X159" s="327">
        <f>IFERROR(IF(AND($A159="Layered-Over", OR($U159="14-P",$U159="15-P",$U159="16-P",$U159="17-P",$U159="18-P",$U159="19-P",$U159="20-P")),
      INDEX('Wage Grid'!O$14:O$20, MATCH($U159, ListLayeredOverParaproGridLevel, 0)),
      INDEX('Wage Grid'!I$14:I$56, MATCH($U159, ListGridLevel, 0))), 0)</f>
        <v>0</v>
      </c>
      <c r="Y159" s="327">
        <f>IFERROR(IF(AND($A159="Layered-Over", OR($U159="14-P",$U159="15-P",$U159="16-P",$U159="17-P",$U159="18-P",$U159="19-P",$U159="20-P")),
      INDEX('Wage Grid'!P$14:P$20, MATCH($U159, ListLayeredOverParaproGridLevel, 0)),
      INDEX('Wage Grid'!J$14:J$56, MATCH($U159, ListGridLevel, 0))), 0)</f>
        <v>0</v>
      </c>
      <c r="Z159" s="327">
        <f t="shared" si="15"/>
        <v>0</v>
      </c>
      <c r="AA159" s="327">
        <f t="shared" si="16"/>
        <v>0</v>
      </c>
    </row>
    <row r="160" spans="1:27" ht="15" customHeight="1" x14ac:dyDescent="0.25">
      <c r="A160" s="226"/>
      <c r="B160" s="53"/>
      <c r="C160" s="227"/>
      <c r="D160" s="59"/>
      <c r="E160" s="228"/>
      <c r="F160" s="901" t="str">
        <f t="shared" si="17"/>
        <v/>
      </c>
      <c r="G160" s="227"/>
      <c r="H160" s="778"/>
      <c r="I160" s="228"/>
      <c r="J160" s="185"/>
      <c r="K160" s="217"/>
      <c r="L160" s="233" t="str">
        <f t="shared" si="18"/>
        <v/>
      </c>
      <c r="M160" s="207"/>
      <c r="N160" s="208"/>
      <c r="O160" s="208"/>
      <c r="P160" s="209"/>
      <c r="Q160" s="185"/>
      <c r="R160" s="174"/>
      <c r="S160" s="832">
        <f>_xlfn.IFNA(IF($A160="Layered-Over",INDEX('Wage Grid'!$D$14:$D$80,MATCH($B160,ListBargainingUnit,0)),IF($C160=0,INDEX('Wage Grid'!$C$14:$C$80,MATCH($B160,ListBargainingUnit,0)),$C160)),0)</f>
        <v>0</v>
      </c>
      <c r="T160" s="744">
        <f>_xlfn.IFNA(IF($A160="Layered-Over",INDEX('Wage Grid'!$D$14:$D$80,MATCH($D160,ListBargainingUnit,0)),IF($E160=0,INDEX('Wage Grid'!$C$14:$C$80,MATCH($D160,ListBargainingUnit,0)),$E160)),0)</f>
        <v>0</v>
      </c>
      <c r="U160" s="744">
        <f t="shared" si="19"/>
        <v>0</v>
      </c>
      <c r="V160" s="327">
        <f>IFERROR(IF(AND($A160="Layered-Over", OR($U160="14-P",$U160="15-P",$U160="16-P",$U160="17-P",$U160="18-P",$U160="19-P",$U160="20-P")),
      INDEX('Wage Grid'!M$14:M$20, MATCH(U160, ListLayeredOverParaproGridLevel, 0)),
      INDEX('Wage Grid'!G$14:G$56, MATCH(U160, ListGridLevel, 0))), 0)</f>
        <v>0</v>
      </c>
      <c r="W160" s="327">
        <f>IFERROR(IF(AND($A160="Layered-Over", OR($U160="14-P",$U160="15-P",$U160="16-P",$U160="17-P",$U160="18-P",$U160="19-P",$U160="20-P")),
      INDEX('Wage Grid'!N$14:N$20, MATCH($U160, ListLayeredOverParaproGridLevel, 0)),
      INDEX('Wage Grid'!H$14:H$56, MATCH($U160, ListGridLevel, 0))), 0)</f>
        <v>0</v>
      </c>
      <c r="X160" s="327">
        <f>IFERROR(IF(AND($A160="Layered-Over", OR($U160="14-P",$U160="15-P",$U160="16-P",$U160="17-P",$U160="18-P",$U160="19-P",$U160="20-P")),
      INDEX('Wage Grid'!O$14:O$20, MATCH($U160, ListLayeredOverParaproGridLevel, 0)),
      INDEX('Wage Grid'!I$14:I$56, MATCH($U160, ListGridLevel, 0))), 0)</f>
        <v>0</v>
      </c>
      <c r="Y160" s="327">
        <f>IFERROR(IF(AND($A160="Layered-Over", OR($U160="14-P",$U160="15-P",$U160="16-P",$U160="17-P",$U160="18-P",$U160="19-P",$U160="20-P")),
      INDEX('Wage Grid'!P$14:P$20, MATCH($U160, ListLayeredOverParaproGridLevel, 0)),
      INDEX('Wage Grid'!J$14:J$56, MATCH($U160, ListGridLevel, 0))), 0)</f>
        <v>0</v>
      </c>
      <c r="Z160" s="327">
        <f t="shared" si="15"/>
        <v>0</v>
      </c>
      <c r="AA160" s="327">
        <f t="shared" si="16"/>
        <v>0</v>
      </c>
    </row>
    <row r="161" spans="1:27" ht="15" customHeight="1" x14ac:dyDescent="0.25">
      <c r="A161" s="226"/>
      <c r="B161" s="53"/>
      <c r="C161" s="227"/>
      <c r="D161" s="59"/>
      <c r="E161" s="228"/>
      <c r="F161" s="901" t="str">
        <f t="shared" si="17"/>
        <v/>
      </c>
      <c r="G161" s="227"/>
      <c r="H161" s="778"/>
      <c r="I161" s="228"/>
      <c r="J161" s="185"/>
      <c r="K161" s="217"/>
      <c r="L161" s="233" t="str">
        <f t="shared" si="18"/>
        <v/>
      </c>
      <c r="M161" s="207"/>
      <c r="N161" s="208"/>
      <c r="O161" s="208"/>
      <c r="P161" s="209"/>
      <c r="Q161" s="185"/>
      <c r="R161" s="174"/>
      <c r="S161" s="832">
        <f>_xlfn.IFNA(IF($A161="Layered-Over",INDEX('Wage Grid'!$D$14:$D$80,MATCH($B161,ListBargainingUnit,0)),IF($C161=0,INDEX('Wage Grid'!$C$14:$C$80,MATCH($B161,ListBargainingUnit,0)),$C161)),0)</f>
        <v>0</v>
      </c>
      <c r="T161" s="744">
        <f>_xlfn.IFNA(IF($A161="Layered-Over",INDEX('Wage Grid'!$D$14:$D$80,MATCH($D161,ListBargainingUnit,0)),IF($E161=0,INDEX('Wage Grid'!$C$14:$C$80,MATCH($D161,ListBargainingUnit,0)),$E161)),0)</f>
        <v>0</v>
      </c>
      <c r="U161" s="744">
        <f t="shared" si="19"/>
        <v>0</v>
      </c>
      <c r="V161" s="327">
        <f>IFERROR(IF(AND($A161="Layered-Over", OR($U161="14-P",$U161="15-P",$U161="16-P",$U161="17-P",$U161="18-P",$U161="19-P",$U161="20-P")),
      INDEX('Wage Grid'!M$14:M$20, MATCH(U161, ListLayeredOverParaproGridLevel, 0)),
      INDEX('Wage Grid'!G$14:G$56, MATCH(U161, ListGridLevel, 0))), 0)</f>
        <v>0</v>
      </c>
      <c r="W161" s="327">
        <f>IFERROR(IF(AND($A161="Layered-Over", OR($U161="14-P",$U161="15-P",$U161="16-P",$U161="17-P",$U161="18-P",$U161="19-P",$U161="20-P")),
      INDEX('Wage Grid'!N$14:N$20, MATCH($U161, ListLayeredOverParaproGridLevel, 0)),
      INDEX('Wage Grid'!H$14:H$56, MATCH($U161, ListGridLevel, 0))), 0)</f>
        <v>0</v>
      </c>
      <c r="X161" s="327">
        <f>IFERROR(IF(AND($A161="Layered-Over", OR($U161="14-P",$U161="15-P",$U161="16-P",$U161="17-P",$U161="18-P",$U161="19-P",$U161="20-P")),
      INDEX('Wage Grid'!O$14:O$20, MATCH($U161, ListLayeredOverParaproGridLevel, 0)),
      INDEX('Wage Grid'!I$14:I$56, MATCH($U161, ListGridLevel, 0))), 0)</f>
        <v>0</v>
      </c>
      <c r="Y161" s="327">
        <f>IFERROR(IF(AND($A161="Layered-Over", OR($U161="14-P",$U161="15-P",$U161="16-P",$U161="17-P",$U161="18-P",$U161="19-P",$U161="20-P")),
      INDEX('Wage Grid'!P$14:P$20, MATCH($U161, ListLayeredOverParaproGridLevel, 0)),
      INDEX('Wage Grid'!J$14:J$56, MATCH($U161, ListGridLevel, 0))), 0)</f>
        <v>0</v>
      </c>
      <c r="Z161" s="327">
        <f t="shared" si="15"/>
        <v>0</v>
      </c>
      <c r="AA161" s="327">
        <f t="shared" si="16"/>
        <v>0</v>
      </c>
    </row>
    <row r="162" spans="1:27" ht="15" customHeight="1" x14ac:dyDescent="0.25">
      <c r="A162" s="226"/>
      <c r="B162" s="53"/>
      <c r="C162" s="227"/>
      <c r="D162" s="59"/>
      <c r="E162" s="228"/>
      <c r="F162" s="901" t="str">
        <f t="shared" si="17"/>
        <v/>
      </c>
      <c r="G162" s="227"/>
      <c r="H162" s="778"/>
      <c r="I162" s="228"/>
      <c r="J162" s="185"/>
      <c r="K162" s="217"/>
      <c r="L162" s="233" t="str">
        <f t="shared" si="18"/>
        <v/>
      </c>
      <c r="M162" s="207"/>
      <c r="N162" s="208"/>
      <c r="O162" s="208"/>
      <c r="P162" s="209"/>
      <c r="Q162" s="185"/>
      <c r="R162" s="174"/>
      <c r="S162" s="832">
        <f>_xlfn.IFNA(IF($A162="Layered-Over",INDEX('Wage Grid'!$D$14:$D$80,MATCH($B162,ListBargainingUnit,0)),IF($C162=0,INDEX('Wage Grid'!$C$14:$C$80,MATCH($B162,ListBargainingUnit,0)),$C162)),0)</f>
        <v>0</v>
      </c>
      <c r="T162" s="744">
        <f>_xlfn.IFNA(IF($A162="Layered-Over",INDEX('Wage Grid'!$D$14:$D$80,MATCH($D162,ListBargainingUnit,0)),IF($E162=0,INDEX('Wage Grid'!$C$14:$C$80,MATCH($D162,ListBargainingUnit,0)),$E162)),0)</f>
        <v>0</v>
      </c>
      <c r="U162" s="744">
        <f t="shared" si="19"/>
        <v>0</v>
      </c>
      <c r="V162" s="327">
        <f>IFERROR(IF(AND($A162="Layered-Over", OR($U162="14-P",$U162="15-P",$U162="16-P",$U162="17-P",$U162="18-P",$U162="19-P",$U162="20-P")),
      INDEX('Wage Grid'!M$14:M$20, MATCH(U162, ListLayeredOverParaproGridLevel, 0)),
      INDEX('Wage Grid'!G$14:G$56, MATCH(U162, ListGridLevel, 0))), 0)</f>
        <v>0</v>
      </c>
      <c r="W162" s="327">
        <f>IFERROR(IF(AND($A162="Layered-Over", OR($U162="14-P",$U162="15-P",$U162="16-P",$U162="17-P",$U162="18-P",$U162="19-P",$U162="20-P")),
      INDEX('Wage Grid'!N$14:N$20, MATCH($U162, ListLayeredOverParaproGridLevel, 0)),
      INDEX('Wage Grid'!H$14:H$56, MATCH($U162, ListGridLevel, 0))), 0)</f>
        <v>0</v>
      </c>
      <c r="X162" s="327">
        <f>IFERROR(IF(AND($A162="Layered-Over", OR($U162="14-P",$U162="15-P",$U162="16-P",$U162="17-P",$U162="18-P",$U162="19-P",$U162="20-P")),
      INDEX('Wage Grid'!O$14:O$20, MATCH($U162, ListLayeredOverParaproGridLevel, 0)),
      INDEX('Wage Grid'!I$14:I$56, MATCH($U162, ListGridLevel, 0))), 0)</f>
        <v>0</v>
      </c>
      <c r="Y162" s="327">
        <f>IFERROR(IF(AND($A162="Layered-Over", OR($U162="14-P",$U162="15-P",$U162="16-P",$U162="17-P",$U162="18-P",$U162="19-P",$U162="20-P")),
      INDEX('Wage Grid'!P$14:P$20, MATCH($U162, ListLayeredOverParaproGridLevel, 0)),
      INDEX('Wage Grid'!J$14:J$56, MATCH($U162, ListGridLevel, 0))), 0)</f>
        <v>0</v>
      </c>
      <c r="Z162" s="327">
        <f t="shared" si="15"/>
        <v>0</v>
      </c>
      <c r="AA162" s="327">
        <f t="shared" si="16"/>
        <v>0</v>
      </c>
    </row>
    <row r="163" spans="1:27" ht="15" customHeight="1" x14ac:dyDescent="0.25">
      <c r="A163" s="226"/>
      <c r="B163" s="53"/>
      <c r="C163" s="227"/>
      <c r="D163" s="59"/>
      <c r="E163" s="228"/>
      <c r="F163" s="901" t="str">
        <f t="shared" si="17"/>
        <v/>
      </c>
      <c r="G163" s="227"/>
      <c r="H163" s="778"/>
      <c r="I163" s="228"/>
      <c r="J163" s="185"/>
      <c r="K163" s="217"/>
      <c r="L163" s="233" t="str">
        <f t="shared" si="18"/>
        <v/>
      </c>
      <c r="M163" s="207"/>
      <c r="N163" s="208"/>
      <c r="O163" s="208"/>
      <c r="P163" s="209"/>
      <c r="Q163" s="185"/>
      <c r="R163" s="174"/>
      <c r="S163" s="832">
        <f>_xlfn.IFNA(IF($A163="Layered-Over",INDEX('Wage Grid'!$D$14:$D$80,MATCH($B163,ListBargainingUnit,0)),IF($C163=0,INDEX('Wage Grid'!$C$14:$C$80,MATCH($B163,ListBargainingUnit,0)),$C163)),0)</f>
        <v>0</v>
      </c>
      <c r="T163" s="744">
        <f>_xlfn.IFNA(IF($A163="Layered-Over",INDEX('Wage Grid'!$D$14:$D$80,MATCH($D163,ListBargainingUnit,0)),IF($E163=0,INDEX('Wage Grid'!$C$14:$C$80,MATCH($D163,ListBargainingUnit,0)),$E163)),0)</f>
        <v>0</v>
      </c>
      <c r="U163" s="744">
        <f t="shared" si="19"/>
        <v>0</v>
      </c>
      <c r="V163" s="327">
        <f>IFERROR(IF(AND($A163="Layered-Over", OR($U163="14-P",$U163="15-P",$U163="16-P",$U163="17-P",$U163="18-P",$U163="19-P",$U163="20-P")),
      INDEX('Wage Grid'!M$14:M$20, MATCH(U163, ListLayeredOverParaproGridLevel, 0)),
      INDEX('Wage Grid'!G$14:G$56, MATCH(U163, ListGridLevel, 0))), 0)</f>
        <v>0</v>
      </c>
      <c r="W163" s="327">
        <f>IFERROR(IF(AND($A163="Layered-Over", OR($U163="14-P",$U163="15-P",$U163="16-P",$U163="17-P",$U163="18-P",$U163="19-P",$U163="20-P")),
      INDEX('Wage Grid'!N$14:N$20, MATCH($U163, ListLayeredOverParaproGridLevel, 0)),
      INDEX('Wage Grid'!H$14:H$56, MATCH($U163, ListGridLevel, 0))), 0)</f>
        <v>0</v>
      </c>
      <c r="X163" s="327">
        <f>IFERROR(IF(AND($A163="Layered-Over", OR($U163="14-P",$U163="15-P",$U163="16-P",$U163="17-P",$U163="18-P",$U163="19-P",$U163="20-P")),
      INDEX('Wage Grid'!O$14:O$20, MATCH($U163, ListLayeredOverParaproGridLevel, 0)),
      INDEX('Wage Grid'!I$14:I$56, MATCH($U163, ListGridLevel, 0))), 0)</f>
        <v>0</v>
      </c>
      <c r="Y163" s="327">
        <f>IFERROR(IF(AND($A163="Layered-Over", OR($U163="14-P",$U163="15-P",$U163="16-P",$U163="17-P",$U163="18-P",$U163="19-P",$U163="20-P")),
      INDEX('Wage Grid'!P$14:P$20, MATCH($U163, ListLayeredOverParaproGridLevel, 0)),
      INDEX('Wage Grid'!J$14:J$56, MATCH($U163, ListGridLevel, 0))), 0)</f>
        <v>0</v>
      </c>
      <c r="Z163" s="327">
        <f t="shared" si="15"/>
        <v>0</v>
      </c>
      <c r="AA163" s="327">
        <f t="shared" si="16"/>
        <v>0</v>
      </c>
    </row>
    <row r="164" spans="1:27" ht="15" customHeight="1" x14ac:dyDescent="0.25">
      <c r="A164" s="226"/>
      <c r="B164" s="53"/>
      <c r="C164" s="227"/>
      <c r="D164" s="59"/>
      <c r="E164" s="228"/>
      <c r="F164" s="901" t="str">
        <f t="shared" si="17"/>
        <v/>
      </c>
      <c r="G164" s="227"/>
      <c r="H164" s="778"/>
      <c r="I164" s="228"/>
      <c r="J164" s="185"/>
      <c r="K164" s="217"/>
      <c r="L164" s="233" t="str">
        <f t="shared" si="18"/>
        <v/>
      </c>
      <c r="M164" s="207"/>
      <c r="N164" s="208"/>
      <c r="O164" s="208"/>
      <c r="P164" s="209"/>
      <c r="Q164" s="185"/>
      <c r="R164" s="174"/>
      <c r="S164" s="832">
        <f>_xlfn.IFNA(IF($A164="Layered-Over",INDEX('Wage Grid'!$D$14:$D$80,MATCH($B164,ListBargainingUnit,0)),IF($C164=0,INDEX('Wage Grid'!$C$14:$C$80,MATCH($B164,ListBargainingUnit,0)),$C164)),0)</f>
        <v>0</v>
      </c>
      <c r="T164" s="744">
        <f>_xlfn.IFNA(IF($A164="Layered-Over",INDEX('Wage Grid'!$D$14:$D$80,MATCH($D164,ListBargainingUnit,0)),IF($E164=0,INDEX('Wage Grid'!$C$14:$C$80,MATCH($D164,ListBargainingUnit,0)),$E164)),0)</f>
        <v>0</v>
      </c>
      <c r="U164" s="744">
        <f t="shared" si="19"/>
        <v>0</v>
      </c>
      <c r="V164" s="327">
        <f>IFERROR(IF(AND($A164="Layered-Over", OR($U164="14-P",$U164="15-P",$U164="16-P",$U164="17-P",$U164="18-P",$U164="19-P",$U164="20-P")),
      INDEX('Wage Grid'!M$14:M$20, MATCH(U164, ListLayeredOverParaproGridLevel, 0)),
      INDEX('Wage Grid'!G$14:G$56, MATCH(U164, ListGridLevel, 0))), 0)</f>
        <v>0</v>
      </c>
      <c r="W164" s="327">
        <f>IFERROR(IF(AND($A164="Layered-Over", OR($U164="14-P",$U164="15-P",$U164="16-P",$U164="17-P",$U164="18-P",$U164="19-P",$U164="20-P")),
      INDEX('Wage Grid'!N$14:N$20, MATCH($U164, ListLayeredOverParaproGridLevel, 0)),
      INDEX('Wage Grid'!H$14:H$56, MATCH($U164, ListGridLevel, 0))), 0)</f>
        <v>0</v>
      </c>
      <c r="X164" s="327">
        <f>IFERROR(IF(AND($A164="Layered-Over", OR($U164="14-P",$U164="15-P",$U164="16-P",$U164="17-P",$U164="18-P",$U164="19-P",$U164="20-P")),
      INDEX('Wage Grid'!O$14:O$20, MATCH($U164, ListLayeredOverParaproGridLevel, 0)),
      INDEX('Wage Grid'!I$14:I$56, MATCH($U164, ListGridLevel, 0))), 0)</f>
        <v>0</v>
      </c>
      <c r="Y164" s="327">
        <f>IFERROR(IF(AND($A164="Layered-Over", OR($U164="14-P",$U164="15-P",$U164="16-P",$U164="17-P",$U164="18-P",$U164="19-P",$U164="20-P")),
      INDEX('Wage Grid'!P$14:P$20, MATCH($U164, ListLayeredOverParaproGridLevel, 0)),
      INDEX('Wage Grid'!J$14:J$56, MATCH($U164, ListGridLevel, 0))), 0)</f>
        <v>0</v>
      </c>
      <c r="Z164" s="327">
        <f t="shared" si="15"/>
        <v>0</v>
      </c>
      <c r="AA164" s="327">
        <f t="shared" si="16"/>
        <v>0</v>
      </c>
    </row>
    <row r="165" spans="1:27" ht="15" customHeight="1" x14ac:dyDescent="0.25">
      <c r="A165" s="226"/>
      <c r="B165" s="53"/>
      <c r="C165" s="227"/>
      <c r="D165" s="59"/>
      <c r="E165" s="228"/>
      <c r="F165" s="901" t="str">
        <f t="shared" si="17"/>
        <v/>
      </c>
      <c r="G165" s="227"/>
      <c r="H165" s="778"/>
      <c r="I165" s="228"/>
      <c r="J165" s="185"/>
      <c r="K165" s="217"/>
      <c r="L165" s="233" t="str">
        <f t="shared" si="18"/>
        <v/>
      </c>
      <c r="M165" s="207"/>
      <c r="N165" s="208"/>
      <c r="O165" s="208"/>
      <c r="P165" s="209"/>
      <c r="Q165" s="185"/>
      <c r="R165" s="174"/>
      <c r="S165" s="832">
        <f>_xlfn.IFNA(IF($A165="Layered-Over",INDEX('Wage Grid'!$D$14:$D$80,MATCH($B165,ListBargainingUnit,0)),IF($C165=0,INDEX('Wage Grid'!$C$14:$C$80,MATCH($B165,ListBargainingUnit,0)),$C165)),0)</f>
        <v>0</v>
      </c>
      <c r="T165" s="744">
        <f>_xlfn.IFNA(IF($A165="Layered-Over",INDEX('Wage Grid'!$D$14:$D$80,MATCH($D165,ListBargainingUnit,0)),IF($E165=0,INDEX('Wage Grid'!$C$14:$C$80,MATCH($D165,ListBargainingUnit,0)),$E165)),0)</f>
        <v>0</v>
      </c>
      <c r="U165" s="744">
        <f t="shared" si="19"/>
        <v>0</v>
      </c>
      <c r="V165" s="327">
        <f>IFERROR(IF(AND($A165="Layered-Over", OR($U165="14-P",$U165="15-P",$U165="16-P",$U165="17-P",$U165="18-P",$U165="19-P",$U165="20-P")),
      INDEX('Wage Grid'!M$14:M$20, MATCH(U165, ListLayeredOverParaproGridLevel, 0)),
      INDEX('Wage Grid'!G$14:G$56, MATCH(U165, ListGridLevel, 0))), 0)</f>
        <v>0</v>
      </c>
      <c r="W165" s="327">
        <f>IFERROR(IF(AND($A165="Layered-Over", OR($U165="14-P",$U165="15-P",$U165="16-P",$U165="17-P",$U165="18-P",$U165="19-P",$U165="20-P")),
      INDEX('Wage Grid'!N$14:N$20, MATCH($U165, ListLayeredOverParaproGridLevel, 0)),
      INDEX('Wage Grid'!H$14:H$56, MATCH($U165, ListGridLevel, 0))), 0)</f>
        <v>0</v>
      </c>
      <c r="X165" s="327">
        <f>IFERROR(IF(AND($A165="Layered-Over", OR($U165="14-P",$U165="15-P",$U165="16-P",$U165="17-P",$U165="18-P",$U165="19-P",$U165="20-P")),
      INDEX('Wage Grid'!O$14:O$20, MATCH($U165, ListLayeredOverParaproGridLevel, 0)),
      INDEX('Wage Grid'!I$14:I$56, MATCH($U165, ListGridLevel, 0))), 0)</f>
        <v>0</v>
      </c>
      <c r="Y165" s="327">
        <f>IFERROR(IF(AND($A165="Layered-Over", OR($U165="14-P",$U165="15-P",$U165="16-P",$U165="17-P",$U165="18-P",$U165="19-P",$U165="20-P")),
      INDEX('Wage Grid'!P$14:P$20, MATCH($U165, ListLayeredOverParaproGridLevel, 0)),
      INDEX('Wage Grid'!J$14:J$56, MATCH($U165, ListGridLevel, 0))), 0)</f>
        <v>0</v>
      </c>
      <c r="Z165" s="327">
        <f t="shared" si="15"/>
        <v>0</v>
      </c>
      <c r="AA165" s="327">
        <f t="shared" si="16"/>
        <v>0</v>
      </c>
    </row>
    <row r="166" spans="1:27" ht="15" customHeight="1" x14ac:dyDescent="0.25">
      <c r="A166" s="226"/>
      <c r="B166" s="53"/>
      <c r="C166" s="227"/>
      <c r="D166" s="59"/>
      <c r="E166" s="228"/>
      <c r="F166" s="901" t="str">
        <f t="shared" si="17"/>
        <v/>
      </c>
      <c r="G166" s="227"/>
      <c r="H166" s="778"/>
      <c r="I166" s="228"/>
      <c r="J166" s="185"/>
      <c r="K166" s="217"/>
      <c r="L166" s="233" t="str">
        <f t="shared" si="18"/>
        <v/>
      </c>
      <c r="M166" s="207"/>
      <c r="N166" s="208"/>
      <c r="O166" s="208"/>
      <c r="P166" s="209"/>
      <c r="Q166" s="185"/>
      <c r="R166" s="174"/>
      <c r="S166" s="832">
        <f>_xlfn.IFNA(IF($A166="Layered-Over",INDEX('Wage Grid'!$D$14:$D$80,MATCH($B166,ListBargainingUnit,0)),IF($C166=0,INDEX('Wage Grid'!$C$14:$C$80,MATCH($B166,ListBargainingUnit,0)),$C166)),0)</f>
        <v>0</v>
      </c>
      <c r="T166" s="744">
        <f>_xlfn.IFNA(IF($A166="Layered-Over",INDEX('Wage Grid'!$D$14:$D$80,MATCH($D166,ListBargainingUnit,0)),IF($E166=0,INDEX('Wage Grid'!$C$14:$C$80,MATCH($D166,ListBargainingUnit,0)),$E166)),0)</f>
        <v>0</v>
      </c>
      <c r="U166" s="744">
        <f t="shared" si="19"/>
        <v>0</v>
      </c>
      <c r="V166" s="327">
        <f>IFERROR(IF(AND($A166="Layered-Over", OR($U166="14-P",$U166="15-P",$U166="16-P",$U166="17-P",$U166="18-P",$U166="19-P",$U166="20-P")),
      INDEX('Wage Grid'!M$14:M$20, MATCH(U166, ListLayeredOverParaproGridLevel, 0)),
      INDEX('Wage Grid'!G$14:G$56, MATCH(U166, ListGridLevel, 0))), 0)</f>
        <v>0</v>
      </c>
      <c r="W166" s="327">
        <f>IFERROR(IF(AND($A166="Layered-Over", OR($U166="14-P",$U166="15-P",$U166="16-P",$U166="17-P",$U166="18-P",$U166="19-P",$U166="20-P")),
      INDEX('Wage Grid'!N$14:N$20, MATCH($U166, ListLayeredOverParaproGridLevel, 0)),
      INDEX('Wage Grid'!H$14:H$56, MATCH($U166, ListGridLevel, 0))), 0)</f>
        <v>0</v>
      </c>
      <c r="X166" s="327">
        <f>IFERROR(IF(AND($A166="Layered-Over", OR($U166="14-P",$U166="15-P",$U166="16-P",$U166="17-P",$U166="18-P",$U166="19-P",$U166="20-P")),
      INDEX('Wage Grid'!O$14:O$20, MATCH($U166, ListLayeredOverParaproGridLevel, 0)),
      INDEX('Wage Grid'!I$14:I$56, MATCH($U166, ListGridLevel, 0))), 0)</f>
        <v>0</v>
      </c>
      <c r="Y166" s="327">
        <f>IFERROR(IF(AND($A166="Layered-Over", OR($U166="14-P",$U166="15-P",$U166="16-P",$U166="17-P",$U166="18-P",$U166="19-P",$U166="20-P")),
      INDEX('Wage Grid'!P$14:P$20, MATCH($U166, ListLayeredOverParaproGridLevel, 0)),
      INDEX('Wage Grid'!J$14:J$56, MATCH($U166, ListGridLevel, 0))), 0)</f>
        <v>0</v>
      </c>
      <c r="Z166" s="327">
        <f t="shared" si="15"/>
        <v>0</v>
      </c>
      <c r="AA166" s="327">
        <f t="shared" si="16"/>
        <v>0</v>
      </c>
    </row>
    <row r="167" spans="1:27" ht="15" customHeight="1" x14ac:dyDescent="0.25">
      <c r="A167" s="226"/>
      <c r="B167" s="53"/>
      <c r="C167" s="227"/>
      <c r="D167" s="59"/>
      <c r="E167" s="228"/>
      <c r="F167" s="901" t="str">
        <f t="shared" si="17"/>
        <v/>
      </c>
      <c r="G167" s="227"/>
      <c r="H167" s="778"/>
      <c r="I167" s="228"/>
      <c r="J167" s="185"/>
      <c r="K167" s="217"/>
      <c r="L167" s="233" t="str">
        <f t="shared" si="18"/>
        <v/>
      </c>
      <c r="M167" s="207"/>
      <c r="N167" s="208"/>
      <c r="O167" s="208"/>
      <c r="P167" s="209"/>
      <c r="Q167" s="185"/>
      <c r="R167" s="174"/>
      <c r="S167" s="832">
        <f>_xlfn.IFNA(IF($A167="Layered-Over",INDEX('Wage Grid'!$D$14:$D$80,MATCH($B167,ListBargainingUnit,0)),IF($C167=0,INDEX('Wage Grid'!$C$14:$C$80,MATCH($B167,ListBargainingUnit,0)),$C167)),0)</f>
        <v>0</v>
      </c>
      <c r="T167" s="744">
        <f>_xlfn.IFNA(IF($A167="Layered-Over",INDEX('Wage Grid'!$D$14:$D$80,MATCH($D167,ListBargainingUnit,0)),IF($E167=0,INDEX('Wage Grid'!$C$14:$C$80,MATCH($D167,ListBargainingUnit,0)),$E167)),0)</f>
        <v>0</v>
      </c>
      <c r="U167" s="744">
        <f t="shared" si="19"/>
        <v>0</v>
      </c>
      <c r="V167" s="327">
        <f>IFERROR(IF(AND($A167="Layered-Over", OR($U167="14-P",$U167="15-P",$U167="16-P",$U167="17-P",$U167="18-P",$U167="19-P",$U167="20-P")),
      INDEX('Wage Grid'!M$14:M$20, MATCH(U167, ListLayeredOverParaproGridLevel, 0)),
      INDEX('Wage Grid'!G$14:G$56, MATCH(U167, ListGridLevel, 0))), 0)</f>
        <v>0</v>
      </c>
      <c r="W167" s="327">
        <f>IFERROR(IF(AND($A167="Layered-Over", OR($U167="14-P",$U167="15-P",$U167="16-P",$U167="17-P",$U167="18-P",$U167="19-P",$U167="20-P")),
      INDEX('Wage Grid'!N$14:N$20, MATCH($U167, ListLayeredOverParaproGridLevel, 0)),
      INDEX('Wage Grid'!H$14:H$56, MATCH($U167, ListGridLevel, 0))), 0)</f>
        <v>0</v>
      </c>
      <c r="X167" s="327">
        <f>IFERROR(IF(AND($A167="Layered-Over", OR($U167="14-P",$U167="15-P",$U167="16-P",$U167="17-P",$U167="18-P",$U167="19-P",$U167="20-P")),
      INDEX('Wage Grid'!O$14:O$20, MATCH($U167, ListLayeredOverParaproGridLevel, 0)),
      INDEX('Wage Grid'!I$14:I$56, MATCH($U167, ListGridLevel, 0))), 0)</f>
        <v>0</v>
      </c>
      <c r="Y167" s="327">
        <f>IFERROR(IF(AND($A167="Layered-Over", OR($U167="14-P",$U167="15-P",$U167="16-P",$U167="17-P",$U167="18-P",$U167="19-P",$U167="20-P")),
      INDEX('Wage Grid'!P$14:P$20, MATCH($U167, ListLayeredOverParaproGridLevel, 0)),
      INDEX('Wage Grid'!J$14:J$56, MATCH($U167, ListGridLevel, 0))), 0)</f>
        <v>0</v>
      </c>
      <c r="Z167" s="327">
        <f t="shared" si="15"/>
        <v>0</v>
      </c>
      <c r="AA167" s="327">
        <f t="shared" si="16"/>
        <v>0</v>
      </c>
    </row>
    <row r="168" spans="1:27" ht="15" customHeight="1" x14ac:dyDescent="0.25">
      <c r="A168" s="226"/>
      <c r="B168" s="53"/>
      <c r="C168" s="227"/>
      <c r="D168" s="59"/>
      <c r="E168" s="228"/>
      <c r="F168" s="901" t="str">
        <f t="shared" si="17"/>
        <v/>
      </c>
      <c r="G168" s="227"/>
      <c r="H168" s="778"/>
      <c r="I168" s="228"/>
      <c r="J168" s="185"/>
      <c r="K168" s="217"/>
      <c r="L168" s="233" t="str">
        <f t="shared" si="18"/>
        <v/>
      </c>
      <c r="M168" s="207"/>
      <c r="N168" s="208"/>
      <c r="O168" s="208"/>
      <c r="P168" s="209"/>
      <c r="Q168" s="185"/>
      <c r="R168" s="174"/>
      <c r="S168" s="832">
        <f>_xlfn.IFNA(IF($A168="Layered-Over",INDEX('Wage Grid'!$D$14:$D$80,MATCH($B168,ListBargainingUnit,0)),IF($C168=0,INDEX('Wage Grid'!$C$14:$C$80,MATCH($B168,ListBargainingUnit,0)),$C168)),0)</f>
        <v>0</v>
      </c>
      <c r="T168" s="744">
        <f>_xlfn.IFNA(IF($A168="Layered-Over",INDEX('Wage Grid'!$D$14:$D$80,MATCH($D168,ListBargainingUnit,0)),IF($E168=0,INDEX('Wage Grid'!$C$14:$C$80,MATCH($D168,ListBargainingUnit,0)),$E168)),0)</f>
        <v>0</v>
      </c>
      <c r="U168" s="744">
        <f t="shared" si="19"/>
        <v>0</v>
      </c>
      <c r="V168" s="327">
        <f>IFERROR(IF(AND($A168="Layered-Over", OR($U168="14-P",$U168="15-P",$U168="16-P",$U168="17-P",$U168="18-P",$U168="19-P",$U168="20-P")),
      INDEX('Wage Grid'!M$14:M$20, MATCH(U168, ListLayeredOverParaproGridLevel, 0)),
      INDEX('Wage Grid'!G$14:G$56, MATCH(U168, ListGridLevel, 0))), 0)</f>
        <v>0</v>
      </c>
      <c r="W168" s="327">
        <f>IFERROR(IF(AND($A168="Layered-Over", OR($U168="14-P",$U168="15-P",$U168="16-P",$U168="17-P",$U168="18-P",$U168="19-P",$U168="20-P")),
      INDEX('Wage Grid'!N$14:N$20, MATCH($U168, ListLayeredOverParaproGridLevel, 0)),
      INDEX('Wage Grid'!H$14:H$56, MATCH($U168, ListGridLevel, 0))), 0)</f>
        <v>0</v>
      </c>
      <c r="X168" s="327">
        <f>IFERROR(IF(AND($A168="Layered-Over", OR($U168="14-P",$U168="15-P",$U168="16-P",$U168="17-P",$U168="18-P",$U168="19-P",$U168="20-P")),
      INDEX('Wage Grid'!O$14:O$20, MATCH($U168, ListLayeredOverParaproGridLevel, 0)),
      INDEX('Wage Grid'!I$14:I$56, MATCH($U168, ListGridLevel, 0))), 0)</f>
        <v>0</v>
      </c>
      <c r="Y168" s="327">
        <f>IFERROR(IF(AND($A168="Layered-Over", OR($U168="14-P",$U168="15-P",$U168="16-P",$U168="17-P",$U168="18-P",$U168="19-P",$U168="20-P")),
      INDEX('Wage Grid'!P$14:P$20, MATCH($U168, ListLayeredOverParaproGridLevel, 0)),
      INDEX('Wage Grid'!J$14:J$56, MATCH($U168, ListGridLevel, 0))), 0)</f>
        <v>0</v>
      </c>
      <c r="Z168" s="327">
        <f t="shared" si="15"/>
        <v>0</v>
      </c>
      <c r="AA168" s="327">
        <f t="shared" si="16"/>
        <v>0</v>
      </c>
    </row>
    <row r="169" spans="1:27" ht="15" customHeight="1" x14ac:dyDescent="0.25">
      <c r="A169" s="226"/>
      <c r="B169" s="53"/>
      <c r="C169" s="227"/>
      <c r="D169" s="59"/>
      <c r="E169" s="228"/>
      <c r="F169" s="901" t="str">
        <f t="shared" si="17"/>
        <v/>
      </c>
      <c r="G169" s="227"/>
      <c r="H169" s="778"/>
      <c r="I169" s="228"/>
      <c r="J169" s="185"/>
      <c r="K169" s="217"/>
      <c r="L169" s="233" t="str">
        <f t="shared" si="18"/>
        <v/>
      </c>
      <c r="M169" s="207"/>
      <c r="N169" s="208"/>
      <c r="O169" s="208"/>
      <c r="P169" s="209"/>
      <c r="Q169" s="185"/>
      <c r="R169" s="174"/>
      <c r="S169" s="832">
        <f>_xlfn.IFNA(IF($A169="Layered-Over",INDEX('Wage Grid'!$D$14:$D$80,MATCH($B169,ListBargainingUnit,0)),IF($C169=0,INDEX('Wage Grid'!$C$14:$C$80,MATCH($B169,ListBargainingUnit,0)),$C169)),0)</f>
        <v>0</v>
      </c>
      <c r="T169" s="744">
        <f>_xlfn.IFNA(IF($A169="Layered-Over",INDEX('Wage Grid'!$D$14:$D$80,MATCH($D169,ListBargainingUnit,0)),IF($E169=0,INDEX('Wage Grid'!$C$14:$C$80,MATCH($D169,ListBargainingUnit,0)),$E169)),0)</f>
        <v>0</v>
      </c>
      <c r="U169" s="744">
        <f t="shared" si="19"/>
        <v>0</v>
      </c>
      <c r="V169" s="327">
        <f>IFERROR(IF(AND($A169="Layered-Over", OR($U169="14-P",$U169="15-P",$U169="16-P",$U169="17-P",$U169="18-P",$U169="19-P",$U169="20-P")),
      INDEX('Wage Grid'!M$14:M$20, MATCH(U169, ListLayeredOverParaproGridLevel, 0)),
      INDEX('Wage Grid'!G$14:G$56, MATCH(U169, ListGridLevel, 0))), 0)</f>
        <v>0</v>
      </c>
      <c r="W169" s="327">
        <f>IFERROR(IF(AND($A169="Layered-Over", OR($U169="14-P",$U169="15-P",$U169="16-P",$U169="17-P",$U169="18-P",$U169="19-P",$U169="20-P")),
      INDEX('Wage Grid'!N$14:N$20, MATCH($U169, ListLayeredOverParaproGridLevel, 0)),
      INDEX('Wage Grid'!H$14:H$56, MATCH($U169, ListGridLevel, 0))), 0)</f>
        <v>0</v>
      </c>
      <c r="X169" s="327">
        <f>IFERROR(IF(AND($A169="Layered-Over", OR($U169="14-P",$U169="15-P",$U169="16-P",$U169="17-P",$U169="18-P",$U169="19-P",$U169="20-P")),
      INDEX('Wage Grid'!O$14:O$20, MATCH($U169, ListLayeredOverParaproGridLevel, 0)),
      INDEX('Wage Grid'!I$14:I$56, MATCH($U169, ListGridLevel, 0))), 0)</f>
        <v>0</v>
      </c>
      <c r="Y169" s="327">
        <f>IFERROR(IF(AND($A169="Layered-Over", OR($U169="14-P",$U169="15-P",$U169="16-P",$U169="17-P",$U169="18-P",$U169="19-P",$U169="20-P")),
      INDEX('Wage Grid'!P$14:P$20, MATCH($U169, ListLayeredOverParaproGridLevel, 0)),
      INDEX('Wage Grid'!J$14:J$56, MATCH($U169, ListGridLevel, 0))), 0)</f>
        <v>0</v>
      </c>
      <c r="Z169" s="327">
        <f t="shared" si="15"/>
        <v>0</v>
      </c>
      <c r="AA169" s="327">
        <f t="shared" si="16"/>
        <v>0</v>
      </c>
    </row>
    <row r="170" spans="1:27" ht="15" customHeight="1" x14ac:dyDescent="0.25">
      <c r="A170" s="226"/>
      <c r="B170" s="53"/>
      <c r="C170" s="227"/>
      <c r="D170" s="59"/>
      <c r="E170" s="228"/>
      <c r="F170" s="901" t="str">
        <f t="shared" si="17"/>
        <v/>
      </c>
      <c r="G170" s="227"/>
      <c r="H170" s="778"/>
      <c r="I170" s="228"/>
      <c r="J170" s="185"/>
      <c r="K170" s="217"/>
      <c r="L170" s="233" t="str">
        <f t="shared" si="18"/>
        <v/>
      </c>
      <c r="M170" s="207"/>
      <c r="N170" s="208"/>
      <c r="O170" s="208"/>
      <c r="P170" s="209"/>
      <c r="Q170" s="185"/>
      <c r="R170" s="174"/>
      <c r="S170" s="832">
        <f>_xlfn.IFNA(IF($A170="Layered-Over",INDEX('Wage Grid'!$D$14:$D$80,MATCH($B170,ListBargainingUnit,0)),IF($C170=0,INDEX('Wage Grid'!$C$14:$C$80,MATCH($B170,ListBargainingUnit,0)),$C170)),0)</f>
        <v>0</v>
      </c>
      <c r="T170" s="744">
        <f>_xlfn.IFNA(IF($A170="Layered-Over",INDEX('Wage Grid'!$D$14:$D$80,MATCH($D170,ListBargainingUnit,0)),IF($E170=0,INDEX('Wage Grid'!$C$14:$C$80,MATCH($D170,ListBargainingUnit,0)),$E170)),0)</f>
        <v>0</v>
      </c>
      <c r="U170" s="744">
        <f t="shared" si="19"/>
        <v>0</v>
      </c>
      <c r="V170" s="327">
        <f>IFERROR(IF(AND($A170="Layered-Over", OR($U170="14-P",$U170="15-P",$U170="16-P",$U170="17-P",$U170="18-P",$U170="19-P",$U170="20-P")),
      INDEX('Wage Grid'!M$14:M$20, MATCH(U170, ListLayeredOverParaproGridLevel, 0)),
      INDEX('Wage Grid'!G$14:G$56, MATCH(U170, ListGridLevel, 0))), 0)</f>
        <v>0</v>
      </c>
      <c r="W170" s="327">
        <f>IFERROR(IF(AND($A170="Layered-Over", OR($U170="14-P",$U170="15-P",$U170="16-P",$U170="17-P",$U170="18-P",$U170="19-P",$U170="20-P")),
      INDEX('Wage Grid'!N$14:N$20, MATCH($U170, ListLayeredOverParaproGridLevel, 0)),
      INDEX('Wage Grid'!H$14:H$56, MATCH($U170, ListGridLevel, 0))), 0)</f>
        <v>0</v>
      </c>
      <c r="X170" s="327">
        <f>IFERROR(IF(AND($A170="Layered-Over", OR($U170="14-P",$U170="15-P",$U170="16-P",$U170="17-P",$U170="18-P",$U170="19-P",$U170="20-P")),
      INDEX('Wage Grid'!O$14:O$20, MATCH($U170, ListLayeredOverParaproGridLevel, 0)),
      INDEX('Wage Grid'!I$14:I$56, MATCH($U170, ListGridLevel, 0))), 0)</f>
        <v>0</v>
      </c>
      <c r="Y170" s="327">
        <f>IFERROR(IF(AND($A170="Layered-Over", OR($U170="14-P",$U170="15-P",$U170="16-P",$U170="17-P",$U170="18-P",$U170="19-P",$U170="20-P")),
      INDEX('Wage Grid'!P$14:P$20, MATCH($U170, ListLayeredOverParaproGridLevel, 0)),
      INDEX('Wage Grid'!J$14:J$56, MATCH($U170, ListGridLevel, 0))), 0)</f>
        <v>0</v>
      </c>
      <c r="Z170" s="327">
        <f t="shared" si="15"/>
        <v>0</v>
      </c>
      <c r="AA170" s="327">
        <f t="shared" si="16"/>
        <v>0</v>
      </c>
    </row>
    <row r="171" spans="1:27" ht="15" customHeight="1" x14ac:dyDescent="0.25">
      <c r="A171" s="226"/>
      <c r="B171" s="53"/>
      <c r="C171" s="227"/>
      <c r="D171" s="59"/>
      <c r="E171" s="228"/>
      <c r="F171" s="901" t="str">
        <f t="shared" si="17"/>
        <v/>
      </c>
      <c r="G171" s="227"/>
      <c r="H171" s="778"/>
      <c r="I171" s="228"/>
      <c r="J171" s="185"/>
      <c r="K171" s="217"/>
      <c r="L171" s="233" t="str">
        <f t="shared" si="18"/>
        <v/>
      </c>
      <c r="M171" s="207"/>
      <c r="N171" s="208"/>
      <c r="O171" s="208"/>
      <c r="P171" s="209"/>
      <c r="Q171" s="185"/>
      <c r="R171" s="174"/>
      <c r="S171" s="832">
        <f>_xlfn.IFNA(IF($A171="Layered-Over",INDEX('Wage Grid'!$D$14:$D$80,MATCH($B171,ListBargainingUnit,0)),IF($C171=0,INDEX('Wage Grid'!$C$14:$C$80,MATCH($B171,ListBargainingUnit,0)),$C171)),0)</f>
        <v>0</v>
      </c>
      <c r="T171" s="744">
        <f>_xlfn.IFNA(IF($A171="Layered-Over",INDEX('Wage Grid'!$D$14:$D$80,MATCH($D171,ListBargainingUnit,0)),IF($E171=0,INDEX('Wage Grid'!$C$14:$C$80,MATCH($D171,ListBargainingUnit,0)),$E171)),0)</f>
        <v>0</v>
      </c>
      <c r="U171" s="744">
        <f t="shared" si="19"/>
        <v>0</v>
      </c>
      <c r="V171" s="327">
        <f>IFERROR(IF(AND($A171="Layered-Over", OR($U171="14-P",$U171="15-P",$U171="16-P",$U171="17-P",$U171="18-P",$U171="19-P",$U171="20-P")),
      INDEX('Wage Grid'!M$14:M$20, MATCH(U171, ListLayeredOverParaproGridLevel, 0)),
      INDEX('Wage Grid'!G$14:G$56, MATCH(U171, ListGridLevel, 0))), 0)</f>
        <v>0</v>
      </c>
      <c r="W171" s="327">
        <f>IFERROR(IF(AND($A171="Layered-Over", OR($U171="14-P",$U171="15-P",$U171="16-P",$U171="17-P",$U171="18-P",$U171="19-P",$U171="20-P")),
      INDEX('Wage Grid'!N$14:N$20, MATCH($U171, ListLayeredOverParaproGridLevel, 0)),
      INDEX('Wage Grid'!H$14:H$56, MATCH($U171, ListGridLevel, 0))), 0)</f>
        <v>0</v>
      </c>
      <c r="X171" s="327">
        <f>IFERROR(IF(AND($A171="Layered-Over", OR($U171="14-P",$U171="15-P",$U171="16-P",$U171="17-P",$U171="18-P",$U171="19-P",$U171="20-P")),
      INDEX('Wage Grid'!O$14:O$20, MATCH($U171, ListLayeredOverParaproGridLevel, 0)),
      INDEX('Wage Grid'!I$14:I$56, MATCH($U171, ListGridLevel, 0))), 0)</f>
        <v>0</v>
      </c>
      <c r="Y171" s="327">
        <f>IFERROR(IF(AND($A171="Layered-Over", OR($U171="14-P",$U171="15-P",$U171="16-P",$U171="17-P",$U171="18-P",$U171="19-P",$U171="20-P")),
      INDEX('Wage Grid'!P$14:P$20, MATCH($U171, ListLayeredOverParaproGridLevel, 0)),
      INDEX('Wage Grid'!J$14:J$56, MATCH($U171, ListGridLevel, 0))), 0)</f>
        <v>0</v>
      </c>
      <c r="Z171" s="327">
        <f t="shared" si="15"/>
        <v>0</v>
      </c>
      <c r="AA171" s="327">
        <f t="shared" si="16"/>
        <v>0</v>
      </c>
    </row>
    <row r="172" spans="1:27" ht="15" customHeight="1" x14ac:dyDescent="0.25">
      <c r="A172" s="226"/>
      <c r="B172" s="53"/>
      <c r="C172" s="227"/>
      <c r="D172" s="59"/>
      <c r="E172" s="228"/>
      <c r="F172" s="901" t="str">
        <f t="shared" si="17"/>
        <v/>
      </c>
      <c r="G172" s="227"/>
      <c r="H172" s="778"/>
      <c r="I172" s="228"/>
      <c r="J172" s="185"/>
      <c r="K172" s="217"/>
      <c r="L172" s="233" t="str">
        <f t="shared" si="18"/>
        <v/>
      </c>
      <c r="M172" s="207"/>
      <c r="N172" s="208"/>
      <c r="O172" s="208"/>
      <c r="P172" s="209"/>
      <c r="Q172" s="185"/>
      <c r="R172" s="174"/>
      <c r="S172" s="832">
        <f>_xlfn.IFNA(IF($A172="Layered-Over",INDEX('Wage Grid'!$D$14:$D$80,MATCH($B172,ListBargainingUnit,0)),IF($C172=0,INDEX('Wage Grid'!$C$14:$C$80,MATCH($B172,ListBargainingUnit,0)),$C172)),0)</f>
        <v>0</v>
      </c>
      <c r="T172" s="744">
        <f>_xlfn.IFNA(IF($A172="Layered-Over",INDEX('Wage Grid'!$D$14:$D$80,MATCH($D172,ListBargainingUnit,0)),IF($E172=0,INDEX('Wage Grid'!$C$14:$C$80,MATCH($D172,ListBargainingUnit,0)),$E172)),0)</f>
        <v>0</v>
      </c>
      <c r="U172" s="744">
        <f t="shared" si="19"/>
        <v>0</v>
      </c>
      <c r="V172" s="327">
        <f>IFERROR(IF(AND($A172="Layered-Over", OR($U172="14-P",$U172="15-P",$U172="16-P",$U172="17-P",$U172="18-P",$U172="19-P",$U172="20-P")),
      INDEX('Wage Grid'!M$14:M$20, MATCH(U172, ListLayeredOverParaproGridLevel, 0)),
      INDEX('Wage Grid'!G$14:G$56, MATCH(U172, ListGridLevel, 0))), 0)</f>
        <v>0</v>
      </c>
      <c r="W172" s="327">
        <f>IFERROR(IF(AND($A172="Layered-Over", OR($U172="14-P",$U172="15-P",$U172="16-P",$U172="17-P",$U172="18-P",$U172="19-P",$U172="20-P")),
      INDEX('Wage Grid'!N$14:N$20, MATCH($U172, ListLayeredOverParaproGridLevel, 0)),
      INDEX('Wage Grid'!H$14:H$56, MATCH($U172, ListGridLevel, 0))), 0)</f>
        <v>0</v>
      </c>
      <c r="X172" s="327">
        <f>IFERROR(IF(AND($A172="Layered-Over", OR($U172="14-P",$U172="15-P",$U172="16-P",$U172="17-P",$U172="18-P",$U172="19-P",$U172="20-P")),
      INDEX('Wage Grid'!O$14:O$20, MATCH($U172, ListLayeredOverParaproGridLevel, 0)),
      INDEX('Wage Grid'!I$14:I$56, MATCH($U172, ListGridLevel, 0))), 0)</f>
        <v>0</v>
      </c>
      <c r="Y172" s="327">
        <f>IFERROR(IF(AND($A172="Layered-Over", OR($U172="14-P",$U172="15-P",$U172="16-P",$U172="17-P",$U172="18-P",$U172="19-P",$U172="20-P")),
      INDEX('Wage Grid'!P$14:P$20, MATCH($U172, ListLayeredOverParaproGridLevel, 0)),
      INDEX('Wage Grid'!J$14:J$56, MATCH($U172, ListGridLevel, 0))), 0)</f>
        <v>0</v>
      </c>
      <c r="Z172" s="327">
        <f t="shared" si="15"/>
        <v>0</v>
      </c>
      <c r="AA172" s="327">
        <f t="shared" si="16"/>
        <v>0</v>
      </c>
    </row>
    <row r="173" spans="1:27" ht="15" customHeight="1" x14ac:dyDescent="0.25">
      <c r="A173" s="226"/>
      <c r="B173" s="53"/>
      <c r="C173" s="227"/>
      <c r="D173" s="59"/>
      <c r="E173" s="228"/>
      <c r="F173" s="901" t="str">
        <f t="shared" si="17"/>
        <v/>
      </c>
      <c r="G173" s="227"/>
      <c r="H173" s="778"/>
      <c r="I173" s="228"/>
      <c r="J173" s="185"/>
      <c r="K173" s="217"/>
      <c r="L173" s="233" t="str">
        <f t="shared" si="18"/>
        <v/>
      </c>
      <c r="M173" s="207"/>
      <c r="N173" s="208"/>
      <c r="O173" s="208"/>
      <c r="P173" s="209"/>
      <c r="Q173" s="185"/>
      <c r="R173" s="174"/>
      <c r="S173" s="832">
        <f>_xlfn.IFNA(IF($A173="Layered-Over",INDEX('Wage Grid'!$D$14:$D$80,MATCH($B173,ListBargainingUnit,0)),IF($C173=0,INDEX('Wage Grid'!$C$14:$C$80,MATCH($B173,ListBargainingUnit,0)),$C173)),0)</f>
        <v>0</v>
      </c>
      <c r="T173" s="744">
        <f>_xlfn.IFNA(IF($A173="Layered-Over",INDEX('Wage Grid'!$D$14:$D$80,MATCH($D173,ListBargainingUnit,0)),IF($E173=0,INDEX('Wage Grid'!$C$14:$C$80,MATCH($D173,ListBargainingUnit,0)),$E173)),0)</f>
        <v>0</v>
      </c>
      <c r="U173" s="744">
        <f t="shared" si="19"/>
        <v>0</v>
      </c>
      <c r="V173" s="327">
        <f>IFERROR(IF(AND($A173="Layered-Over", OR($U173="14-P",$U173="15-P",$U173="16-P",$U173="17-P",$U173="18-P",$U173="19-P",$U173="20-P")),
      INDEX('Wage Grid'!M$14:M$20, MATCH(U173, ListLayeredOverParaproGridLevel, 0)),
      INDEX('Wage Grid'!G$14:G$56, MATCH(U173, ListGridLevel, 0))), 0)</f>
        <v>0</v>
      </c>
      <c r="W173" s="327">
        <f>IFERROR(IF(AND($A173="Layered-Over", OR($U173="14-P",$U173="15-P",$U173="16-P",$U173="17-P",$U173="18-P",$U173="19-P",$U173="20-P")),
      INDEX('Wage Grid'!N$14:N$20, MATCH($U173, ListLayeredOverParaproGridLevel, 0)),
      INDEX('Wage Grid'!H$14:H$56, MATCH($U173, ListGridLevel, 0))), 0)</f>
        <v>0</v>
      </c>
      <c r="X173" s="327">
        <f>IFERROR(IF(AND($A173="Layered-Over", OR($U173="14-P",$U173="15-P",$U173="16-P",$U173="17-P",$U173="18-P",$U173="19-P",$U173="20-P")),
      INDEX('Wage Grid'!O$14:O$20, MATCH($U173, ListLayeredOverParaproGridLevel, 0)),
      INDEX('Wage Grid'!I$14:I$56, MATCH($U173, ListGridLevel, 0))), 0)</f>
        <v>0</v>
      </c>
      <c r="Y173" s="327">
        <f>IFERROR(IF(AND($A173="Layered-Over", OR($U173="14-P",$U173="15-P",$U173="16-P",$U173="17-P",$U173="18-P",$U173="19-P",$U173="20-P")),
      INDEX('Wage Grid'!P$14:P$20, MATCH($U173, ListLayeredOverParaproGridLevel, 0)),
      INDEX('Wage Grid'!J$14:J$56, MATCH($U173, ListGridLevel, 0))), 0)</f>
        <v>0</v>
      </c>
      <c r="Z173" s="327">
        <f t="shared" si="15"/>
        <v>0</v>
      </c>
      <c r="AA173" s="327">
        <f t="shared" si="16"/>
        <v>0</v>
      </c>
    </row>
    <row r="174" spans="1:27" ht="15" customHeight="1" x14ac:dyDescent="0.25">
      <c r="A174" s="226"/>
      <c r="B174" s="53"/>
      <c r="C174" s="227"/>
      <c r="D174" s="59"/>
      <c r="E174" s="228"/>
      <c r="F174" s="901" t="str">
        <f t="shared" si="17"/>
        <v/>
      </c>
      <c r="G174" s="227"/>
      <c r="H174" s="778"/>
      <c r="I174" s="228"/>
      <c r="J174" s="185"/>
      <c r="K174" s="217"/>
      <c r="L174" s="233" t="str">
        <f t="shared" si="18"/>
        <v/>
      </c>
      <c r="M174" s="207"/>
      <c r="N174" s="208"/>
      <c r="O174" s="208"/>
      <c r="P174" s="209"/>
      <c r="Q174" s="185"/>
      <c r="R174" s="174"/>
      <c r="S174" s="832">
        <f>_xlfn.IFNA(IF($A174="Layered-Over",INDEX('Wage Grid'!$D$14:$D$80,MATCH($B174,ListBargainingUnit,0)),IF($C174=0,INDEX('Wage Grid'!$C$14:$C$80,MATCH($B174,ListBargainingUnit,0)),$C174)),0)</f>
        <v>0</v>
      </c>
      <c r="T174" s="744">
        <f>_xlfn.IFNA(IF($A174="Layered-Over",INDEX('Wage Grid'!$D$14:$D$80,MATCH($D174,ListBargainingUnit,0)),IF($E174=0,INDEX('Wage Grid'!$C$14:$C$80,MATCH($D174,ListBargainingUnit,0)),$E174)),0)</f>
        <v>0</v>
      </c>
      <c r="U174" s="744">
        <f t="shared" si="19"/>
        <v>0</v>
      </c>
      <c r="V174" s="327">
        <f>IFERROR(IF(AND($A174="Layered-Over", OR($U174="14-P",$U174="15-P",$U174="16-P",$U174="17-P",$U174="18-P",$U174="19-P",$U174="20-P")),
      INDEX('Wage Grid'!M$14:M$20, MATCH(U174, ListLayeredOverParaproGridLevel, 0)),
      INDEX('Wage Grid'!G$14:G$56, MATCH(U174, ListGridLevel, 0))), 0)</f>
        <v>0</v>
      </c>
      <c r="W174" s="327">
        <f>IFERROR(IF(AND($A174="Layered-Over", OR($U174="14-P",$U174="15-P",$U174="16-P",$U174="17-P",$U174="18-P",$U174="19-P",$U174="20-P")),
      INDEX('Wage Grid'!N$14:N$20, MATCH($U174, ListLayeredOverParaproGridLevel, 0)),
      INDEX('Wage Grid'!H$14:H$56, MATCH($U174, ListGridLevel, 0))), 0)</f>
        <v>0</v>
      </c>
      <c r="X174" s="327">
        <f>IFERROR(IF(AND($A174="Layered-Over", OR($U174="14-P",$U174="15-P",$U174="16-P",$U174="17-P",$U174="18-P",$U174="19-P",$U174="20-P")),
      INDEX('Wage Grid'!O$14:O$20, MATCH($U174, ListLayeredOverParaproGridLevel, 0)),
      INDEX('Wage Grid'!I$14:I$56, MATCH($U174, ListGridLevel, 0))), 0)</f>
        <v>0</v>
      </c>
      <c r="Y174" s="327">
        <f>IFERROR(IF(AND($A174="Layered-Over", OR($U174="14-P",$U174="15-P",$U174="16-P",$U174="17-P",$U174="18-P",$U174="19-P",$U174="20-P")),
      INDEX('Wage Grid'!P$14:P$20, MATCH($U174, ListLayeredOverParaproGridLevel, 0)),
      INDEX('Wage Grid'!J$14:J$56, MATCH($U174, ListGridLevel, 0))), 0)</f>
        <v>0</v>
      </c>
      <c r="Z174" s="327">
        <f t="shared" si="15"/>
        <v>0</v>
      </c>
      <c r="AA174" s="327">
        <f t="shared" si="16"/>
        <v>0</v>
      </c>
    </row>
    <row r="175" spans="1:27" ht="15" customHeight="1" x14ac:dyDescent="0.25">
      <c r="A175" s="226"/>
      <c r="B175" s="53"/>
      <c r="C175" s="227"/>
      <c r="D175" s="59"/>
      <c r="E175" s="228"/>
      <c r="F175" s="901" t="str">
        <f t="shared" si="17"/>
        <v/>
      </c>
      <c r="G175" s="227"/>
      <c r="H175" s="778"/>
      <c r="I175" s="228"/>
      <c r="J175" s="185"/>
      <c r="K175" s="217"/>
      <c r="L175" s="233" t="str">
        <f t="shared" si="18"/>
        <v/>
      </c>
      <c r="M175" s="207"/>
      <c r="N175" s="208"/>
      <c r="O175" s="208"/>
      <c r="P175" s="209"/>
      <c r="Q175" s="185"/>
      <c r="R175" s="174"/>
      <c r="S175" s="832">
        <f>_xlfn.IFNA(IF($A175="Layered-Over",INDEX('Wage Grid'!$D$14:$D$80,MATCH($B175,ListBargainingUnit,0)),IF($C175=0,INDEX('Wage Grid'!$C$14:$C$80,MATCH($B175,ListBargainingUnit,0)),$C175)),0)</f>
        <v>0</v>
      </c>
      <c r="T175" s="744">
        <f>_xlfn.IFNA(IF($A175="Layered-Over",INDEX('Wage Grid'!$D$14:$D$80,MATCH($D175,ListBargainingUnit,0)),IF($E175=0,INDEX('Wage Grid'!$C$14:$C$80,MATCH($D175,ListBargainingUnit,0)),$E175)),0)</f>
        <v>0</v>
      </c>
      <c r="U175" s="744">
        <f t="shared" si="19"/>
        <v>0</v>
      </c>
      <c r="V175" s="327">
        <f>IFERROR(IF(AND($A175="Layered-Over", OR($U175="14-P",$U175="15-P",$U175="16-P",$U175="17-P",$U175="18-P",$U175="19-P",$U175="20-P")),
      INDEX('Wage Grid'!M$14:M$20, MATCH(U175, ListLayeredOverParaproGridLevel, 0)),
      INDEX('Wage Grid'!G$14:G$56, MATCH(U175, ListGridLevel, 0))), 0)</f>
        <v>0</v>
      </c>
      <c r="W175" s="327">
        <f>IFERROR(IF(AND($A175="Layered-Over", OR($U175="14-P",$U175="15-P",$U175="16-P",$U175="17-P",$U175="18-P",$U175="19-P",$U175="20-P")),
      INDEX('Wage Grid'!N$14:N$20, MATCH($U175, ListLayeredOverParaproGridLevel, 0)),
      INDEX('Wage Grid'!H$14:H$56, MATCH($U175, ListGridLevel, 0))), 0)</f>
        <v>0</v>
      </c>
      <c r="X175" s="327">
        <f>IFERROR(IF(AND($A175="Layered-Over", OR($U175="14-P",$U175="15-P",$U175="16-P",$U175="17-P",$U175="18-P",$U175="19-P",$U175="20-P")),
      INDEX('Wage Grid'!O$14:O$20, MATCH($U175, ListLayeredOverParaproGridLevel, 0)),
      INDEX('Wage Grid'!I$14:I$56, MATCH($U175, ListGridLevel, 0))), 0)</f>
        <v>0</v>
      </c>
      <c r="Y175" s="327">
        <f>IFERROR(IF(AND($A175="Layered-Over", OR($U175="14-P",$U175="15-P",$U175="16-P",$U175="17-P",$U175="18-P",$U175="19-P",$U175="20-P")),
      INDEX('Wage Grid'!P$14:P$20, MATCH($U175, ListLayeredOverParaproGridLevel, 0)),
      INDEX('Wage Grid'!J$14:J$56, MATCH($U175, ListGridLevel, 0))), 0)</f>
        <v>0</v>
      </c>
      <c r="Z175" s="327">
        <f t="shared" si="15"/>
        <v>0</v>
      </c>
      <c r="AA175" s="327">
        <f t="shared" si="16"/>
        <v>0</v>
      </c>
    </row>
    <row r="176" spans="1:27" ht="15" customHeight="1" x14ac:dyDescent="0.25">
      <c r="A176" s="226"/>
      <c r="B176" s="53"/>
      <c r="C176" s="227"/>
      <c r="D176" s="59"/>
      <c r="E176" s="228"/>
      <c r="F176" s="901" t="str">
        <f t="shared" si="17"/>
        <v/>
      </c>
      <c r="G176" s="227"/>
      <c r="H176" s="778"/>
      <c r="I176" s="228"/>
      <c r="J176" s="185"/>
      <c r="K176" s="217"/>
      <c r="L176" s="233" t="str">
        <f t="shared" si="18"/>
        <v/>
      </c>
      <c r="M176" s="207"/>
      <c r="N176" s="208"/>
      <c r="O176" s="208"/>
      <c r="P176" s="209"/>
      <c r="Q176" s="185"/>
      <c r="R176" s="174"/>
      <c r="S176" s="832">
        <f>_xlfn.IFNA(IF($A176="Layered-Over",INDEX('Wage Grid'!$D$14:$D$80,MATCH($B176,ListBargainingUnit,0)),IF($C176=0,INDEX('Wage Grid'!$C$14:$C$80,MATCH($B176,ListBargainingUnit,0)),$C176)),0)</f>
        <v>0</v>
      </c>
      <c r="T176" s="744">
        <f>_xlfn.IFNA(IF($A176="Layered-Over",INDEX('Wage Grid'!$D$14:$D$80,MATCH($D176,ListBargainingUnit,0)),IF($E176=0,INDEX('Wage Grid'!$C$14:$C$80,MATCH($D176,ListBargainingUnit,0)),$E176)),0)</f>
        <v>0</v>
      </c>
      <c r="U176" s="744">
        <f t="shared" si="19"/>
        <v>0</v>
      </c>
      <c r="V176" s="327">
        <f>IFERROR(IF(AND($A176="Layered-Over", OR($U176="14-P",$U176="15-P",$U176="16-P",$U176="17-P",$U176="18-P",$U176="19-P",$U176="20-P")),
      INDEX('Wage Grid'!M$14:M$20, MATCH(U176, ListLayeredOverParaproGridLevel, 0)),
      INDEX('Wage Grid'!G$14:G$56, MATCH(U176, ListGridLevel, 0))), 0)</f>
        <v>0</v>
      </c>
      <c r="W176" s="327">
        <f>IFERROR(IF(AND($A176="Layered-Over", OR($U176="14-P",$U176="15-P",$U176="16-P",$U176="17-P",$U176="18-P",$U176="19-P",$U176="20-P")),
      INDEX('Wage Grid'!N$14:N$20, MATCH($U176, ListLayeredOverParaproGridLevel, 0)),
      INDEX('Wage Grid'!H$14:H$56, MATCH($U176, ListGridLevel, 0))), 0)</f>
        <v>0</v>
      </c>
      <c r="X176" s="327">
        <f>IFERROR(IF(AND($A176="Layered-Over", OR($U176="14-P",$U176="15-P",$U176="16-P",$U176="17-P",$U176="18-P",$U176="19-P",$U176="20-P")),
      INDEX('Wage Grid'!O$14:O$20, MATCH($U176, ListLayeredOverParaproGridLevel, 0)),
      INDEX('Wage Grid'!I$14:I$56, MATCH($U176, ListGridLevel, 0))), 0)</f>
        <v>0</v>
      </c>
      <c r="Y176" s="327">
        <f>IFERROR(IF(AND($A176="Layered-Over", OR($U176="14-P",$U176="15-P",$U176="16-P",$U176="17-P",$U176="18-P",$U176="19-P",$U176="20-P")),
      INDEX('Wage Grid'!P$14:P$20, MATCH($U176, ListLayeredOverParaproGridLevel, 0)),
      INDEX('Wage Grid'!J$14:J$56, MATCH($U176, ListGridLevel, 0))), 0)</f>
        <v>0</v>
      </c>
      <c r="Z176" s="327">
        <f t="shared" si="15"/>
        <v>0</v>
      </c>
      <c r="AA176" s="327">
        <f t="shared" si="16"/>
        <v>0</v>
      </c>
    </row>
    <row r="177" spans="1:27" ht="15" customHeight="1" x14ac:dyDescent="0.25">
      <c r="A177" s="226"/>
      <c r="B177" s="53"/>
      <c r="C177" s="227"/>
      <c r="D177" s="59"/>
      <c r="E177" s="228"/>
      <c r="F177" s="901" t="str">
        <f t="shared" si="17"/>
        <v/>
      </c>
      <c r="G177" s="227"/>
      <c r="H177" s="778"/>
      <c r="I177" s="228"/>
      <c r="J177" s="185"/>
      <c r="K177" s="217"/>
      <c r="L177" s="233" t="str">
        <f t="shared" si="18"/>
        <v/>
      </c>
      <c r="M177" s="207"/>
      <c r="N177" s="208"/>
      <c r="O177" s="208"/>
      <c r="P177" s="209"/>
      <c r="Q177" s="185"/>
      <c r="R177" s="174"/>
      <c r="S177" s="832">
        <f>_xlfn.IFNA(IF($A177="Layered-Over",INDEX('Wage Grid'!$D$14:$D$80,MATCH($B177,ListBargainingUnit,0)),IF($C177=0,INDEX('Wage Grid'!$C$14:$C$80,MATCH($B177,ListBargainingUnit,0)),$C177)),0)</f>
        <v>0</v>
      </c>
      <c r="T177" s="744">
        <f>_xlfn.IFNA(IF($A177="Layered-Over",INDEX('Wage Grid'!$D$14:$D$80,MATCH($D177,ListBargainingUnit,0)),IF($E177=0,INDEX('Wage Grid'!$C$14:$C$80,MATCH($D177,ListBargainingUnit,0)),$E177)),0)</f>
        <v>0</v>
      </c>
      <c r="U177" s="744">
        <f t="shared" si="19"/>
        <v>0</v>
      </c>
      <c r="V177" s="327">
        <f>IFERROR(IF(AND($A177="Layered-Over", OR($U177="14-P",$U177="15-P",$U177="16-P",$U177="17-P",$U177="18-P",$U177="19-P",$U177="20-P")),
      INDEX('Wage Grid'!M$14:M$20, MATCH(U177, ListLayeredOverParaproGridLevel, 0)),
      INDEX('Wage Grid'!G$14:G$56, MATCH(U177, ListGridLevel, 0))), 0)</f>
        <v>0</v>
      </c>
      <c r="W177" s="327">
        <f>IFERROR(IF(AND($A177="Layered-Over", OR($U177="14-P",$U177="15-P",$U177="16-P",$U177="17-P",$U177="18-P",$U177="19-P",$U177="20-P")),
      INDEX('Wage Grid'!N$14:N$20, MATCH($U177, ListLayeredOverParaproGridLevel, 0)),
      INDEX('Wage Grid'!H$14:H$56, MATCH($U177, ListGridLevel, 0))), 0)</f>
        <v>0</v>
      </c>
      <c r="X177" s="327">
        <f>IFERROR(IF(AND($A177="Layered-Over", OR($U177="14-P",$U177="15-P",$U177="16-P",$U177="17-P",$U177="18-P",$U177="19-P",$U177="20-P")),
      INDEX('Wage Grid'!O$14:O$20, MATCH($U177, ListLayeredOverParaproGridLevel, 0)),
      INDEX('Wage Grid'!I$14:I$56, MATCH($U177, ListGridLevel, 0))), 0)</f>
        <v>0</v>
      </c>
      <c r="Y177" s="327">
        <f>IFERROR(IF(AND($A177="Layered-Over", OR($U177="14-P",$U177="15-P",$U177="16-P",$U177="17-P",$U177="18-P",$U177="19-P",$U177="20-P")),
      INDEX('Wage Grid'!P$14:P$20, MATCH($U177, ListLayeredOverParaproGridLevel, 0)),
      INDEX('Wage Grid'!J$14:J$56, MATCH($U177, ListGridLevel, 0))), 0)</f>
        <v>0</v>
      </c>
      <c r="Z177" s="327">
        <f t="shared" ref="Z177:Z196" si="20">J177*K177</f>
        <v>0</v>
      </c>
      <c r="AA177" s="327">
        <f t="shared" ref="AA177:AA196" si="21">SUM(M177*V177,N177*W177,O177*X177,P177*Y177+Q177*R177)</f>
        <v>0</v>
      </c>
    </row>
    <row r="178" spans="1:27" ht="15" customHeight="1" x14ac:dyDescent="0.25">
      <c r="A178" s="226"/>
      <c r="B178" s="53"/>
      <c r="C178" s="227"/>
      <c r="D178" s="59"/>
      <c r="E178" s="228"/>
      <c r="F178" s="901" t="str">
        <f t="shared" si="17"/>
        <v/>
      </c>
      <c r="G178" s="227"/>
      <c r="H178" s="778"/>
      <c r="I178" s="228"/>
      <c r="J178" s="185"/>
      <c r="K178" s="217"/>
      <c r="L178" s="233" t="str">
        <f t="shared" si="18"/>
        <v/>
      </c>
      <c r="M178" s="207"/>
      <c r="N178" s="208"/>
      <c r="O178" s="208"/>
      <c r="P178" s="209"/>
      <c r="Q178" s="185"/>
      <c r="R178" s="174"/>
      <c r="S178" s="832">
        <f>_xlfn.IFNA(IF($A178="Layered-Over",INDEX('Wage Grid'!$D$14:$D$80,MATCH($B178,ListBargainingUnit,0)),IF($C178=0,INDEX('Wage Grid'!$C$14:$C$80,MATCH($B178,ListBargainingUnit,0)),$C178)),0)</f>
        <v>0</v>
      </c>
      <c r="T178" s="744">
        <f>_xlfn.IFNA(IF($A178="Layered-Over",INDEX('Wage Grid'!$D$14:$D$80,MATCH($D178,ListBargainingUnit,0)),IF($E178=0,INDEX('Wage Grid'!$C$14:$C$80,MATCH($D178,ListBargainingUnit,0)),$E178)),0)</f>
        <v>0</v>
      </c>
      <c r="U178" s="744">
        <f t="shared" si="19"/>
        <v>0</v>
      </c>
      <c r="V178" s="327">
        <f>IFERROR(IF(AND($A178="Layered-Over", OR($U178="14-P",$U178="15-P",$U178="16-P",$U178="17-P",$U178="18-P",$U178="19-P",$U178="20-P")),
      INDEX('Wage Grid'!M$14:M$20, MATCH(U178, ListLayeredOverParaproGridLevel, 0)),
      INDEX('Wage Grid'!G$14:G$56, MATCH(U178, ListGridLevel, 0))), 0)</f>
        <v>0</v>
      </c>
      <c r="W178" s="327">
        <f>IFERROR(IF(AND($A178="Layered-Over", OR($U178="14-P",$U178="15-P",$U178="16-P",$U178="17-P",$U178="18-P",$U178="19-P",$U178="20-P")),
      INDEX('Wage Grid'!N$14:N$20, MATCH($U178, ListLayeredOverParaproGridLevel, 0)),
      INDEX('Wage Grid'!H$14:H$56, MATCH($U178, ListGridLevel, 0))), 0)</f>
        <v>0</v>
      </c>
      <c r="X178" s="327">
        <f>IFERROR(IF(AND($A178="Layered-Over", OR($U178="14-P",$U178="15-P",$U178="16-P",$U178="17-P",$U178="18-P",$U178="19-P",$U178="20-P")),
      INDEX('Wage Grid'!O$14:O$20, MATCH($U178, ListLayeredOverParaproGridLevel, 0)),
      INDEX('Wage Grid'!I$14:I$56, MATCH($U178, ListGridLevel, 0))), 0)</f>
        <v>0</v>
      </c>
      <c r="Y178" s="327">
        <f>IFERROR(IF(AND($A178="Layered-Over", OR($U178="14-P",$U178="15-P",$U178="16-P",$U178="17-P",$U178="18-P",$U178="19-P",$U178="20-P")),
      INDEX('Wage Grid'!P$14:P$20, MATCH($U178, ListLayeredOverParaproGridLevel, 0)),
      INDEX('Wage Grid'!J$14:J$56, MATCH($U178, ListGridLevel, 0))), 0)</f>
        <v>0</v>
      </c>
      <c r="Z178" s="327">
        <f t="shared" si="20"/>
        <v>0</v>
      </c>
      <c r="AA178" s="327">
        <f t="shared" si="21"/>
        <v>0</v>
      </c>
    </row>
    <row r="179" spans="1:27" ht="15" customHeight="1" x14ac:dyDescent="0.25">
      <c r="A179" s="226"/>
      <c r="B179" s="53"/>
      <c r="C179" s="227"/>
      <c r="D179" s="59"/>
      <c r="E179" s="228"/>
      <c r="F179" s="901" t="str">
        <f t="shared" si="17"/>
        <v/>
      </c>
      <c r="G179" s="227"/>
      <c r="H179" s="778"/>
      <c r="I179" s="228"/>
      <c r="J179" s="185"/>
      <c r="K179" s="217"/>
      <c r="L179" s="233" t="str">
        <f t="shared" si="18"/>
        <v/>
      </c>
      <c r="M179" s="207"/>
      <c r="N179" s="208"/>
      <c r="O179" s="208"/>
      <c r="P179" s="209"/>
      <c r="Q179" s="185"/>
      <c r="R179" s="174"/>
      <c r="S179" s="832">
        <f>_xlfn.IFNA(IF($A179="Layered-Over",INDEX('Wage Grid'!$D$14:$D$80,MATCH($B179,ListBargainingUnit,0)),IF($C179=0,INDEX('Wage Grid'!$C$14:$C$80,MATCH($B179,ListBargainingUnit,0)),$C179)),0)</f>
        <v>0</v>
      </c>
      <c r="T179" s="744">
        <f>_xlfn.IFNA(IF($A179="Layered-Over",INDEX('Wage Grid'!$D$14:$D$80,MATCH($D179,ListBargainingUnit,0)),IF($E179=0,INDEX('Wage Grid'!$C$14:$C$80,MATCH($D179,ListBargainingUnit,0)),$E179)),0)</f>
        <v>0</v>
      </c>
      <c r="U179" s="744">
        <f t="shared" si="19"/>
        <v>0</v>
      </c>
      <c r="V179" s="327">
        <f>IFERROR(IF(AND($A179="Layered-Over", OR($U179="14-P",$U179="15-P",$U179="16-P",$U179="17-P",$U179="18-P",$U179="19-P",$U179="20-P")),
      INDEX('Wage Grid'!M$14:M$20, MATCH(U179, ListLayeredOverParaproGridLevel, 0)),
      INDEX('Wage Grid'!G$14:G$56, MATCH(U179, ListGridLevel, 0))), 0)</f>
        <v>0</v>
      </c>
      <c r="W179" s="327">
        <f>IFERROR(IF(AND($A179="Layered-Over", OR($U179="14-P",$U179="15-P",$U179="16-P",$U179="17-P",$U179="18-P",$U179="19-P",$U179="20-P")),
      INDEX('Wage Grid'!N$14:N$20, MATCH($U179, ListLayeredOverParaproGridLevel, 0)),
      INDEX('Wage Grid'!H$14:H$56, MATCH($U179, ListGridLevel, 0))), 0)</f>
        <v>0</v>
      </c>
      <c r="X179" s="327">
        <f>IFERROR(IF(AND($A179="Layered-Over", OR($U179="14-P",$U179="15-P",$U179="16-P",$U179="17-P",$U179="18-P",$U179="19-P",$U179="20-P")),
      INDEX('Wage Grid'!O$14:O$20, MATCH($U179, ListLayeredOverParaproGridLevel, 0)),
      INDEX('Wage Grid'!I$14:I$56, MATCH($U179, ListGridLevel, 0))), 0)</f>
        <v>0</v>
      </c>
      <c r="Y179" s="327">
        <f>IFERROR(IF(AND($A179="Layered-Over", OR($U179="14-P",$U179="15-P",$U179="16-P",$U179="17-P",$U179="18-P",$U179="19-P",$U179="20-P")),
      INDEX('Wage Grid'!P$14:P$20, MATCH($U179, ListLayeredOverParaproGridLevel, 0)),
      INDEX('Wage Grid'!J$14:J$56, MATCH($U179, ListGridLevel, 0))), 0)</f>
        <v>0</v>
      </c>
      <c r="Z179" s="327">
        <f t="shared" si="20"/>
        <v>0</v>
      </c>
      <c r="AA179" s="327">
        <f t="shared" si="21"/>
        <v>0</v>
      </c>
    </row>
    <row r="180" spans="1:27" ht="15" customHeight="1" x14ac:dyDescent="0.25">
      <c r="A180" s="226"/>
      <c r="B180" s="53"/>
      <c r="C180" s="227"/>
      <c r="D180" s="59"/>
      <c r="E180" s="228"/>
      <c r="F180" s="901" t="str">
        <f t="shared" si="17"/>
        <v/>
      </c>
      <c r="G180" s="227"/>
      <c r="H180" s="778"/>
      <c r="I180" s="228"/>
      <c r="J180" s="185"/>
      <c r="K180" s="217"/>
      <c r="L180" s="233" t="str">
        <f t="shared" si="18"/>
        <v/>
      </c>
      <c r="M180" s="207"/>
      <c r="N180" s="208"/>
      <c r="O180" s="208"/>
      <c r="P180" s="209"/>
      <c r="Q180" s="185"/>
      <c r="R180" s="174"/>
      <c r="S180" s="832">
        <f>_xlfn.IFNA(IF($A180="Layered-Over",INDEX('Wage Grid'!$D$14:$D$80,MATCH($B180,ListBargainingUnit,0)),IF($C180=0,INDEX('Wage Grid'!$C$14:$C$80,MATCH($B180,ListBargainingUnit,0)),$C180)),0)</f>
        <v>0</v>
      </c>
      <c r="T180" s="744">
        <f>_xlfn.IFNA(IF($A180="Layered-Over",INDEX('Wage Grid'!$D$14:$D$80,MATCH($D180,ListBargainingUnit,0)),IF($E180=0,INDEX('Wage Grid'!$C$14:$C$80,MATCH($D180,ListBargainingUnit,0)),$E180)),0)</f>
        <v>0</v>
      </c>
      <c r="U180" s="744">
        <f t="shared" si="19"/>
        <v>0</v>
      </c>
      <c r="V180" s="327">
        <f>IFERROR(IF(AND($A180="Layered-Over", OR($U180="14-P",$U180="15-P",$U180="16-P",$U180="17-P",$U180="18-P",$U180="19-P",$U180="20-P")),
      INDEX('Wage Grid'!M$14:M$20, MATCH(U180, ListLayeredOverParaproGridLevel, 0)),
      INDEX('Wage Grid'!G$14:G$56, MATCH(U180, ListGridLevel, 0))), 0)</f>
        <v>0</v>
      </c>
      <c r="W180" s="327">
        <f>IFERROR(IF(AND($A180="Layered-Over", OR($U180="14-P",$U180="15-P",$U180="16-P",$U180="17-P",$U180="18-P",$U180="19-P",$U180="20-P")),
      INDEX('Wage Grid'!N$14:N$20, MATCH($U180, ListLayeredOverParaproGridLevel, 0)),
      INDEX('Wage Grid'!H$14:H$56, MATCH($U180, ListGridLevel, 0))), 0)</f>
        <v>0</v>
      </c>
      <c r="X180" s="327">
        <f>IFERROR(IF(AND($A180="Layered-Over", OR($U180="14-P",$U180="15-P",$U180="16-P",$U180="17-P",$U180="18-P",$U180="19-P",$U180="20-P")),
      INDEX('Wage Grid'!O$14:O$20, MATCH($U180, ListLayeredOverParaproGridLevel, 0)),
      INDEX('Wage Grid'!I$14:I$56, MATCH($U180, ListGridLevel, 0))), 0)</f>
        <v>0</v>
      </c>
      <c r="Y180" s="327">
        <f>IFERROR(IF(AND($A180="Layered-Over", OR($U180="14-P",$U180="15-P",$U180="16-P",$U180="17-P",$U180="18-P",$U180="19-P",$U180="20-P")),
      INDEX('Wage Grid'!P$14:P$20, MATCH($U180, ListLayeredOverParaproGridLevel, 0)),
      INDEX('Wage Grid'!J$14:J$56, MATCH($U180, ListGridLevel, 0))), 0)</f>
        <v>0</v>
      </c>
      <c r="Z180" s="327">
        <f t="shared" si="20"/>
        <v>0</v>
      </c>
      <c r="AA180" s="327">
        <f t="shared" si="21"/>
        <v>0</v>
      </c>
    </row>
    <row r="181" spans="1:27" ht="15" customHeight="1" x14ac:dyDescent="0.25">
      <c r="A181" s="226"/>
      <c r="B181" s="53"/>
      <c r="C181" s="227"/>
      <c r="D181" s="59"/>
      <c r="E181" s="228"/>
      <c r="F181" s="901" t="str">
        <f t="shared" si="17"/>
        <v/>
      </c>
      <c r="G181" s="227"/>
      <c r="H181" s="778"/>
      <c r="I181" s="228"/>
      <c r="J181" s="185"/>
      <c r="K181" s="217"/>
      <c r="L181" s="233" t="str">
        <f t="shared" si="18"/>
        <v/>
      </c>
      <c r="M181" s="207"/>
      <c r="N181" s="208"/>
      <c r="O181" s="208"/>
      <c r="P181" s="209"/>
      <c r="Q181" s="185"/>
      <c r="R181" s="174"/>
      <c r="S181" s="832">
        <f>_xlfn.IFNA(IF($A181="Layered-Over",INDEX('Wage Grid'!$D$14:$D$80,MATCH($B181,ListBargainingUnit,0)),IF($C181=0,INDEX('Wage Grid'!$C$14:$C$80,MATCH($B181,ListBargainingUnit,0)),$C181)),0)</f>
        <v>0</v>
      </c>
      <c r="T181" s="744">
        <f>_xlfn.IFNA(IF($A181="Layered-Over",INDEX('Wage Grid'!$D$14:$D$80,MATCH($D181,ListBargainingUnit,0)),IF($E181=0,INDEX('Wage Grid'!$C$14:$C$80,MATCH($D181,ListBargainingUnit,0)),$E181)),0)</f>
        <v>0</v>
      </c>
      <c r="U181" s="744">
        <f t="shared" si="19"/>
        <v>0</v>
      </c>
      <c r="V181" s="327">
        <f>IFERROR(IF(AND($A181="Layered-Over", OR($U181="14-P",$U181="15-P",$U181="16-P",$U181="17-P",$U181="18-P",$U181="19-P",$U181="20-P")),
      INDEX('Wage Grid'!M$14:M$20, MATCH(U181, ListLayeredOverParaproGridLevel, 0)),
      INDEX('Wage Grid'!G$14:G$56, MATCH(U181, ListGridLevel, 0))), 0)</f>
        <v>0</v>
      </c>
      <c r="W181" s="327">
        <f>IFERROR(IF(AND($A181="Layered-Over", OR($U181="14-P",$U181="15-P",$U181="16-P",$U181="17-P",$U181="18-P",$U181="19-P",$U181="20-P")),
      INDEX('Wage Grid'!N$14:N$20, MATCH($U181, ListLayeredOverParaproGridLevel, 0)),
      INDEX('Wage Grid'!H$14:H$56, MATCH($U181, ListGridLevel, 0))), 0)</f>
        <v>0</v>
      </c>
      <c r="X181" s="327">
        <f>IFERROR(IF(AND($A181="Layered-Over", OR($U181="14-P",$U181="15-P",$U181="16-P",$U181="17-P",$U181="18-P",$U181="19-P",$U181="20-P")),
      INDEX('Wage Grid'!O$14:O$20, MATCH($U181, ListLayeredOverParaproGridLevel, 0)),
      INDEX('Wage Grid'!I$14:I$56, MATCH($U181, ListGridLevel, 0))), 0)</f>
        <v>0</v>
      </c>
      <c r="Y181" s="327">
        <f>IFERROR(IF(AND($A181="Layered-Over", OR($U181="14-P",$U181="15-P",$U181="16-P",$U181="17-P",$U181="18-P",$U181="19-P",$U181="20-P")),
      INDEX('Wage Grid'!P$14:P$20, MATCH($U181, ListLayeredOverParaproGridLevel, 0)),
      INDEX('Wage Grid'!J$14:J$56, MATCH($U181, ListGridLevel, 0))), 0)</f>
        <v>0</v>
      </c>
      <c r="Z181" s="327">
        <f t="shared" si="20"/>
        <v>0</v>
      </c>
      <c r="AA181" s="327">
        <f t="shared" si="21"/>
        <v>0</v>
      </c>
    </row>
    <row r="182" spans="1:27" ht="15" customHeight="1" x14ac:dyDescent="0.25">
      <c r="A182" s="226"/>
      <c r="B182" s="53"/>
      <c r="C182" s="227"/>
      <c r="D182" s="59"/>
      <c r="E182" s="228"/>
      <c r="F182" s="901" t="str">
        <f t="shared" si="17"/>
        <v/>
      </c>
      <c r="G182" s="227"/>
      <c r="H182" s="778"/>
      <c r="I182" s="228"/>
      <c r="J182" s="185"/>
      <c r="K182" s="217"/>
      <c r="L182" s="233" t="str">
        <f t="shared" si="18"/>
        <v/>
      </c>
      <c r="M182" s="207"/>
      <c r="N182" s="208"/>
      <c r="O182" s="208"/>
      <c r="P182" s="209"/>
      <c r="Q182" s="185"/>
      <c r="R182" s="174"/>
      <c r="S182" s="832">
        <f>_xlfn.IFNA(IF($A182="Layered-Over",INDEX('Wage Grid'!$D$14:$D$80,MATCH($B182,ListBargainingUnit,0)),IF($C182=0,INDEX('Wage Grid'!$C$14:$C$80,MATCH($B182,ListBargainingUnit,0)),$C182)),0)</f>
        <v>0</v>
      </c>
      <c r="T182" s="744">
        <f>_xlfn.IFNA(IF($A182="Layered-Over",INDEX('Wage Grid'!$D$14:$D$80,MATCH($D182,ListBargainingUnit,0)),IF($E182=0,INDEX('Wage Grid'!$C$14:$C$80,MATCH($D182,ListBargainingUnit,0)),$E182)),0)</f>
        <v>0</v>
      </c>
      <c r="U182" s="744">
        <f t="shared" si="19"/>
        <v>0</v>
      </c>
      <c r="V182" s="327">
        <f>IFERROR(IF(AND($A182="Layered-Over", OR($U182="14-P",$U182="15-P",$U182="16-P",$U182="17-P",$U182="18-P",$U182="19-P",$U182="20-P")),
      INDEX('Wage Grid'!M$14:M$20, MATCH(U182, ListLayeredOverParaproGridLevel, 0)),
      INDEX('Wage Grid'!G$14:G$56, MATCH(U182, ListGridLevel, 0))), 0)</f>
        <v>0</v>
      </c>
      <c r="W182" s="327">
        <f>IFERROR(IF(AND($A182="Layered-Over", OR($U182="14-P",$U182="15-P",$U182="16-P",$U182="17-P",$U182="18-P",$U182="19-P",$U182="20-P")),
      INDEX('Wage Grid'!N$14:N$20, MATCH($U182, ListLayeredOverParaproGridLevel, 0)),
      INDEX('Wage Grid'!H$14:H$56, MATCH($U182, ListGridLevel, 0))), 0)</f>
        <v>0</v>
      </c>
      <c r="X182" s="327">
        <f>IFERROR(IF(AND($A182="Layered-Over", OR($U182="14-P",$U182="15-P",$U182="16-P",$U182="17-P",$U182="18-P",$U182="19-P",$U182="20-P")),
      INDEX('Wage Grid'!O$14:O$20, MATCH($U182, ListLayeredOverParaproGridLevel, 0)),
      INDEX('Wage Grid'!I$14:I$56, MATCH($U182, ListGridLevel, 0))), 0)</f>
        <v>0</v>
      </c>
      <c r="Y182" s="327">
        <f>IFERROR(IF(AND($A182="Layered-Over", OR($U182="14-P",$U182="15-P",$U182="16-P",$U182="17-P",$U182="18-P",$U182="19-P",$U182="20-P")),
      INDEX('Wage Grid'!P$14:P$20, MATCH($U182, ListLayeredOverParaproGridLevel, 0)),
      INDEX('Wage Grid'!J$14:J$56, MATCH($U182, ListGridLevel, 0))), 0)</f>
        <v>0</v>
      </c>
      <c r="Z182" s="327">
        <f t="shared" si="20"/>
        <v>0</v>
      </c>
      <c r="AA182" s="327">
        <f t="shared" si="21"/>
        <v>0</v>
      </c>
    </row>
    <row r="183" spans="1:27" ht="15" customHeight="1" x14ac:dyDescent="0.25">
      <c r="A183" s="226"/>
      <c r="B183" s="53"/>
      <c r="C183" s="227"/>
      <c r="D183" s="59"/>
      <c r="E183" s="228"/>
      <c r="F183" s="901" t="str">
        <f t="shared" si="17"/>
        <v/>
      </c>
      <c r="G183" s="227"/>
      <c r="H183" s="778"/>
      <c r="I183" s="228"/>
      <c r="J183" s="185"/>
      <c r="K183" s="217"/>
      <c r="L183" s="233" t="str">
        <f t="shared" si="18"/>
        <v/>
      </c>
      <c r="M183" s="207"/>
      <c r="N183" s="208"/>
      <c r="O183" s="208"/>
      <c r="P183" s="209"/>
      <c r="Q183" s="185"/>
      <c r="R183" s="174"/>
      <c r="S183" s="832">
        <f>_xlfn.IFNA(IF($A183="Layered-Over",INDEX('Wage Grid'!$D$14:$D$80,MATCH($B183,ListBargainingUnit,0)),IF($C183=0,INDEX('Wage Grid'!$C$14:$C$80,MATCH($B183,ListBargainingUnit,0)),$C183)),0)</f>
        <v>0</v>
      </c>
      <c r="T183" s="744">
        <f>_xlfn.IFNA(IF($A183="Layered-Over",INDEX('Wage Grid'!$D$14:$D$80,MATCH($D183,ListBargainingUnit,0)),IF($E183=0,INDEX('Wage Grid'!$C$14:$C$80,MATCH($D183,ListBargainingUnit,0)),$E183)),0)</f>
        <v>0</v>
      </c>
      <c r="U183" s="744">
        <f t="shared" si="19"/>
        <v>0</v>
      </c>
      <c r="V183" s="327">
        <f>IFERROR(IF(AND($A183="Layered-Over", OR($U183="14-P",$U183="15-P",$U183="16-P",$U183="17-P",$U183="18-P",$U183="19-P",$U183="20-P")),
      INDEX('Wage Grid'!M$14:M$20, MATCH(U183, ListLayeredOverParaproGridLevel, 0)),
      INDEX('Wage Grid'!G$14:G$56, MATCH(U183, ListGridLevel, 0))), 0)</f>
        <v>0</v>
      </c>
      <c r="W183" s="327">
        <f>IFERROR(IF(AND($A183="Layered-Over", OR($U183="14-P",$U183="15-P",$U183="16-P",$U183="17-P",$U183="18-P",$U183="19-P",$U183="20-P")),
      INDEX('Wage Grid'!N$14:N$20, MATCH($U183, ListLayeredOverParaproGridLevel, 0)),
      INDEX('Wage Grid'!H$14:H$56, MATCH($U183, ListGridLevel, 0))), 0)</f>
        <v>0</v>
      </c>
      <c r="X183" s="327">
        <f>IFERROR(IF(AND($A183="Layered-Over", OR($U183="14-P",$U183="15-P",$U183="16-P",$U183="17-P",$U183="18-P",$U183="19-P",$U183="20-P")),
      INDEX('Wage Grid'!O$14:O$20, MATCH($U183, ListLayeredOverParaproGridLevel, 0)),
      INDEX('Wage Grid'!I$14:I$56, MATCH($U183, ListGridLevel, 0))), 0)</f>
        <v>0</v>
      </c>
      <c r="Y183" s="327">
        <f>IFERROR(IF(AND($A183="Layered-Over", OR($U183="14-P",$U183="15-P",$U183="16-P",$U183="17-P",$U183="18-P",$U183="19-P",$U183="20-P")),
      INDEX('Wage Grid'!P$14:P$20, MATCH($U183, ListLayeredOverParaproGridLevel, 0)),
      INDEX('Wage Grid'!J$14:J$56, MATCH($U183, ListGridLevel, 0))), 0)</f>
        <v>0</v>
      </c>
      <c r="Z183" s="327">
        <f t="shared" si="20"/>
        <v>0</v>
      </c>
      <c r="AA183" s="327">
        <f t="shared" si="21"/>
        <v>0</v>
      </c>
    </row>
    <row r="184" spans="1:27" ht="15" customHeight="1" x14ac:dyDescent="0.25">
      <c r="A184" s="226"/>
      <c r="B184" s="53"/>
      <c r="C184" s="227"/>
      <c r="D184" s="59"/>
      <c r="E184" s="228"/>
      <c r="F184" s="901" t="str">
        <f t="shared" si="17"/>
        <v/>
      </c>
      <c r="G184" s="227"/>
      <c r="H184" s="778"/>
      <c r="I184" s="228"/>
      <c r="J184" s="185"/>
      <c r="K184" s="217"/>
      <c r="L184" s="233" t="str">
        <f t="shared" si="18"/>
        <v/>
      </c>
      <c r="M184" s="207"/>
      <c r="N184" s="208"/>
      <c r="O184" s="208"/>
      <c r="P184" s="209"/>
      <c r="Q184" s="185"/>
      <c r="R184" s="174"/>
      <c r="S184" s="832">
        <f>_xlfn.IFNA(IF($A184="Layered-Over",INDEX('Wage Grid'!$D$14:$D$80,MATCH($B184,ListBargainingUnit,0)),IF($C184=0,INDEX('Wage Grid'!$C$14:$C$80,MATCH($B184,ListBargainingUnit,0)),$C184)),0)</f>
        <v>0</v>
      </c>
      <c r="T184" s="744">
        <f>_xlfn.IFNA(IF($A184="Layered-Over",INDEX('Wage Grid'!$D$14:$D$80,MATCH($D184,ListBargainingUnit,0)),IF($E184=0,INDEX('Wage Grid'!$C$14:$C$80,MATCH($D184,ListBargainingUnit,0)),$E184)),0)</f>
        <v>0</v>
      </c>
      <c r="U184" s="744">
        <f t="shared" si="19"/>
        <v>0</v>
      </c>
      <c r="V184" s="327">
        <f>IFERROR(IF(AND($A184="Layered-Over", OR($U184="14-P",$U184="15-P",$U184="16-P",$U184="17-P",$U184="18-P",$U184="19-P",$U184="20-P")),
      INDEX('Wage Grid'!M$14:M$20, MATCH(U184, ListLayeredOverParaproGridLevel, 0)),
      INDEX('Wage Grid'!G$14:G$56, MATCH(U184, ListGridLevel, 0))), 0)</f>
        <v>0</v>
      </c>
      <c r="W184" s="327">
        <f>IFERROR(IF(AND($A184="Layered-Over", OR($U184="14-P",$U184="15-P",$U184="16-P",$U184="17-P",$U184="18-P",$U184="19-P",$U184="20-P")),
      INDEX('Wage Grid'!N$14:N$20, MATCH($U184, ListLayeredOverParaproGridLevel, 0)),
      INDEX('Wage Grid'!H$14:H$56, MATCH($U184, ListGridLevel, 0))), 0)</f>
        <v>0</v>
      </c>
      <c r="X184" s="327">
        <f>IFERROR(IF(AND($A184="Layered-Over", OR($U184="14-P",$U184="15-P",$U184="16-P",$U184="17-P",$U184="18-P",$U184="19-P",$U184="20-P")),
      INDEX('Wage Grid'!O$14:O$20, MATCH($U184, ListLayeredOverParaproGridLevel, 0)),
      INDEX('Wage Grid'!I$14:I$56, MATCH($U184, ListGridLevel, 0))), 0)</f>
        <v>0</v>
      </c>
      <c r="Y184" s="327">
        <f>IFERROR(IF(AND($A184="Layered-Over", OR($U184="14-P",$U184="15-P",$U184="16-P",$U184="17-P",$U184="18-P",$U184="19-P",$U184="20-P")),
      INDEX('Wage Grid'!P$14:P$20, MATCH($U184, ListLayeredOverParaproGridLevel, 0)),
      INDEX('Wage Grid'!J$14:J$56, MATCH($U184, ListGridLevel, 0))), 0)</f>
        <v>0</v>
      </c>
      <c r="Z184" s="327">
        <f t="shared" si="20"/>
        <v>0</v>
      </c>
      <c r="AA184" s="327">
        <f t="shared" si="21"/>
        <v>0</v>
      </c>
    </row>
    <row r="185" spans="1:27" ht="15" customHeight="1" x14ac:dyDescent="0.25">
      <c r="A185" s="226"/>
      <c r="B185" s="53"/>
      <c r="C185" s="227"/>
      <c r="D185" s="59"/>
      <c r="E185" s="228"/>
      <c r="F185" s="901" t="str">
        <f t="shared" si="17"/>
        <v/>
      </c>
      <c r="G185" s="227"/>
      <c r="H185" s="778"/>
      <c r="I185" s="228"/>
      <c r="J185" s="185"/>
      <c r="K185" s="217"/>
      <c r="L185" s="233" t="str">
        <f t="shared" si="18"/>
        <v/>
      </c>
      <c r="M185" s="207"/>
      <c r="N185" s="208"/>
      <c r="O185" s="208"/>
      <c r="P185" s="209"/>
      <c r="Q185" s="185"/>
      <c r="R185" s="174"/>
      <c r="S185" s="832">
        <f>_xlfn.IFNA(IF($A185="Layered-Over",INDEX('Wage Grid'!$D$14:$D$80,MATCH($B185,ListBargainingUnit,0)),IF($C185=0,INDEX('Wage Grid'!$C$14:$C$80,MATCH($B185,ListBargainingUnit,0)),$C185)),0)</f>
        <v>0</v>
      </c>
      <c r="T185" s="744">
        <f>_xlfn.IFNA(IF($A185="Layered-Over",INDEX('Wage Grid'!$D$14:$D$80,MATCH($D185,ListBargainingUnit,0)),IF($E185=0,INDEX('Wage Grid'!$C$14:$C$80,MATCH($D185,ListBargainingUnit,0)),$E185)),0)</f>
        <v>0</v>
      </c>
      <c r="U185" s="744">
        <f t="shared" si="19"/>
        <v>0</v>
      </c>
      <c r="V185" s="327">
        <f>IFERROR(IF(AND($A185="Layered-Over", OR($U185="14-P",$U185="15-P",$U185="16-P",$U185="17-P",$U185="18-P",$U185="19-P",$U185="20-P")),
      INDEX('Wage Grid'!M$14:M$20, MATCH(U185, ListLayeredOverParaproGridLevel, 0)),
      INDEX('Wage Grid'!G$14:G$56, MATCH(U185, ListGridLevel, 0))), 0)</f>
        <v>0</v>
      </c>
      <c r="W185" s="327">
        <f>IFERROR(IF(AND($A185="Layered-Over", OR($U185="14-P",$U185="15-P",$U185="16-P",$U185="17-P",$U185="18-P",$U185="19-P",$U185="20-P")),
      INDEX('Wage Grid'!N$14:N$20, MATCH($U185, ListLayeredOverParaproGridLevel, 0)),
      INDEX('Wage Grid'!H$14:H$56, MATCH($U185, ListGridLevel, 0))), 0)</f>
        <v>0</v>
      </c>
      <c r="X185" s="327">
        <f>IFERROR(IF(AND($A185="Layered-Over", OR($U185="14-P",$U185="15-P",$U185="16-P",$U185="17-P",$U185="18-P",$U185="19-P",$U185="20-P")),
      INDEX('Wage Grid'!O$14:O$20, MATCH($U185, ListLayeredOverParaproGridLevel, 0)),
      INDEX('Wage Grid'!I$14:I$56, MATCH($U185, ListGridLevel, 0))), 0)</f>
        <v>0</v>
      </c>
      <c r="Y185" s="327">
        <f>IFERROR(IF(AND($A185="Layered-Over", OR($U185="14-P",$U185="15-P",$U185="16-P",$U185="17-P",$U185="18-P",$U185="19-P",$U185="20-P")),
      INDEX('Wage Grid'!P$14:P$20, MATCH($U185, ListLayeredOverParaproGridLevel, 0)),
      INDEX('Wage Grid'!J$14:J$56, MATCH($U185, ListGridLevel, 0))), 0)</f>
        <v>0</v>
      </c>
      <c r="Z185" s="327">
        <f t="shared" si="20"/>
        <v>0</v>
      </c>
      <c r="AA185" s="327">
        <f t="shared" si="21"/>
        <v>0</v>
      </c>
    </row>
    <row r="186" spans="1:27" ht="15" customHeight="1" x14ac:dyDescent="0.25">
      <c r="A186" s="226"/>
      <c r="B186" s="53"/>
      <c r="C186" s="227"/>
      <c r="D186" s="59"/>
      <c r="E186" s="228"/>
      <c r="F186" s="901" t="str">
        <f t="shared" si="17"/>
        <v/>
      </c>
      <c r="G186" s="227"/>
      <c r="H186" s="778"/>
      <c r="I186" s="228"/>
      <c r="J186" s="185"/>
      <c r="K186" s="217"/>
      <c r="L186" s="233" t="str">
        <f t="shared" si="18"/>
        <v/>
      </c>
      <c r="M186" s="207"/>
      <c r="N186" s="208"/>
      <c r="O186" s="208"/>
      <c r="P186" s="209"/>
      <c r="Q186" s="185"/>
      <c r="R186" s="174"/>
      <c r="S186" s="832">
        <f>_xlfn.IFNA(IF($A186="Layered-Over",INDEX('Wage Grid'!$D$14:$D$80,MATCH($B186,ListBargainingUnit,0)),IF($C186=0,INDEX('Wage Grid'!$C$14:$C$80,MATCH($B186,ListBargainingUnit,0)),$C186)),0)</f>
        <v>0</v>
      </c>
      <c r="T186" s="744">
        <f>_xlfn.IFNA(IF($A186="Layered-Over",INDEX('Wage Grid'!$D$14:$D$80,MATCH($D186,ListBargainingUnit,0)),IF($E186=0,INDEX('Wage Grid'!$C$14:$C$80,MATCH($D186,ListBargainingUnit,0)),$E186)),0)</f>
        <v>0</v>
      </c>
      <c r="U186" s="744">
        <f t="shared" si="19"/>
        <v>0</v>
      </c>
      <c r="V186" s="327">
        <f>IFERROR(IF(AND($A186="Layered-Over", OR($U186="14-P",$U186="15-P",$U186="16-P",$U186="17-P",$U186="18-P",$U186="19-P",$U186="20-P")),
      INDEX('Wage Grid'!M$14:M$20, MATCH(U186, ListLayeredOverParaproGridLevel, 0)),
      INDEX('Wage Grid'!G$14:G$56, MATCH(U186, ListGridLevel, 0))), 0)</f>
        <v>0</v>
      </c>
      <c r="W186" s="327">
        <f>IFERROR(IF(AND($A186="Layered-Over", OR($U186="14-P",$U186="15-P",$U186="16-P",$U186="17-P",$U186="18-P",$U186="19-P",$U186="20-P")),
      INDEX('Wage Grid'!N$14:N$20, MATCH($U186, ListLayeredOverParaproGridLevel, 0)),
      INDEX('Wage Grid'!H$14:H$56, MATCH($U186, ListGridLevel, 0))), 0)</f>
        <v>0</v>
      </c>
      <c r="X186" s="327">
        <f>IFERROR(IF(AND($A186="Layered-Over", OR($U186="14-P",$U186="15-P",$U186="16-P",$U186="17-P",$U186="18-P",$U186="19-P",$U186="20-P")),
      INDEX('Wage Grid'!O$14:O$20, MATCH($U186, ListLayeredOverParaproGridLevel, 0)),
      INDEX('Wage Grid'!I$14:I$56, MATCH($U186, ListGridLevel, 0))), 0)</f>
        <v>0</v>
      </c>
      <c r="Y186" s="327">
        <f>IFERROR(IF(AND($A186="Layered-Over", OR($U186="14-P",$U186="15-P",$U186="16-P",$U186="17-P",$U186="18-P",$U186="19-P",$U186="20-P")),
      INDEX('Wage Grid'!P$14:P$20, MATCH($U186, ListLayeredOverParaproGridLevel, 0)),
      INDEX('Wage Grid'!J$14:J$56, MATCH($U186, ListGridLevel, 0))), 0)</f>
        <v>0</v>
      </c>
      <c r="Z186" s="327">
        <f t="shared" si="20"/>
        <v>0</v>
      </c>
      <c r="AA186" s="327">
        <f t="shared" si="21"/>
        <v>0</v>
      </c>
    </row>
    <row r="187" spans="1:27" ht="15" customHeight="1" x14ac:dyDescent="0.25">
      <c r="A187" s="226"/>
      <c r="B187" s="53"/>
      <c r="C187" s="227"/>
      <c r="D187" s="59"/>
      <c r="E187" s="228"/>
      <c r="F187" s="901" t="str">
        <f t="shared" si="17"/>
        <v/>
      </c>
      <c r="G187" s="227"/>
      <c r="H187" s="778"/>
      <c r="I187" s="228"/>
      <c r="J187" s="185"/>
      <c r="K187" s="217"/>
      <c r="L187" s="233" t="str">
        <f t="shared" si="18"/>
        <v/>
      </c>
      <c r="M187" s="207"/>
      <c r="N187" s="208"/>
      <c r="O187" s="208"/>
      <c r="P187" s="209"/>
      <c r="Q187" s="185"/>
      <c r="R187" s="174"/>
      <c r="S187" s="832">
        <f>_xlfn.IFNA(IF($A187="Layered-Over",INDEX('Wage Grid'!$D$14:$D$80,MATCH($B187,ListBargainingUnit,0)),IF($C187=0,INDEX('Wage Grid'!$C$14:$C$80,MATCH($B187,ListBargainingUnit,0)),$C187)),0)</f>
        <v>0</v>
      </c>
      <c r="T187" s="744">
        <f>_xlfn.IFNA(IF($A187="Layered-Over",INDEX('Wage Grid'!$D$14:$D$80,MATCH($D187,ListBargainingUnit,0)),IF($E187=0,INDEX('Wage Grid'!$C$14:$C$80,MATCH($D187,ListBargainingUnit,0)),$E187)),0)</f>
        <v>0</v>
      </c>
      <c r="U187" s="744">
        <f t="shared" si="19"/>
        <v>0</v>
      </c>
      <c r="V187" s="327">
        <f>IFERROR(IF(AND($A187="Layered-Over", OR($U187="14-P",$U187="15-P",$U187="16-P",$U187="17-P",$U187="18-P",$U187="19-P",$U187="20-P")),
      INDEX('Wage Grid'!M$14:M$20, MATCH(U187, ListLayeredOverParaproGridLevel, 0)),
      INDEX('Wage Grid'!G$14:G$56, MATCH(U187, ListGridLevel, 0))), 0)</f>
        <v>0</v>
      </c>
      <c r="W187" s="327">
        <f>IFERROR(IF(AND($A187="Layered-Over", OR($U187="14-P",$U187="15-P",$U187="16-P",$U187="17-P",$U187="18-P",$U187="19-P",$U187="20-P")),
      INDEX('Wage Grid'!N$14:N$20, MATCH($U187, ListLayeredOverParaproGridLevel, 0)),
      INDEX('Wage Grid'!H$14:H$56, MATCH($U187, ListGridLevel, 0))), 0)</f>
        <v>0</v>
      </c>
      <c r="X187" s="327">
        <f>IFERROR(IF(AND($A187="Layered-Over", OR($U187="14-P",$U187="15-P",$U187="16-P",$U187="17-P",$U187="18-P",$U187="19-P",$U187="20-P")),
      INDEX('Wage Grid'!O$14:O$20, MATCH($U187, ListLayeredOverParaproGridLevel, 0)),
      INDEX('Wage Grid'!I$14:I$56, MATCH($U187, ListGridLevel, 0))), 0)</f>
        <v>0</v>
      </c>
      <c r="Y187" s="327">
        <f>IFERROR(IF(AND($A187="Layered-Over", OR($U187="14-P",$U187="15-P",$U187="16-P",$U187="17-P",$U187="18-P",$U187="19-P",$U187="20-P")),
      INDEX('Wage Grid'!P$14:P$20, MATCH($U187, ListLayeredOverParaproGridLevel, 0)),
      INDEX('Wage Grid'!J$14:J$56, MATCH($U187, ListGridLevel, 0))), 0)</f>
        <v>0</v>
      </c>
      <c r="Z187" s="327">
        <f t="shared" si="20"/>
        <v>0</v>
      </c>
      <c r="AA187" s="327">
        <f t="shared" si="21"/>
        <v>0</v>
      </c>
    </row>
    <row r="188" spans="1:27" ht="15" customHeight="1" x14ac:dyDescent="0.25">
      <c r="A188" s="226"/>
      <c r="B188" s="53"/>
      <c r="C188" s="227"/>
      <c r="D188" s="59"/>
      <c r="E188" s="228"/>
      <c r="F188" s="901" t="str">
        <f t="shared" si="17"/>
        <v/>
      </c>
      <c r="G188" s="227"/>
      <c r="H188" s="778"/>
      <c r="I188" s="228"/>
      <c r="J188" s="185"/>
      <c r="K188" s="217"/>
      <c r="L188" s="233" t="str">
        <f t="shared" si="18"/>
        <v/>
      </c>
      <c r="M188" s="207"/>
      <c r="N188" s="208"/>
      <c r="O188" s="208"/>
      <c r="P188" s="209"/>
      <c r="Q188" s="185"/>
      <c r="R188" s="174"/>
      <c r="S188" s="832">
        <f>_xlfn.IFNA(IF($A188="Layered-Over",INDEX('Wage Grid'!$D$14:$D$80,MATCH($B188,ListBargainingUnit,0)),IF($C188=0,INDEX('Wage Grid'!$C$14:$C$80,MATCH($B188,ListBargainingUnit,0)),$C188)),0)</f>
        <v>0</v>
      </c>
      <c r="T188" s="744">
        <f>_xlfn.IFNA(IF($A188="Layered-Over",INDEX('Wage Grid'!$D$14:$D$80,MATCH($D188,ListBargainingUnit,0)),IF($E188=0,INDEX('Wage Grid'!$C$14:$C$80,MATCH($D188,ListBargainingUnit,0)),$E188)),0)</f>
        <v>0</v>
      </c>
      <c r="U188" s="744">
        <f t="shared" si="19"/>
        <v>0</v>
      </c>
      <c r="V188" s="327">
        <f>IFERROR(IF(AND($A188="Layered-Over", OR($U188="14-P",$U188="15-P",$U188="16-P",$U188="17-P",$U188="18-P",$U188="19-P",$U188="20-P")),
      INDEX('Wage Grid'!M$14:M$20, MATCH(U188, ListLayeredOverParaproGridLevel, 0)),
      INDEX('Wage Grid'!G$14:G$56, MATCH(U188, ListGridLevel, 0))), 0)</f>
        <v>0</v>
      </c>
      <c r="W188" s="327">
        <f>IFERROR(IF(AND($A188="Layered-Over", OR($U188="14-P",$U188="15-P",$U188="16-P",$U188="17-P",$U188="18-P",$U188="19-P",$U188="20-P")),
      INDEX('Wage Grid'!N$14:N$20, MATCH($U188, ListLayeredOverParaproGridLevel, 0)),
      INDEX('Wage Grid'!H$14:H$56, MATCH($U188, ListGridLevel, 0))), 0)</f>
        <v>0</v>
      </c>
      <c r="X188" s="327">
        <f>IFERROR(IF(AND($A188="Layered-Over", OR($U188="14-P",$U188="15-P",$U188="16-P",$U188="17-P",$U188="18-P",$U188="19-P",$U188="20-P")),
      INDEX('Wage Grid'!O$14:O$20, MATCH($U188, ListLayeredOverParaproGridLevel, 0)),
      INDEX('Wage Grid'!I$14:I$56, MATCH($U188, ListGridLevel, 0))), 0)</f>
        <v>0</v>
      </c>
      <c r="Y188" s="327">
        <f>IFERROR(IF(AND($A188="Layered-Over", OR($U188="14-P",$U188="15-P",$U188="16-P",$U188="17-P",$U188="18-P",$U188="19-P",$U188="20-P")),
      INDEX('Wage Grid'!P$14:P$20, MATCH($U188, ListLayeredOverParaproGridLevel, 0)),
      INDEX('Wage Grid'!J$14:J$56, MATCH($U188, ListGridLevel, 0))), 0)</f>
        <v>0</v>
      </c>
      <c r="Z188" s="327">
        <f t="shared" si="20"/>
        <v>0</v>
      </c>
      <c r="AA188" s="327">
        <f t="shared" si="21"/>
        <v>0</v>
      </c>
    </row>
    <row r="189" spans="1:27" ht="15" customHeight="1" x14ac:dyDescent="0.25">
      <c r="A189" s="226"/>
      <c r="B189" s="53"/>
      <c r="C189" s="227"/>
      <c r="D189" s="59"/>
      <c r="E189" s="228"/>
      <c r="F189" s="901" t="str">
        <f t="shared" si="17"/>
        <v/>
      </c>
      <c r="G189" s="227"/>
      <c r="H189" s="778"/>
      <c r="I189" s="228"/>
      <c r="J189" s="185"/>
      <c r="K189" s="217"/>
      <c r="L189" s="233" t="str">
        <f t="shared" si="18"/>
        <v/>
      </c>
      <c r="M189" s="207"/>
      <c r="N189" s="208"/>
      <c r="O189" s="208"/>
      <c r="P189" s="209"/>
      <c r="Q189" s="185"/>
      <c r="R189" s="174"/>
      <c r="S189" s="832">
        <f>_xlfn.IFNA(IF($A189="Layered-Over",INDEX('Wage Grid'!$D$14:$D$80,MATCH($B189,ListBargainingUnit,0)),IF($C189=0,INDEX('Wage Grid'!$C$14:$C$80,MATCH($B189,ListBargainingUnit,0)),$C189)),0)</f>
        <v>0</v>
      </c>
      <c r="T189" s="744">
        <f>_xlfn.IFNA(IF($A189="Layered-Over",INDEX('Wage Grid'!$D$14:$D$80,MATCH($D189,ListBargainingUnit,0)),IF($E189=0,INDEX('Wage Grid'!$C$14:$C$80,MATCH($D189,ListBargainingUnit,0)),$E189)),0)</f>
        <v>0</v>
      </c>
      <c r="U189" s="744">
        <f t="shared" si="19"/>
        <v>0</v>
      </c>
      <c r="V189" s="327">
        <f>IFERROR(IF(AND($A189="Layered-Over", OR($U189="14-P",$U189="15-P",$U189="16-P",$U189="17-P",$U189="18-P",$U189="19-P",$U189="20-P")),
      INDEX('Wage Grid'!M$14:M$20, MATCH(U189, ListLayeredOverParaproGridLevel, 0)),
      INDEX('Wage Grid'!G$14:G$56, MATCH(U189, ListGridLevel, 0))), 0)</f>
        <v>0</v>
      </c>
      <c r="W189" s="327">
        <f>IFERROR(IF(AND($A189="Layered-Over", OR($U189="14-P",$U189="15-P",$U189="16-P",$U189="17-P",$U189="18-P",$U189="19-P",$U189="20-P")),
      INDEX('Wage Grid'!N$14:N$20, MATCH($U189, ListLayeredOverParaproGridLevel, 0)),
      INDEX('Wage Grid'!H$14:H$56, MATCH($U189, ListGridLevel, 0))), 0)</f>
        <v>0</v>
      </c>
      <c r="X189" s="327">
        <f>IFERROR(IF(AND($A189="Layered-Over", OR($U189="14-P",$U189="15-P",$U189="16-P",$U189="17-P",$U189="18-P",$U189="19-P",$U189="20-P")),
      INDEX('Wage Grid'!O$14:O$20, MATCH($U189, ListLayeredOverParaproGridLevel, 0)),
      INDEX('Wage Grid'!I$14:I$56, MATCH($U189, ListGridLevel, 0))), 0)</f>
        <v>0</v>
      </c>
      <c r="Y189" s="327">
        <f>IFERROR(IF(AND($A189="Layered-Over", OR($U189="14-P",$U189="15-P",$U189="16-P",$U189="17-P",$U189="18-P",$U189="19-P",$U189="20-P")),
      INDEX('Wage Grid'!P$14:P$20, MATCH($U189, ListLayeredOverParaproGridLevel, 0)),
      INDEX('Wage Grid'!J$14:J$56, MATCH($U189, ListGridLevel, 0))), 0)</f>
        <v>0</v>
      </c>
      <c r="Z189" s="327">
        <f t="shared" si="20"/>
        <v>0</v>
      </c>
      <c r="AA189" s="327">
        <f t="shared" si="21"/>
        <v>0</v>
      </c>
    </row>
    <row r="190" spans="1:27" ht="15" customHeight="1" x14ac:dyDescent="0.25">
      <c r="A190" s="226"/>
      <c r="B190" s="53"/>
      <c r="C190" s="227"/>
      <c r="D190" s="59"/>
      <c r="E190" s="228"/>
      <c r="F190" s="901" t="str">
        <f t="shared" si="17"/>
        <v/>
      </c>
      <c r="G190" s="227"/>
      <c r="H190" s="778"/>
      <c r="I190" s="228"/>
      <c r="J190" s="185"/>
      <c r="K190" s="217"/>
      <c r="L190" s="233" t="str">
        <f t="shared" si="18"/>
        <v/>
      </c>
      <c r="M190" s="207"/>
      <c r="N190" s="208"/>
      <c r="O190" s="208"/>
      <c r="P190" s="209"/>
      <c r="Q190" s="185"/>
      <c r="R190" s="174"/>
      <c r="S190" s="832">
        <f>_xlfn.IFNA(IF($A190="Layered-Over",INDEX('Wage Grid'!$D$14:$D$80,MATCH($B190,ListBargainingUnit,0)),IF($C190=0,INDEX('Wage Grid'!$C$14:$C$80,MATCH($B190,ListBargainingUnit,0)),$C190)),0)</f>
        <v>0</v>
      </c>
      <c r="T190" s="744">
        <f>_xlfn.IFNA(IF($A190="Layered-Over",INDEX('Wage Grid'!$D$14:$D$80,MATCH($D190,ListBargainingUnit,0)),IF($E190=0,INDEX('Wage Grid'!$C$14:$C$80,MATCH($D190,ListBargainingUnit,0)),$E190)),0)</f>
        <v>0</v>
      </c>
      <c r="U190" s="744">
        <f t="shared" si="19"/>
        <v>0</v>
      </c>
      <c r="V190" s="327">
        <f>IFERROR(IF(AND($A190="Layered-Over", OR($U190="14-P",$U190="15-P",$U190="16-P",$U190="17-P",$U190="18-P",$U190="19-P",$U190="20-P")),
      INDEX('Wage Grid'!M$14:M$20, MATCH(U190, ListLayeredOverParaproGridLevel, 0)),
      INDEX('Wage Grid'!G$14:G$56, MATCH(U190, ListGridLevel, 0))), 0)</f>
        <v>0</v>
      </c>
      <c r="W190" s="327">
        <f>IFERROR(IF(AND($A190="Layered-Over", OR($U190="14-P",$U190="15-P",$U190="16-P",$U190="17-P",$U190="18-P",$U190="19-P",$U190="20-P")),
      INDEX('Wage Grid'!N$14:N$20, MATCH($U190, ListLayeredOverParaproGridLevel, 0)),
      INDEX('Wage Grid'!H$14:H$56, MATCH($U190, ListGridLevel, 0))), 0)</f>
        <v>0</v>
      </c>
      <c r="X190" s="327">
        <f>IFERROR(IF(AND($A190="Layered-Over", OR($U190="14-P",$U190="15-P",$U190="16-P",$U190="17-P",$U190="18-P",$U190="19-P",$U190="20-P")),
      INDEX('Wage Grid'!O$14:O$20, MATCH($U190, ListLayeredOverParaproGridLevel, 0)),
      INDEX('Wage Grid'!I$14:I$56, MATCH($U190, ListGridLevel, 0))), 0)</f>
        <v>0</v>
      </c>
      <c r="Y190" s="327">
        <f>IFERROR(IF(AND($A190="Layered-Over", OR($U190="14-P",$U190="15-P",$U190="16-P",$U190="17-P",$U190="18-P",$U190="19-P",$U190="20-P")),
      INDEX('Wage Grid'!P$14:P$20, MATCH($U190, ListLayeredOverParaproGridLevel, 0)),
      INDEX('Wage Grid'!J$14:J$56, MATCH($U190, ListGridLevel, 0))), 0)</f>
        <v>0</v>
      </c>
      <c r="Z190" s="327">
        <f t="shared" si="20"/>
        <v>0</v>
      </c>
      <c r="AA190" s="327">
        <f t="shared" si="21"/>
        <v>0</v>
      </c>
    </row>
    <row r="191" spans="1:27" ht="15" customHeight="1" x14ac:dyDescent="0.25">
      <c r="A191" s="226"/>
      <c r="B191" s="53"/>
      <c r="C191" s="227"/>
      <c r="D191" s="59"/>
      <c r="E191" s="228"/>
      <c r="F191" s="901" t="str">
        <f t="shared" si="17"/>
        <v/>
      </c>
      <c r="G191" s="227"/>
      <c r="H191" s="778"/>
      <c r="I191" s="228"/>
      <c r="J191" s="185"/>
      <c r="K191" s="217"/>
      <c r="L191" s="233" t="str">
        <f t="shared" si="18"/>
        <v/>
      </c>
      <c r="M191" s="207"/>
      <c r="N191" s="208"/>
      <c r="O191" s="208"/>
      <c r="P191" s="209"/>
      <c r="Q191" s="185"/>
      <c r="R191" s="174"/>
      <c r="S191" s="832">
        <f>_xlfn.IFNA(IF($A191="Layered-Over",INDEX('Wage Grid'!$D$14:$D$80,MATCH($B191,ListBargainingUnit,0)),IF($C191=0,INDEX('Wage Grid'!$C$14:$C$80,MATCH($B191,ListBargainingUnit,0)),$C191)),0)</f>
        <v>0</v>
      </c>
      <c r="T191" s="744">
        <f>_xlfn.IFNA(IF($A191="Layered-Over",INDEX('Wage Grid'!$D$14:$D$80,MATCH($D191,ListBargainingUnit,0)),IF($E191=0,INDEX('Wage Grid'!$C$14:$C$80,MATCH($D191,ListBargainingUnit,0)),$E191)),0)</f>
        <v>0</v>
      </c>
      <c r="U191" s="744">
        <f t="shared" si="19"/>
        <v>0</v>
      </c>
      <c r="V191" s="327">
        <f>IFERROR(IF(AND($A191="Layered-Over", OR($U191="14-P",$U191="15-P",$U191="16-P",$U191="17-P",$U191="18-P",$U191="19-P",$U191="20-P")),
      INDEX('Wage Grid'!M$14:M$20, MATCH(U191, ListLayeredOverParaproGridLevel, 0)),
      INDEX('Wage Grid'!G$14:G$56, MATCH(U191, ListGridLevel, 0))), 0)</f>
        <v>0</v>
      </c>
      <c r="W191" s="327">
        <f>IFERROR(IF(AND($A191="Layered-Over", OR($U191="14-P",$U191="15-P",$U191="16-P",$U191="17-P",$U191="18-P",$U191="19-P",$U191="20-P")),
      INDEX('Wage Grid'!N$14:N$20, MATCH($U191, ListLayeredOverParaproGridLevel, 0)),
      INDEX('Wage Grid'!H$14:H$56, MATCH($U191, ListGridLevel, 0))), 0)</f>
        <v>0</v>
      </c>
      <c r="X191" s="327">
        <f>IFERROR(IF(AND($A191="Layered-Over", OR($U191="14-P",$U191="15-P",$U191="16-P",$U191="17-P",$U191="18-P",$U191="19-P",$U191="20-P")),
      INDEX('Wage Grid'!O$14:O$20, MATCH($U191, ListLayeredOverParaproGridLevel, 0)),
      INDEX('Wage Grid'!I$14:I$56, MATCH($U191, ListGridLevel, 0))), 0)</f>
        <v>0</v>
      </c>
      <c r="Y191" s="327">
        <f>IFERROR(IF(AND($A191="Layered-Over", OR($U191="14-P",$U191="15-P",$U191="16-P",$U191="17-P",$U191="18-P",$U191="19-P",$U191="20-P")),
      INDEX('Wage Grid'!P$14:P$20, MATCH($U191, ListLayeredOverParaproGridLevel, 0)),
      INDEX('Wage Grid'!J$14:J$56, MATCH($U191, ListGridLevel, 0))), 0)</f>
        <v>0</v>
      </c>
      <c r="Z191" s="327">
        <f t="shared" si="20"/>
        <v>0</v>
      </c>
      <c r="AA191" s="327">
        <f t="shared" si="21"/>
        <v>0</v>
      </c>
    </row>
    <row r="192" spans="1:27" ht="15" customHeight="1" x14ac:dyDescent="0.25">
      <c r="A192" s="226"/>
      <c r="B192" s="53"/>
      <c r="C192" s="227"/>
      <c r="D192" s="59"/>
      <c r="E192" s="228"/>
      <c r="F192" s="901" t="str">
        <f t="shared" si="17"/>
        <v/>
      </c>
      <c r="G192" s="227"/>
      <c r="H192" s="778"/>
      <c r="I192" s="228"/>
      <c r="J192" s="185"/>
      <c r="K192" s="217"/>
      <c r="L192" s="233" t="str">
        <f t="shared" si="18"/>
        <v/>
      </c>
      <c r="M192" s="207"/>
      <c r="N192" s="208"/>
      <c r="O192" s="208"/>
      <c r="P192" s="209"/>
      <c r="Q192" s="185"/>
      <c r="R192" s="174"/>
      <c r="S192" s="832">
        <f>_xlfn.IFNA(IF($A192="Layered-Over",INDEX('Wage Grid'!$D$14:$D$80,MATCH($B192,ListBargainingUnit,0)),IF($C192=0,INDEX('Wage Grid'!$C$14:$C$80,MATCH($B192,ListBargainingUnit,0)),$C192)),0)</f>
        <v>0</v>
      </c>
      <c r="T192" s="744">
        <f>_xlfn.IFNA(IF($A192="Layered-Over",INDEX('Wage Grid'!$D$14:$D$80,MATCH($D192,ListBargainingUnit,0)),IF($E192=0,INDEX('Wage Grid'!$C$14:$C$80,MATCH($D192,ListBargainingUnit,0)),$E192)),0)</f>
        <v>0</v>
      </c>
      <c r="U192" s="744">
        <f t="shared" si="19"/>
        <v>0</v>
      </c>
      <c r="V192" s="327">
        <f>IFERROR(IF(AND($A192="Layered-Over", OR($U192="14-P",$U192="15-P",$U192="16-P",$U192="17-P",$U192="18-P",$U192="19-P",$U192="20-P")),
      INDEX('Wage Grid'!M$14:M$20, MATCH(U192, ListLayeredOverParaproGridLevel, 0)),
      INDEX('Wage Grid'!G$14:G$56, MATCH(U192, ListGridLevel, 0))), 0)</f>
        <v>0</v>
      </c>
      <c r="W192" s="327">
        <f>IFERROR(IF(AND($A192="Layered-Over", OR($U192="14-P",$U192="15-P",$U192="16-P",$U192="17-P",$U192="18-P",$U192="19-P",$U192="20-P")),
      INDEX('Wage Grid'!N$14:N$20, MATCH($U192, ListLayeredOverParaproGridLevel, 0)),
      INDEX('Wage Grid'!H$14:H$56, MATCH($U192, ListGridLevel, 0))), 0)</f>
        <v>0</v>
      </c>
      <c r="X192" s="327">
        <f>IFERROR(IF(AND($A192="Layered-Over", OR($U192="14-P",$U192="15-P",$U192="16-P",$U192="17-P",$U192="18-P",$U192="19-P",$U192="20-P")),
      INDEX('Wage Grid'!O$14:O$20, MATCH($U192, ListLayeredOverParaproGridLevel, 0)),
      INDEX('Wage Grid'!I$14:I$56, MATCH($U192, ListGridLevel, 0))), 0)</f>
        <v>0</v>
      </c>
      <c r="Y192" s="327">
        <f>IFERROR(IF(AND($A192="Layered-Over", OR($U192="14-P",$U192="15-P",$U192="16-P",$U192="17-P",$U192="18-P",$U192="19-P",$U192="20-P")),
      INDEX('Wage Grid'!P$14:P$20, MATCH($U192, ListLayeredOverParaproGridLevel, 0)),
      INDEX('Wage Grid'!J$14:J$56, MATCH($U192, ListGridLevel, 0))), 0)</f>
        <v>0</v>
      </c>
      <c r="Z192" s="327">
        <f t="shared" si="20"/>
        <v>0</v>
      </c>
      <c r="AA192" s="327">
        <f t="shared" si="21"/>
        <v>0</v>
      </c>
    </row>
    <row r="193" spans="1:27" ht="15" customHeight="1" x14ac:dyDescent="0.25">
      <c r="A193" s="226"/>
      <c r="B193" s="53"/>
      <c r="C193" s="227"/>
      <c r="D193" s="59"/>
      <c r="E193" s="228"/>
      <c r="F193" s="901" t="str">
        <f t="shared" si="17"/>
        <v/>
      </c>
      <c r="G193" s="227"/>
      <c r="H193" s="778"/>
      <c r="I193" s="228"/>
      <c r="J193" s="185"/>
      <c r="K193" s="217"/>
      <c r="L193" s="233" t="str">
        <f t="shared" si="18"/>
        <v/>
      </c>
      <c r="M193" s="207"/>
      <c r="N193" s="208"/>
      <c r="O193" s="208"/>
      <c r="P193" s="209"/>
      <c r="Q193" s="185"/>
      <c r="R193" s="174"/>
      <c r="S193" s="832">
        <f>_xlfn.IFNA(IF($A193="Layered-Over",INDEX('Wage Grid'!$D$14:$D$80,MATCH($B193,ListBargainingUnit,0)),IF($C193=0,INDEX('Wage Grid'!$C$14:$C$80,MATCH($B193,ListBargainingUnit,0)),$C193)),0)</f>
        <v>0</v>
      </c>
      <c r="T193" s="744">
        <f>_xlfn.IFNA(IF($A193="Layered-Over",INDEX('Wage Grid'!$D$14:$D$80,MATCH($D193,ListBargainingUnit,0)),IF($E193=0,INDEX('Wage Grid'!$C$14:$C$80,MATCH($D193,ListBargainingUnit,0)),$E193)),0)</f>
        <v>0</v>
      </c>
      <c r="U193" s="744">
        <f t="shared" si="19"/>
        <v>0</v>
      </c>
      <c r="V193" s="327">
        <f>IFERROR(IF(AND($A193="Layered-Over", OR($U193="14-P",$U193="15-P",$U193="16-P",$U193="17-P",$U193="18-P",$U193="19-P",$U193="20-P")),
      INDEX('Wage Grid'!M$14:M$20, MATCH(U193, ListLayeredOverParaproGridLevel, 0)),
      INDEX('Wage Grid'!G$14:G$56, MATCH(U193, ListGridLevel, 0))), 0)</f>
        <v>0</v>
      </c>
      <c r="W193" s="327">
        <f>IFERROR(IF(AND($A193="Layered-Over", OR($U193="14-P",$U193="15-P",$U193="16-P",$U193="17-P",$U193="18-P",$U193="19-P",$U193="20-P")),
      INDEX('Wage Grid'!N$14:N$20, MATCH($U193, ListLayeredOverParaproGridLevel, 0)),
      INDEX('Wage Grid'!H$14:H$56, MATCH($U193, ListGridLevel, 0))), 0)</f>
        <v>0</v>
      </c>
      <c r="X193" s="327">
        <f>IFERROR(IF(AND($A193="Layered-Over", OR($U193="14-P",$U193="15-P",$U193="16-P",$U193="17-P",$U193="18-P",$U193="19-P",$U193="20-P")),
      INDEX('Wage Grid'!O$14:O$20, MATCH($U193, ListLayeredOverParaproGridLevel, 0)),
      INDEX('Wage Grid'!I$14:I$56, MATCH($U193, ListGridLevel, 0))), 0)</f>
        <v>0</v>
      </c>
      <c r="Y193" s="327">
        <f>IFERROR(IF(AND($A193="Layered-Over", OR($U193="14-P",$U193="15-P",$U193="16-P",$U193="17-P",$U193="18-P",$U193="19-P",$U193="20-P")),
      INDEX('Wage Grid'!P$14:P$20, MATCH($U193, ListLayeredOverParaproGridLevel, 0)),
      INDEX('Wage Grid'!J$14:J$56, MATCH($U193, ListGridLevel, 0))), 0)</f>
        <v>0</v>
      </c>
      <c r="Z193" s="327">
        <f t="shared" si="20"/>
        <v>0</v>
      </c>
      <c r="AA193" s="327">
        <f t="shared" si="21"/>
        <v>0</v>
      </c>
    </row>
    <row r="194" spans="1:27" ht="15" customHeight="1" x14ac:dyDescent="0.25">
      <c r="A194" s="226"/>
      <c r="B194" s="53"/>
      <c r="C194" s="227"/>
      <c r="D194" s="59"/>
      <c r="E194" s="228"/>
      <c r="F194" s="901" t="str">
        <f t="shared" si="17"/>
        <v/>
      </c>
      <c r="G194" s="227"/>
      <c r="H194" s="778"/>
      <c r="I194" s="228"/>
      <c r="J194" s="185"/>
      <c r="K194" s="217"/>
      <c r="L194" s="233" t="str">
        <f t="shared" si="18"/>
        <v/>
      </c>
      <c r="M194" s="207"/>
      <c r="N194" s="208"/>
      <c r="O194" s="208"/>
      <c r="P194" s="209"/>
      <c r="Q194" s="185"/>
      <c r="R194" s="174"/>
      <c r="S194" s="832">
        <f>_xlfn.IFNA(IF($A194="Layered-Over",INDEX('Wage Grid'!$D$14:$D$80,MATCH($B194,ListBargainingUnit,0)),IF($C194=0,INDEX('Wage Grid'!$C$14:$C$80,MATCH($B194,ListBargainingUnit,0)),$C194)),0)</f>
        <v>0</v>
      </c>
      <c r="T194" s="744">
        <f>_xlfn.IFNA(IF($A194="Layered-Over",INDEX('Wage Grid'!$D$14:$D$80,MATCH($D194,ListBargainingUnit,0)),IF($E194=0,INDEX('Wage Grid'!$C$14:$C$80,MATCH($D194,ListBargainingUnit,0)),$E194)),0)</f>
        <v>0</v>
      </c>
      <c r="U194" s="744">
        <f t="shared" si="19"/>
        <v>0</v>
      </c>
      <c r="V194" s="327">
        <f>IFERROR(IF(AND($A194="Layered-Over", OR($U194="14-P",$U194="15-P",$U194="16-P",$U194="17-P",$U194="18-P",$U194="19-P",$U194="20-P")),
      INDEX('Wage Grid'!M$14:M$20, MATCH(U194, ListLayeredOverParaproGridLevel, 0)),
      INDEX('Wage Grid'!G$14:G$56, MATCH(U194, ListGridLevel, 0))), 0)</f>
        <v>0</v>
      </c>
      <c r="W194" s="327">
        <f>IFERROR(IF(AND($A194="Layered-Over", OR($U194="14-P",$U194="15-P",$U194="16-P",$U194="17-P",$U194="18-P",$U194="19-P",$U194="20-P")),
      INDEX('Wage Grid'!N$14:N$20, MATCH($U194, ListLayeredOverParaproGridLevel, 0)),
      INDEX('Wage Grid'!H$14:H$56, MATCH($U194, ListGridLevel, 0))), 0)</f>
        <v>0</v>
      </c>
      <c r="X194" s="327">
        <f>IFERROR(IF(AND($A194="Layered-Over", OR($U194="14-P",$U194="15-P",$U194="16-P",$U194="17-P",$U194="18-P",$U194="19-P",$U194="20-P")),
      INDEX('Wage Grid'!O$14:O$20, MATCH($U194, ListLayeredOverParaproGridLevel, 0)),
      INDEX('Wage Grid'!I$14:I$56, MATCH($U194, ListGridLevel, 0))), 0)</f>
        <v>0</v>
      </c>
      <c r="Y194" s="327">
        <f>IFERROR(IF(AND($A194="Layered-Over", OR($U194="14-P",$U194="15-P",$U194="16-P",$U194="17-P",$U194="18-P",$U194="19-P",$U194="20-P")),
      INDEX('Wage Grid'!P$14:P$20, MATCH($U194, ListLayeredOverParaproGridLevel, 0)),
      INDEX('Wage Grid'!J$14:J$56, MATCH($U194, ListGridLevel, 0))), 0)</f>
        <v>0</v>
      </c>
      <c r="Z194" s="327">
        <f t="shared" si="20"/>
        <v>0</v>
      </c>
      <c r="AA194" s="327">
        <f t="shared" si="21"/>
        <v>0</v>
      </c>
    </row>
    <row r="195" spans="1:27" ht="15" customHeight="1" x14ac:dyDescent="0.25">
      <c r="A195" s="226"/>
      <c r="B195" s="53"/>
      <c r="C195" s="227"/>
      <c r="D195" s="59"/>
      <c r="E195" s="228"/>
      <c r="F195" s="901" t="str">
        <f t="shared" si="17"/>
        <v/>
      </c>
      <c r="G195" s="227"/>
      <c r="H195" s="778"/>
      <c r="I195" s="228"/>
      <c r="J195" s="185"/>
      <c r="K195" s="217"/>
      <c r="L195" s="233" t="str">
        <f t="shared" si="18"/>
        <v/>
      </c>
      <c r="M195" s="207"/>
      <c r="N195" s="208"/>
      <c r="O195" s="208"/>
      <c r="P195" s="209"/>
      <c r="Q195" s="185"/>
      <c r="R195" s="174"/>
      <c r="S195" s="832">
        <f>_xlfn.IFNA(IF($A195="Layered-Over",INDEX('Wage Grid'!$D$14:$D$80,MATCH($B195,ListBargainingUnit,0)),IF($C195=0,INDEX('Wage Grid'!$C$14:$C$80,MATCH($B195,ListBargainingUnit,0)),$C195)),0)</f>
        <v>0</v>
      </c>
      <c r="T195" s="744">
        <f>_xlfn.IFNA(IF($A195="Layered-Over",INDEX('Wage Grid'!$D$14:$D$80,MATCH($D195,ListBargainingUnit,0)),IF($E195=0,INDEX('Wage Grid'!$C$14:$C$80,MATCH($D195,ListBargainingUnit,0)),$E195)),0)</f>
        <v>0</v>
      </c>
      <c r="U195" s="744">
        <f t="shared" si="19"/>
        <v>0</v>
      </c>
      <c r="V195" s="327">
        <f>IFERROR(IF(AND($A195="Layered-Over", OR($U195="14-P",$U195="15-P",$U195="16-P",$U195="17-P",$U195="18-P",$U195="19-P",$U195="20-P")),
      INDEX('Wage Grid'!M$14:M$20, MATCH(U195, ListLayeredOverParaproGridLevel, 0)),
      INDEX('Wage Grid'!G$14:G$56, MATCH(U195, ListGridLevel, 0))), 0)</f>
        <v>0</v>
      </c>
      <c r="W195" s="327">
        <f>IFERROR(IF(AND($A195="Layered-Over", OR($U195="14-P",$U195="15-P",$U195="16-P",$U195="17-P",$U195="18-P",$U195="19-P",$U195="20-P")),
      INDEX('Wage Grid'!N$14:N$20, MATCH($U195, ListLayeredOverParaproGridLevel, 0)),
      INDEX('Wage Grid'!H$14:H$56, MATCH($U195, ListGridLevel, 0))), 0)</f>
        <v>0</v>
      </c>
      <c r="X195" s="327">
        <f>IFERROR(IF(AND($A195="Layered-Over", OR($U195="14-P",$U195="15-P",$U195="16-P",$U195="17-P",$U195="18-P",$U195="19-P",$U195="20-P")),
      INDEX('Wage Grid'!O$14:O$20, MATCH($U195, ListLayeredOverParaproGridLevel, 0)),
      INDEX('Wage Grid'!I$14:I$56, MATCH($U195, ListGridLevel, 0))), 0)</f>
        <v>0</v>
      </c>
      <c r="Y195" s="327">
        <f>IFERROR(IF(AND($A195="Layered-Over", OR($U195="14-P",$U195="15-P",$U195="16-P",$U195="17-P",$U195="18-P",$U195="19-P",$U195="20-P")),
      INDEX('Wage Grid'!P$14:P$20, MATCH($U195, ListLayeredOverParaproGridLevel, 0)),
      INDEX('Wage Grid'!J$14:J$56, MATCH($U195, ListGridLevel, 0))), 0)</f>
        <v>0</v>
      </c>
      <c r="Z195" s="327">
        <f t="shared" si="20"/>
        <v>0</v>
      </c>
      <c r="AA195" s="327">
        <f t="shared" si="21"/>
        <v>0</v>
      </c>
    </row>
    <row r="196" spans="1:27" ht="15" customHeight="1" x14ac:dyDescent="0.25">
      <c r="A196" s="226"/>
      <c r="B196" s="53"/>
      <c r="C196" s="227"/>
      <c r="D196" s="59"/>
      <c r="E196" s="228"/>
      <c r="F196" s="901" t="str">
        <f t="shared" si="17"/>
        <v/>
      </c>
      <c r="G196" s="227"/>
      <c r="H196" s="778"/>
      <c r="I196" s="228"/>
      <c r="J196" s="185"/>
      <c r="K196" s="217"/>
      <c r="L196" s="233" t="str">
        <f t="shared" si="18"/>
        <v/>
      </c>
      <c r="M196" s="207"/>
      <c r="N196" s="208"/>
      <c r="O196" s="208"/>
      <c r="P196" s="209"/>
      <c r="Q196" s="185"/>
      <c r="R196" s="174"/>
      <c r="S196" s="832">
        <f>_xlfn.IFNA(IF($A196="Layered-Over",INDEX('Wage Grid'!$D$14:$D$80,MATCH($B196,ListBargainingUnit,0)),IF($C196=0,INDEX('Wage Grid'!$C$14:$C$80,MATCH($B196,ListBargainingUnit,0)),$C196)),0)</f>
        <v>0</v>
      </c>
      <c r="T196" s="744">
        <f>_xlfn.IFNA(IF($A196="Layered-Over",INDEX('Wage Grid'!$D$14:$D$80,MATCH($D196,ListBargainingUnit,0)),IF($E196=0,INDEX('Wage Grid'!$C$14:$C$80,MATCH($D196,ListBargainingUnit,0)),$E196)),0)</f>
        <v>0</v>
      </c>
      <c r="U196" s="744">
        <f t="shared" si="19"/>
        <v>0</v>
      </c>
      <c r="V196" s="327">
        <f>IFERROR(IF(AND($A196="Layered-Over", OR($U196="14-P",$U196="15-P",$U196="16-P",$U196="17-P",$U196="18-P",$U196="19-P",$U196="20-P")),
      INDEX('Wage Grid'!M$14:M$20, MATCH(U196, ListLayeredOverParaproGridLevel, 0)),
      INDEX('Wage Grid'!G$14:G$56, MATCH(U196, ListGridLevel, 0))), 0)</f>
        <v>0</v>
      </c>
      <c r="W196" s="327">
        <f>IFERROR(IF(AND($A196="Layered-Over", OR($U196="14-P",$U196="15-P",$U196="16-P",$U196="17-P",$U196="18-P",$U196="19-P",$U196="20-P")),
      INDEX('Wage Grid'!N$14:N$20, MATCH($U196, ListLayeredOverParaproGridLevel, 0)),
      INDEX('Wage Grid'!H$14:H$56, MATCH($U196, ListGridLevel, 0))), 0)</f>
        <v>0</v>
      </c>
      <c r="X196" s="327">
        <f>IFERROR(IF(AND($A196="Layered-Over", OR($U196="14-P",$U196="15-P",$U196="16-P",$U196="17-P",$U196="18-P",$U196="19-P",$U196="20-P")),
      INDEX('Wage Grid'!O$14:O$20, MATCH($U196, ListLayeredOverParaproGridLevel, 0)),
      INDEX('Wage Grid'!I$14:I$56, MATCH($U196, ListGridLevel, 0))), 0)</f>
        <v>0</v>
      </c>
      <c r="Y196" s="327">
        <f>IFERROR(IF(AND($A196="Layered-Over", OR($U196="14-P",$U196="15-P",$U196="16-P",$U196="17-P",$U196="18-P",$U196="19-P",$U196="20-P")),
      INDEX('Wage Grid'!P$14:P$20, MATCH($U196, ListLayeredOverParaproGridLevel, 0)),
      INDEX('Wage Grid'!J$14:J$56, MATCH($U196, ListGridLevel, 0))), 0)</f>
        <v>0</v>
      </c>
      <c r="Z196" s="327">
        <f t="shared" si="20"/>
        <v>0</v>
      </c>
      <c r="AA196" s="327">
        <f t="shared" si="21"/>
        <v>0</v>
      </c>
    </row>
    <row r="197" spans="1:27" x14ac:dyDescent="0.25">
      <c r="A197" s="226"/>
      <c r="B197" s="53"/>
      <c r="C197" s="227"/>
      <c r="D197" s="59"/>
      <c r="E197" s="228"/>
      <c r="F197" s="901" t="str">
        <f t="shared" si="17"/>
        <v/>
      </c>
      <c r="G197" s="227"/>
      <c r="H197" s="778"/>
      <c r="I197" s="228"/>
      <c r="J197" s="185"/>
      <c r="K197" s="217"/>
      <c r="L197" s="233" t="str">
        <f t="shared" si="18"/>
        <v/>
      </c>
      <c r="M197" s="207"/>
      <c r="N197" s="208"/>
      <c r="O197" s="208"/>
      <c r="P197" s="209"/>
      <c r="Q197" s="185"/>
      <c r="R197" s="174"/>
    </row>
    <row r="198" spans="1:27" x14ac:dyDescent="0.25">
      <c r="A198" s="226"/>
      <c r="B198" s="53"/>
      <c r="C198" s="227"/>
      <c r="D198" s="59"/>
      <c r="E198" s="228"/>
      <c r="F198" s="901" t="str">
        <f t="shared" si="17"/>
        <v/>
      </c>
      <c r="G198" s="227"/>
      <c r="H198" s="778"/>
      <c r="I198" s="228"/>
      <c r="J198" s="185"/>
      <c r="K198" s="217"/>
      <c r="L198" s="233" t="str">
        <f t="shared" si="18"/>
        <v/>
      </c>
      <c r="M198" s="207"/>
      <c r="N198" s="208"/>
      <c r="O198" s="208"/>
      <c r="P198" s="209"/>
      <c r="Q198" s="185"/>
      <c r="R198" s="174"/>
    </row>
    <row r="199" spans="1:27" x14ac:dyDescent="0.25">
      <c r="A199" s="226"/>
      <c r="B199" s="53"/>
      <c r="C199" s="227"/>
      <c r="D199" s="59"/>
      <c r="E199" s="228"/>
      <c r="F199" s="901" t="str">
        <f t="shared" si="17"/>
        <v/>
      </c>
      <c r="G199" s="227"/>
      <c r="H199" s="778"/>
      <c r="I199" s="228"/>
      <c r="J199" s="185"/>
      <c r="K199" s="217"/>
      <c r="L199" s="233" t="str">
        <f t="shared" si="18"/>
        <v/>
      </c>
      <c r="M199" s="207"/>
      <c r="N199" s="208"/>
      <c r="O199" s="208"/>
      <c r="P199" s="209"/>
      <c r="Q199" s="185"/>
      <c r="R199" s="174"/>
    </row>
    <row r="200" spans="1:27" x14ac:dyDescent="0.25">
      <c r="A200" s="226"/>
      <c r="B200" s="53"/>
      <c r="C200" s="227"/>
      <c r="D200" s="59"/>
      <c r="E200" s="228"/>
      <c r="F200" s="901" t="str">
        <f t="shared" si="17"/>
        <v/>
      </c>
      <c r="G200" s="227"/>
      <c r="H200" s="778"/>
      <c r="I200" s="228"/>
      <c r="J200" s="185"/>
      <c r="K200" s="217"/>
      <c r="L200" s="233" t="str">
        <f t="shared" si="18"/>
        <v/>
      </c>
      <c r="M200" s="207"/>
      <c r="N200" s="208"/>
      <c r="O200" s="208"/>
      <c r="P200" s="209"/>
      <c r="Q200" s="185"/>
      <c r="R200" s="174"/>
    </row>
    <row r="201" spans="1:27" x14ac:dyDescent="0.25">
      <c r="A201" s="226"/>
      <c r="B201" s="53"/>
      <c r="C201" s="227"/>
      <c r="D201" s="59"/>
      <c r="E201" s="228"/>
      <c r="F201" s="901" t="str">
        <f t="shared" si="17"/>
        <v/>
      </c>
      <c r="G201" s="227"/>
      <c r="H201" s="778"/>
      <c r="I201" s="228"/>
      <c r="J201" s="185"/>
      <c r="K201" s="217"/>
      <c r="L201" s="233" t="str">
        <f t="shared" si="18"/>
        <v/>
      </c>
      <c r="M201" s="207"/>
      <c r="N201" s="208"/>
      <c r="O201" s="208"/>
      <c r="P201" s="209"/>
      <c r="Q201" s="185"/>
      <c r="R201" s="174"/>
    </row>
    <row r="202" spans="1:27" x14ac:dyDescent="0.25">
      <c r="A202" s="226"/>
      <c r="B202" s="53"/>
      <c r="C202" s="227"/>
      <c r="D202" s="59"/>
      <c r="E202" s="228"/>
      <c r="F202" s="901" t="str">
        <f t="shared" si="17"/>
        <v/>
      </c>
      <c r="G202" s="227"/>
      <c r="H202" s="778"/>
      <c r="I202" s="228"/>
      <c r="J202" s="185"/>
      <c r="K202" s="217"/>
      <c r="L202" s="233" t="str">
        <f t="shared" si="18"/>
        <v/>
      </c>
      <c r="M202" s="207"/>
      <c r="N202" s="208"/>
      <c r="O202" s="208"/>
      <c r="P202" s="209"/>
      <c r="Q202" s="185"/>
      <c r="R202" s="174"/>
    </row>
    <row r="203" spans="1:27" x14ac:dyDescent="0.25">
      <c r="A203" s="226"/>
      <c r="B203" s="53"/>
      <c r="C203" s="227"/>
      <c r="D203" s="59"/>
      <c r="E203" s="228"/>
      <c r="F203" s="901" t="str">
        <f t="shared" si="17"/>
        <v/>
      </c>
      <c r="G203" s="227"/>
      <c r="H203" s="778"/>
      <c r="I203" s="228"/>
      <c r="J203" s="185"/>
      <c r="K203" s="217"/>
      <c r="L203" s="233" t="str">
        <f t="shared" si="18"/>
        <v/>
      </c>
      <c r="M203" s="207"/>
      <c r="N203" s="208"/>
      <c r="O203" s="208"/>
      <c r="P203" s="209"/>
      <c r="Q203" s="185"/>
      <c r="R203" s="174"/>
    </row>
    <row r="204" spans="1:27" x14ac:dyDescent="0.25">
      <c r="A204" s="226"/>
      <c r="B204" s="53"/>
      <c r="C204" s="227"/>
      <c r="D204" s="59"/>
      <c r="E204" s="228"/>
      <c r="F204" s="901" t="str">
        <f t="shared" si="17"/>
        <v/>
      </c>
      <c r="G204" s="227"/>
      <c r="H204" s="778"/>
      <c r="I204" s="228"/>
      <c r="J204" s="185"/>
      <c r="K204" s="217"/>
      <c r="L204" s="233" t="str">
        <f t="shared" si="18"/>
        <v/>
      </c>
      <c r="M204" s="207"/>
      <c r="N204" s="208"/>
      <c r="O204" s="208"/>
      <c r="P204" s="209"/>
      <c r="Q204" s="185"/>
      <c r="R204" s="174"/>
    </row>
    <row r="205" spans="1:27" x14ac:dyDescent="0.25">
      <c r="A205" s="226"/>
      <c r="B205" s="53"/>
      <c r="C205" s="227"/>
      <c r="D205" s="59"/>
      <c r="E205" s="228"/>
      <c r="F205" s="901" t="str">
        <f t="shared" si="17"/>
        <v/>
      </c>
      <c r="G205" s="227"/>
      <c r="H205" s="778"/>
      <c r="I205" s="228"/>
      <c r="J205" s="185"/>
      <c r="K205" s="217"/>
      <c r="L205" s="233" t="str">
        <f t="shared" si="18"/>
        <v/>
      </c>
      <c r="M205" s="207"/>
      <c r="N205" s="208"/>
      <c r="O205" s="208"/>
      <c r="P205" s="209"/>
      <c r="Q205" s="185"/>
      <c r="R205" s="174"/>
    </row>
    <row r="206" spans="1:27" x14ac:dyDescent="0.25">
      <c r="A206" s="226"/>
      <c r="B206" s="53"/>
      <c r="C206" s="227"/>
      <c r="D206" s="59"/>
      <c r="E206" s="228"/>
      <c r="F206" s="901" t="str">
        <f t="shared" si="17"/>
        <v/>
      </c>
      <c r="G206" s="227"/>
      <c r="H206" s="778"/>
      <c r="I206" s="228"/>
      <c r="J206" s="185"/>
      <c r="K206" s="217"/>
      <c r="L206" s="233" t="str">
        <f t="shared" si="18"/>
        <v/>
      </c>
      <c r="M206" s="207"/>
      <c r="N206" s="208"/>
      <c r="O206" s="208"/>
      <c r="P206" s="209"/>
      <c r="Q206" s="185"/>
      <c r="R206" s="174"/>
    </row>
    <row r="207" spans="1:27" x14ac:dyDescent="0.25">
      <c r="A207" s="226"/>
      <c r="B207" s="53"/>
      <c r="C207" s="227"/>
      <c r="D207" s="59"/>
      <c r="E207" s="228"/>
      <c r="F207" s="901" t="str">
        <f t="shared" si="17"/>
        <v/>
      </c>
      <c r="G207" s="227"/>
      <c r="H207" s="778"/>
      <c r="I207" s="228"/>
      <c r="J207" s="185"/>
      <c r="K207" s="217"/>
      <c r="L207" s="233" t="str">
        <f t="shared" si="18"/>
        <v/>
      </c>
      <c r="M207" s="207"/>
      <c r="N207" s="208"/>
      <c r="O207" s="208"/>
      <c r="P207" s="209"/>
      <c r="Q207" s="185"/>
      <c r="R207" s="174"/>
    </row>
    <row r="208" spans="1:27" x14ac:dyDescent="0.25">
      <c r="A208" s="226"/>
      <c r="B208" s="53"/>
      <c r="C208" s="227"/>
      <c r="D208" s="59"/>
      <c r="E208" s="228"/>
      <c r="F208" s="901" t="str">
        <f t="shared" si="17"/>
        <v/>
      </c>
      <c r="G208" s="227"/>
      <c r="H208" s="778"/>
      <c r="I208" s="228"/>
      <c r="J208" s="185"/>
      <c r="K208" s="217"/>
      <c r="L208" s="233" t="str">
        <f t="shared" si="18"/>
        <v/>
      </c>
      <c r="M208" s="207"/>
      <c r="N208" s="208"/>
      <c r="O208" s="208"/>
      <c r="P208" s="209"/>
      <c r="Q208" s="185"/>
      <c r="R208" s="174"/>
    </row>
    <row r="209" spans="1:18" x14ac:dyDescent="0.25">
      <c r="A209" s="226"/>
      <c r="B209" s="53"/>
      <c r="C209" s="227"/>
      <c r="D209" s="59"/>
      <c r="E209" s="228"/>
      <c r="F209" s="901" t="str">
        <f t="shared" si="17"/>
        <v/>
      </c>
      <c r="G209" s="227"/>
      <c r="H209" s="778"/>
      <c r="I209" s="228"/>
      <c r="J209" s="185"/>
      <c r="K209" s="217"/>
      <c r="L209" s="233" t="str">
        <f t="shared" si="18"/>
        <v/>
      </c>
      <c r="M209" s="207"/>
      <c r="N209" s="208"/>
      <c r="O209" s="208"/>
      <c r="P209" s="209"/>
      <c r="Q209" s="185"/>
      <c r="R209" s="174"/>
    </row>
    <row r="210" spans="1:18" x14ac:dyDescent="0.25">
      <c r="A210" s="226"/>
      <c r="B210" s="53"/>
      <c r="C210" s="227"/>
      <c r="D210" s="59"/>
      <c r="E210" s="228"/>
      <c r="F210" s="901" t="str">
        <f t="shared" ref="F210:F273" si="22">IF(U210=0,"",U210)</f>
        <v/>
      </c>
      <c r="G210" s="227"/>
      <c r="H210" s="778"/>
      <c r="I210" s="228"/>
      <c r="J210" s="185"/>
      <c r="K210" s="217"/>
      <c r="L210" s="233" t="str">
        <f t="shared" ref="L210:L273" si="23">IF(SUM(M210:Q210)=0,"",SUM(M210:Q210))</f>
        <v/>
      </c>
      <c r="M210" s="207"/>
      <c r="N210" s="208"/>
      <c r="O210" s="208"/>
      <c r="P210" s="209"/>
      <c r="Q210" s="185"/>
      <c r="R210" s="174"/>
    </row>
    <row r="211" spans="1:18" x14ac:dyDescent="0.25">
      <c r="A211" s="226"/>
      <c r="B211" s="53"/>
      <c r="C211" s="227"/>
      <c r="D211" s="59"/>
      <c r="E211" s="228"/>
      <c r="F211" s="901" t="str">
        <f t="shared" si="22"/>
        <v/>
      </c>
      <c r="G211" s="227"/>
      <c r="H211" s="778"/>
      <c r="I211" s="228"/>
      <c r="J211" s="185"/>
      <c r="K211" s="217"/>
      <c r="L211" s="233" t="str">
        <f t="shared" si="23"/>
        <v/>
      </c>
      <c r="M211" s="207"/>
      <c r="N211" s="208"/>
      <c r="O211" s="208"/>
      <c r="P211" s="209"/>
      <c r="Q211" s="185"/>
      <c r="R211" s="174"/>
    </row>
    <row r="212" spans="1:18" x14ac:dyDescent="0.25">
      <c r="A212" s="226"/>
      <c r="B212" s="53"/>
      <c r="C212" s="227"/>
      <c r="D212" s="59"/>
      <c r="E212" s="228"/>
      <c r="F212" s="901" t="str">
        <f t="shared" si="22"/>
        <v/>
      </c>
      <c r="G212" s="227"/>
      <c r="H212" s="778"/>
      <c r="I212" s="228"/>
      <c r="J212" s="185"/>
      <c r="K212" s="217"/>
      <c r="L212" s="233" t="str">
        <f t="shared" si="23"/>
        <v/>
      </c>
      <c r="M212" s="207"/>
      <c r="N212" s="208"/>
      <c r="O212" s="208"/>
      <c r="P212" s="209"/>
      <c r="Q212" s="185"/>
      <c r="R212" s="174"/>
    </row>
    <row r="213" spans="1:18" x14ac:dyDescent="0.25">
      <c r="A213" s="226"/>
      <c r="B213" s="53"/>
      <c r="C213" s="227"/>
      <c r="D213" s="59"/>
      <c r="E213" s="228"/>
      <c r="F213" s="901" t="str">
        <f t="shared" si="22"/>
        <v/>
      </c>
      <c r="G213" s="227"/>
      <c r="H213" s="778"/>
      <c r="I213" s="228"/>
      <c r="J213" s="185"/>
      <c r="K213" s="217"/>
      <c r="L213" s="233" t="str">
        <f t="shared" si="23"/>
        <v/>
      </c>
      <c r="M213" s="207"/>
      <c r="N213" s="208"/>
      <c r="O213" s="208"/>
      <c r="P213" s="209"/>
      <c r="Q213" s="185"/>
      <c r="R213" s="174"/>
    </row>
    <row r="214" spans="1:18" x14ac:dyDescent="0.25">
      <c r="A214" s="226"/>
      <c r="B214" s="53"/>
      <c r="C214" s="227"/>
      <c r="D214" s="59"/>
      <c r="E214" s="228"/>
      <c r="F214" s="901" t="str">
        <f t="shared" si="22"/>
        <v/>
      </c>
      <c r="G214" s="227"/>
      <c r="H214" s="778"/>
      <c r="I214" s="228"/>
      <c r="J214" s="185"/>
      <c r="K214" s="217"/>
      <c r="L214" s="233" t="str">
        <f t="shared" si="23"/>
        <v/>
      </c>
      <c r="M214" s="207"/>
      <c r="N214" s="208"/>
      <c r="O214" s="208"/>
      <c r="P214" s="209"/>
      <c r="Q214" s="185"/>
      <c r="R214" s="174"/>
    </row>
    <row r="215" spans="1:18" x14ac:dyDescent="0.25">
      <c r="A215" s="226"/>
      <c r="B215" s="53"/>
      <c r="C215" s="227"/>
      <c r="D215" s="59"/>
      <c r="E215" s="228"/>
      <c r="F215" s="901" t="str">
        <f t="shared" si="22"/>
        <v/>
      </c>
      <c r="G215" s="227"/>
      <c r="H215" s="778"/>
      <c r="I215" s="228"/>
      <c r="J215" s="185"/>
      <c r="K215" s="217"/>
      <c r="L215" s="233" t="str">
        <f t="shared" si="23"/>
        <v/>
      </c>
      <c r="M215" s="207"/>
      <c r="N215" s="208"/>
      <c r="O215" s="208"/>
      <c r="P215" s="209"/>
      <c r="Q215" s="185"/>
      <c r="R215" s="174"/>
    </row>
    <row r="216" spans="1:18" x14ac:dyDescent="0.25">
      <c r="A216" s="226"/>
      <c r="B216" s="53"/>
      <c r="C216" s="227"/>
      <c r="D216" s="59"/>
      <c r="E216" s="228"/>
      <c r="F216" s="901" t="str">
        <f t="shared" si="22"/>
        <v/>
      </c>
      <c r="G216" s="227"/>
      <c r="H216" s="778"/>
      <c r="I216" s="228"/>
      <c r="J216" s="185"/>
      <c r="K216" s="217"/>
      <c r="L216" s="233" t="str">
        <f t="shared" si="23"/>
        <v/>
      </c>
      <c r="M216" s="207"/>
      <c r="N216" s="208"/>
      <c r="O216" s="208"/>
      <c r="P216" s="209"/>
      <c r="Q216" s="185"/>
      <c r="R216" s="174"/>
    </row>
    <row r="217" spans="1:18" x14ac:dyDescent="0.25">
      <c r="A217" s="226"/>
      <c r="B217" s="53"/>
      <c r="C217" s="227"/>
      <c r="D217" s="59"/>
      <c r="E217" s="228"/>
      <c r="F217" s="901" t="str">
        <f t="shared" si="22"/>
        <v/>
      </c>
      <c r="G217" s="227"/>
      <c r="H217" s="778"/>
      <c r="I217" s="228"/>
      <c r="J217" s="185"/>
      <c r="K217" s="217"/>
      <c r="L217" s="233" t="str">
        <f t="shared" si="23"/>
        <v/>
      </c>
      <c r="M217" s="207"/>
      <c r="N217" s="208"/>
      <c r="O217" s="208"/>
      <c r="P217" s="209"/>
      <c r="Q217" s="185"/>
      <c r="R217" s="174"/>
    </row>
    <row r="218" spans="1:18" x14ac:dyDescent="0.25">
      <c r="A218" s="226"/>
      <c r="B218" s="53"/>
      <c r="C218" s="227"/>
      <c r="D218" s="59"/>
      <c r="E218" s="228"/>
      <c r="F218" s="901" t="str">
        <f t="shared" si="22"/>
        <v/>
      </c>
      <c r="G218" s="227"/>
      <c r="H218" s="778"/>
      <c r="I218" s="228"/>
      <c r="J218" s="185"/>
      <c r="K218" s="217"/>
      <c r="L218" s="233" t="str">
        <f t="shared" si="23"/>
        <v/>
      </c>
      <c r="M218" s="207"/>
      <c r="N218" s="208"/>
      <c r="O218" s="208"/>
      <c r="P218" s="209"/>
      <c r="Q218" s="185"/>
      <c r="R218" s="174"/>
    </row>
    <row r="219" spans="1:18" x14ac:dyDescent="0.25">
      <c r="A219" s="226"/>
      <c r="B219" s="53"/>
      <c r="C219" s="227"/>
      <c r="D219" s="59"/>
      <c r="E219" s="228"/>
      <c r="F219" s="901" t="str">
        <f t="shared" si="22"/>
        <v/>
      </c>
      <c r="G219" s="227"/>
      <c r="H219" s="778"/>
      <c r="I219" s="228"/>
      <c r="J219" s="185"/>
      <c r="K219" s="217"/>
      <c r="L219" s="233" t="str">
        <f t="shared" si="23"/>
        <v/>
      </c>
      <c r="M219" s="207"/>
      <c r="N219" s="208"/>
      <c r="O219" s="208"/>
      <c r="P219" s="209"/>
      <c r="Q219" s="185"/>
      <c r="R219" s="174"/>
    </row>
    <row r="220" spans="1:18" x14ac:dyDescent="0.25">
      <c r="A220" s="226"/>
      <c r="B220" s="53"/>
      <c r="C220" s="227"/>
      <c r="D220" s="59"/>
      <c r="E220" s="228"/>
      <c r="F220" s="901" t="str">
        <f t="shared" si="22"/>
        <v/>
      </c>
      <c r="G220" s="227"/>
      <c r="H220" s="778"/>
      <c r="I220" s="228"/>
      <c r="J220" s="185"/>
      <c r="K220" s="217"/>
      <c r="L220" s="233" t="str">
        <f t="shared" si="23"/>
        <v/>
      </c>
      <c r="M220" s="207"/>
      <c r="N220" s="208"/>
      <c r="O220" s="208"/>
      <c r="P220" s="209"/>
      <c r="Q220" s="185"/>
      <c r="R220" s="174"/>
    </row>
    <row r="221" spans="1:18" x14ac:dyDescent="0.25">
      <c r="A221" s="226"/>
      <c r="B221" s="53"/>
      <c r="C221" s="227"/>
      <c r="D221" s="59"/>
      <c r="E221" s="228"/>
      <c r="F221" s="901" t="str">
        <f t="shared" si="22"/>
        <v/>
      </c>
      <c r="G221" s="227"/>
      <c r="H221" s="778"/>
      <c r="I221" s="228"/>
      <c r="J221" s="185"/>
      <c r="K221" s="217"/>
      <c r="L221" s="233" t="str">
        <f t="shared" si="23"/>
        <v/>
      </c>
      <c r="M221" s="207"/>
      <c r="N221" s="208"/>
      <c r="O221" s="208"/>
      <c r="P221" s="209"/>
      <c r="Q221" s="185"/>
      <c r="R221" s="174"/>
    </row>
    <row r="222" spans="1:18" x14ac:dyDescent="0.25">
      <c r="A222" s="226"/>
      <c r="B222" s="53"/>
      <c r="C222" s="227"/>
      <c r="D222" s="59"/>
      <c r="E222" s="228"/>
      <c r="F222" s="901" t="str">
        <f t="shared" si="22"/>
        <v/>
      </c>
      <c r="G222" s="227"/>
      <c r="H222" s="778"/>
      <c r="I222" s="228"/>
      <c r="J222" s="185"/>
      <c r="K222" s="217"/>
      <c r="L222" s="233" t="str">
        <f t="shared" si="23"/>
        <v/>
      </c>
      <c r="M222" s="207"/>
      <c r="N222" s="208"/>
      <c r="O222" s="208"/>
      <c r="P222" s="209"/>
      <c r="Q222" s="185"/>
      <c r="R222" s="174"/>
    </row>
    <row r="223" spans="1:18" x14ac:dyDescent="0.25">
      <c r="A223" s="226"/>
      <c r="B223" s="53"/>
      <c r="C223" s="227"/>
      <c r="D223" s="59"/>
      <c r="E223" s="228"/>
      <c r="F223" s="901" t="str">
        <f t="shared" si="22"/>
        <v/>
      </c>
      <c r="G223" s="227"/>
      <c r="H223" s="778"/>
      <c r="I223" s="228"/>
      <c r="J223" s="185"/>
      <c r="K223" s="217"/>
      <c r="L223" s="233" t="str">
        <f t="shared" si="23"/>
        <v/>
      </c>
      <c r="M223" s="207"/>
      <c r="N223" s="208"/>
      <c r="O223" s="208"/>
      <c r="P223" s="209"/>
      <c r="Q223" s="185"/>
      <c r="R223" s="174"/>
    </row>
    <row r="224" spans="1:18" x14ac:dyDescent="0.25">
      <c r="A224" s="226"/>
      <c r="B224" s="53"/>
      <c r="C224" s="227"/>
      <c r="D224" s="59"/>
      <c r="E224" s="228"/>
      <c r="F224" s="901" t="str">
        <f t="shared" si="22"/>
        <v/>
      </c>
      <c r="G224" s="227"/>
      <c r="H224" s="778"/>
      <c r="I224" s="228"/>
      <c r="J224" s="185"/>
      <c r="K224" s="217"/>
      <c r="L224" s="233" t="str">
        <f t="shared" si="23"/>
        <v/>
      </c>
      <c r="M224" s="207"/>
      <c r="N224" s="208"/>
      <c r="O224" s="208"/>
      <c r="P224" s="209"/>
      <c r="Q224" s="185"/>
      <c r="R224" s="174"/>
    </row>
    <row r="225" spans="1:18" x14ac:dyDescent="0.25">
      <c r="A225" s="226"/>
      <c r="B225" s="53"/>
      <c r="C225" s="227"/>
      <c r="D225" s="59"/>
      <c r="E225" s="228"/>
      <c r="F225" s="901" t="str">
        <f t="shared" si="22"/>
        <v/>
      </c>
      <c r="G225" s="227"/>
      <c r="H225" s="778"/>
      <c r="I225" s="228"/>
      <c r="J225" s="185"/>
      <c r="K225" s="217"/>
      <c r="L225" s="233" t="str">
        <f t="shared" si="23"/>
        <v/>
      </c>
      <c r="M225" s="207"/>
      <c r="N225" s="208"/>
      <c r="O225" s="208"/>
      <c r="P225" s="209"/>
      <c r="Q225" s="185"/>
      <c r="R225" s="174"/>
    </row>
    <row r="226" spans="1:18" x14ac:dyDescent="0.25">
      <c r="A226" s="226"/>
      <c r="B226" s="53"/>
      <c r="C226" s="227"/>
      <c r="D226" s="59"/>
      <c r="E226" s="228"/>
      <c r="F226" s="901" t="str">
        <f t="shared" si="22"/>
        <v/>
      </c>
      <c r="G226" s="227"/>
      <c r="H226" s="778"/>
      <c r="I226" s="228"/>
      <c r="J226" s="185"/>
      <c r="K226" s="217"/>
      <c r="L226" s="233" t="str">
        <f t="shared" si="23"/>
        <v/>
      </c>
      <c r="M226" s="207"/>
      <c r="N226" s="208"/>
      <c r="O226" s="208"/>
      <c r="P226" s="209"/>
      <c r="Q226" s="185"/>
      <c r="R226" s="174"/>
    </row>
    <row r="227" spans="1:18" x14ac:dyDescent="0.25">
      <c r="A227" s="226"/>
      <c r="B227" s="53"/>
      <c r="C227" s="227"/>
      <c r="D227" s="59"/>
      <c r="E227" s="228"/>
      <c r="F227" s="901" t="str">
        <f t="shared" si="22"/>
        <v/>
      </c>
      <c r="G227" s="227"/>
      <c r="H227" s="778"/>
      <c r="I227" s="228"/>
      <c r="J227" s="185"/>
      <c r="K227" s="217"/>
      <c r="L227" s="233" t="str">
        <f t="shared" si="23"/>
        <v/>
      </c>
      <c r="M227" s="207"/>
      <c r="N227" s="208"/>
      <c r="O227" s="208"/>
      <c r="P227" s="209"/>
      <c r="Q227" s="185"/>
      <c r="R227" s="174"/>
    </row>
    <row r="228" spans="1:18" x14ac:dyDescent="0.25">
      <c r="A228" s="226"/>
      <c r="B228" s="53"/>
      <c r="C228" s="227"/>
      <c r="D228" s="59"/>
      <c r="E228" s="228"/>
      <c r="F228" s="901" t="str">
        <f t="shared" si="22"/>
        <v/>
      </c>
      <c r="G228" s="227"/>
      <c r="H228" s="778"/>
      <c r="I228" s="228"/>
      <c r="J228" s="185"/>
      <c r="K228" s="217"/>
      <c r="L228" s="233" t="str">
        <f t="shared" si="23"/>
        <v/>
      </c>
      <c r="M228" s="207"/>
      <c r="N228" s="208"/>
      <c r="O228" s="208"/>
      <c r="P228" s="209"/>
      <c r="Q228" s="185"/>
      <c r="R228" s="174"/>
    </row>
    <row r="229" spans="1:18" x14ac:dyDescent="0.25">
      <c r="A229" s="226"/>
      <c r="B229" s="53"/>
      <c r="C229" s="227"/>
      <c r="D229" s="59"/>
      <c r="E229" s="228"/>
      <c r="F229" s="901" t="str">
        <f t="shared" si="22"/>
        <v/>
      </c>
      <c r="G229" s="227"/>
      <c r="H229" s="778"/>
      <c r="I229" s="228"/>
      <c r="J229" s="185"/>
      <c r="K229" s="217"/>
      <c r="L229" s="233" t="str">
        <f t="shared" si="23"/>
        <v/>
      </c>
      <c r="M229" s="207"/>
      <c r="N229" s="208"/>
      <c r="O229" s="208"/>
      <c r="P229" s="209"/>
      <c r="Q229" s="185"/>
      <c r="R229" s="174"/>
    </row>
    <row r="230" spans="1:18" x14ac:dyDescent="0.25">
      <c r="A230" s="226"/>
      <c r="B230" s="53"/>
      <c r="C230" s="227"/>
      <c r="D230" s="59"/>
      <c r="E230" s="228"/>
      <c r="F230" s="901" t="str">
        <f t="shared" si="22"/>
        <v/>
      </c>
      <c r="G230" s="227"/>
      <c r="H230" s="778"/>
      <c r="I230" s="228"/>
      <c r="J230" s="185"/>
      <c r="K230" s="217"/>
      <c r="L230" s="233" t="str">
        <f t="shared" si="23"/>
        <v/>
      </c>
      <c r="M230" s="207"/>
      <c r="N230" s="208"/>
      <c r="O230" s="208"/>
      <c r="P230" s="209"/>
      <c r="Q230" s="185"/>
      <c r="R230" s="174"/>
    </row>
    <row r="231" spans="1:18" x14ac:dyDescent="0.25">
      <c r="A231" s="226"/>
      <c r="B231" s="53"/>
      <c r="C231" s="227"/>
      <c r="D231" s="59"/>
      <c r="E231" s="228"/>
      <c r="F231" s="901" t="str">
        <f t="shared" si="22"/>
        <v/>
      </c>
      <c r="G231" s="227"/>
      <c r="H231" s="778"/>
      <c r="I231" s="228"/>
      <c r="J231" s="185"/>
      <c r="K231" s="217"/>
      <c r="L231" s="233" t="str">
        <f t="shared" si="23"/>
        <v/>
      </c>
      <c r="M231" s="207"/>
      <c r="N231" s="208"/>
      <c r="O231" s="208"/>
      <c r="P231" s="209"/>
      <c r="Q231" s="185"/>
      <c r="R231" s="174"/>
    </row>
    <row r="232" spans="1:18" x14ac:dyDescent="0.25">
      <c r="A232" s="226"/>
      <c r="B232" s="53"/>
      <c r="C232" s="227"/>
      <c r="D232" s="59"/>
      <c r="E232" s="228"/>
      <c r="F232" s="901" t="str">
        <f t="shared" si="22"/>
        <v/>
      </c>
      <c r="G232" s="227"/>
      <c r="H232" s="778"/>
      <c r="I232" s="228"/>
      <c r="J232" s="185"/>
      <c r="K232" s="217"/>
      <c r="L232" s="233" t="str">
        <f t="shared" si="23"/>
        <v/>
      </c>
      <c r="M232" s="207"/>
      <c r="N232" s="208"/>
      <c r="O232" s="208"/>
      <c r="P232" s="209"/>
      <c r="Q232" s="185"/>
      <c r="R232" s="174"/>
    </row>
    <row r="233" spans="1:18" x14ac:dyDescent="0.25">
      <c r="A233" s="226"/>
      <c r="B233" s="53"/>
      <c r="C233" s="227"/>
      <c r="D233" s="59"/>
      <c r="E233" s="228"/>
      <c r="F233" s="901" t="str">
        <f t="shared" si="22"/>
        <v/>
      </c>
      <c r="G233" s="227"/>
      <c r="H233" s="778"/>
      <c r="I233" s="228"/>
      <c r="J233" s="185"/>
      <c r="K233" s="217"/>
      <c r="L233" s="233" t="str">
        <f t="shared" si="23"/>
        <v/>
      </c>
      <c r="M233" s="207"/>
      <c r="N233" s="208"/>
      <c r="O233" s="208"/>
      <c r="P233" s="209"/>
      <c r="Q233" s="185"/>
      <c r="R233" s="174"/>
    </row>
    <row r="234" spans="1:18" x14ac:dyDescent="0.25">
      <c r="A234" s="226"/>
      <c r="B234" s="53"/>
      <c r="C234" s="227"/>
      <c r="D234" s="59"/>
      <c r="E234" s="228"/>
      <c r="F234" s="901" t="str">
        <f t="shared" si="22"/>
        <v/>
      </c>
      <c r="G234" s="227"/>
      <c r="H234" s="778"/>
      <c r="I234" s="228"/>
      <c r="J234" s="185"/>
      <c r="K234" s="217"/>
      <c r="L234" s="233" t="str">
        <f t="shared" si="23"/>
        <v/>
      </c>
      <c r="M234" s="207"/>
      <c r="N234" s="208"/>
      <c r="O234" s="208"/>
      <c r="P234" s="209"/>
      <c r="Q234" s="185"/>
      <c r="R234" s="174"/>
    </row>
    <row r="235" spans="1:18" x14ac:dyDescent="0.25">
      <c r="A235" s="226"/>
      <c r="B235" s="53"/>
      <c r="C235" s="227"/>
      <c r="D235" s="59"/>
      <c r="E235" s="228"/>
      <c r="F235" s="901" t="str">
        <f t="shared" si="22"/>
        <v/>
      </c>
      <c r="G235" s="227"/>
      <c r="H235" s="778"/>
      <c r="I235" s="228"/>
      <c r="J235" s="185"/>
      <c r="K235" s="217"/>
      <c r="L235" s="233" t="str">
        <f t="shared" si="23"/>
        <v/>
      </c>
      <c r="M235" s="207"/>
      <c r="N235" s="208"/>
      <c r="O235" s="208"/>
      <c r="P235" s="209"/>
      <c r="Q235" s="185"/>
      <c r="R235" s="174"/>
    </row>
    <row r="236" spans="1:18" x14ac:dyDescent="0.25">
      <c r="A236" s="226"/>
      <c r="B236" s="53"/>
      <c r="C236" s="227"/>
      <c r="D236" s="59"/>
      <c r="E236" s="228"/>
      <c r="F236" s="901" t="str">
        <f t="shared" si="22"/>
        <v/>
      </c>
      <c r="G236" s="227"/>
      <c r="H236" s="778"/>
      <c r="I236" s="228"/>
      <c r="J236" s="185"/>
      <c r="K236" s="217"/>
      <c r="L236" s="233" t="str">
        <f t="shared" si="23"/>
        <v/>
      </c>
      <c r="M236" s="207"/>
      <c r="N236" s="208"/>
      <c r="O236" s="208"/>
      <c r="P236" s="209"/>
      <c r="Q236" s="185"/>
      <c r="R236" s="174"/>
    </row>
    <row r="237" spans="1:18" x14ac:dyDescent="0.25">
      <c r="A237" s="226"/>
      <c r="B237" s="53"/>
      <c r="C237" s="227"/>
      <c r="D237" s="59"/>
      <c r="E237" s="228"/>
      <c r="F237" s="901" t="str">
        <f t="shared" si="22"/>
        <v/>
      </c>
      <c r="G237" s="227"/>
      <c r="H237" s="778"/>
      <c r="I237" s="228"/>
      <c r="J237" s="185"/>
      <c r="K237" s="217"/>
      <c r="L237" s="233" t="str">
        <f t="shared" si="23"/>
        <v/>
      </c>
      <c r="M237" s="207"/>
      <c r="N237" s="208"/>
      <c r="O237" s="208"/>
      <c r="P237" s="209"/>
      <c r="Q237" s="185"/>
      <c r="R237" s="174"/>
    </row>
    <row r="238" spans="1:18" x14ac:dyDescent="0.25">
      <c r="A238" s="226"/>
      <c r="B238" s="53"/>
      <c r="C238" s="227"/>
      <c r="D238" s="59"/>
      <c r="E238" s="228"/>
      <c r="F238" s="901" t="str">
        <f t="shared" si="22"/>
        <v/>
      </c>
      <c r="G238" s="227"/>
      <c r="H238" s="778"/>
      <c r="I238" s="228"/>
      <c r="J238" s="185"/>
      <c r="K238" s="217"/>
      <c r="L238" s="233" t="str">
        <f t="shared" si="23"/>
        <v/>
      </c>
      <c r="M238" s="207"/>
      <c r="N238" s="208"/>
      <c r="O238" s="208"/>
      <c r="P238" s="209"/>
      <c r="Q238" s="185"/>
      <c r="R238" s="174"/>
    </row>
    <row r="239" spans="1:18" x14ac:dyDescent="0.25">
      <c r="A239" s="226"/>
      <c r="B239" s="53"/>
      <c r="C239" s="227"/>
      <c r="D239" s="59"/>
      <c r="E239" s="228"/>
      <c r="F239" s="901" t="str">
        <f t="shared" si="22"/>
        <v/>
      </c>
      <c r="G239" s="227"/>
      <c r="H239" s="778"/>
      <c r="I239" s="228"/>
      <c r="J239" s="185"/>
      <c r="K239" s="217"/>
      <c r="L239" s="233" t="str">
        <f t="shared" si="23"/>
        <v/>
      </c>
      <c r="M239" s="207"/>
      <c r="N239" s="208"/>
      <c r="O239" s="208"/>
      <c r="P239" s="209"/>
      <c r="Q239" s="185"/>
      <c r="R239" s="174"/>
    </row>
    <row r="240" spans="1:18" x14ac:dyDescent="0.25">
      <c r="A240" s="226"/>
      <c r="B240" s="53"/>
      <c r="C240" s="227"/>
      <c r="D240" s="59"/>
      <c r="E240" s="228"/>
      <c r="F240" s="901" t="str">
        <f t="shared" si="22"/>
        <v/>
      </c>
      <c r="G240" s="227"/>
      <c r="H240" s="778"/>
      <c r="I240" s="228"/>
      <c r="J240" s="185"/>
      <c r="K240" s="217"/>
      <c r="L240" s="233" t="str">
        <f t="shared" si="23"/>
        <v/>
      </c>
      <c r="M240" s="207"/>
      <c r="N240" s="208"/>
      <c r="O240" s="208"/>
      <c r="P240" s="209"/>
      <c r="Q240" s="185"/>
      <c r="R240" s="174"/>
    </row>
    <row r="241" spans="1:18" x14ac:dyDescent="0.25">
      <c r="A241" s="226"/>
      <c r="B241" s="53"/>
      <c r="C241" s="227"/>
      <c r="D241" s="59"/>
      <c r="E241" s="228"/>
      <c r="F241" s="901" t="str">
        <f t="shared" si="22"/>
        <v/>
      </c>
      <c r="G241" s="227"/>
      <c r="H241" s="778"/>
      <c r="I241" s="228"/>
      <c r="J241" s="185"/>
      <c r="K241" s="217"/>
      <c r="L241" s="233" t="str">
        <f t="shared" si="23"/>
        <v/>
      </c>
      <c r="M241" s="207"/>
      <c r="N241" s="208"/>
      <c r="O241" s="208"/>
      <c r="P241" s="209"/>
      <c r="Q241" s="185"/>
      <c r="R241" s="174"/>
    </row>
    <row r="242" spans="1:18" x14ac:dyDescent="0.25">
      <c r="A242" s="226"/>
      <c r="B242" s="53"/>
      <c r="C242" s="227"/>
      <c r="D242" s="59"/>
      <c r="E242" s="228"/>
      <c r="F242" s="901" t="str">
        <f t="shared" si="22"/>
        <v/>
      </c>
      <c r="G242" s="227"/>
      <c r="H242" s="778"/>
      <c r="I242" s="228"/>
      <c r="J242" s="185"/>
      <c r="K242" s="217"/>
      <c r="L242" s="233" t="str">
        <f t="shared" si="23"/>
        <v/>
      </c>
      <c r="M242" s="207"/>
      <c r="N242" s="208"/>
      <c r="O242" s="208"/>
      <c r="P242" s="209"/>
      <c r="Q242" s="185"/>
      <c r="R242" s="174"/>
    </row>
    <row r="243" spans="1:18" x14ac:dyDescent="0.25">
      <c r="A243" s="226"/>
      <c r="B243" s="53"/>
      <c r="C243" s="227"/>
      <c r="D243" s="59"/>
      <c r="E243" s="228"/>
      <c r="F243" s="901" t="str">
        <f t="shared" si="22"/>
        <v/>
      </c>
      <c r="G243" s="227"/>
      <c r="H243" s="778"/>
      <c r="I243" s="228"/>
      <c r="J243" s="185"/>
      <c r="K243" s="217"/>
      <c r="L243" s="233" t="str">
        <f t="shared" si="23"/>
        <v/>
      </c>
      <c r="M243" s="207"/>
      <c r="N243" s="208"/>
      <c r="O243" s="208"/>
      <c r="P243" s="209"/>
      <c r="Q243" s="185"/>
      <c r="R243" s="174"/>
    </row>
    <row r="244" spans="1:18" x14ac:dyDescent="0.25">
      <c r="A244" s="226"/>
      <c r="B244" s="53"/>
      <c r="C244" s="227"/>
      <c r="D244" s="59"/>
      <c r="E244" s="228"/>
      <c r="F244" s="901" t="str">
        <f t="shared" si="22"/>
        <v/>
      </c>
      <c r="G244" s="227"/>
      <c r="H244" s="778"/>
      <c r="I244" s="228"/>
      <c r="J244" s="185"/>
      <c r="K244" s="217"/>
      <c r="L244" s="233" t="str">
        <f t="shared" si="23"/>
        <v/>
      </c>
      <c r="M244" s="207"/>
      <c r="N244" s="208"/>
      <c r="O244" s="208"/>
      <c r="P244" s="209"/>
      <c r="Q244" s="185"/>
      <c r="R244" s="174"/>
    </row>
    <row r="245" spans="1:18" x14ac:dyDescent="0.25">
      <c r="A245" s="226"/>
      <c r="B245" s="53"/>
      <c r="C245" s="227"/>
      <c r="D245" s="59"/>
      <c r="E245" s="228"/>
      <c r="F245" s="901" t="str">
        <f t="shared" si="22"/>
        <v/>
      </c>
      <c r="G245" s="227"/>
      <c r="H245" s="778"/>
      <c r="I245" s="228"/>
      <c r="J245" s="185"/>
      <c r="K245" s="217"/>
      <c r="L245" s="233" t="str">
        <f t="shared" si="23"/>
        <v/>
      </c>
      <c r="M245" s="207"/>
      <c r="N245" s="208"/>
      <c r="O245" s="208"/>
      <c r="P245" s="209"/>
      <c r="Q245" s="185"/>
      <c r="R245" s="174"/>
    </row>
    <row r="246" spans="1:18" x14ac:dyDescent="0.25">
      <c r="A246" s="226"/>
      <c r="B246" s="53"/>
      <c r="C246" s="227"/>
      <c r="D246" s="59"/>
      <c r="E246" s="228"/>
      <c r="F246" s="901" t="str">
        <f t="shared" si="22"/>
        <v/>
      </c>
      <c r="G246" s="227"/>
      <c r="H246" s="778"/>
      <c r="I246" s="228"/>
      <c r="J246" s="185"/>
      <c r="K246" s="217"/>
      <c r="L246" s="233" t="str">
        <f t="shared" si="23"/>
        <v/>
      </c>
      <c r="M246" s="207"/>
      <c r="N246" s="208"/>
      <c r="O246" s="208"/>
      <c r="P246" s="209"/>
      <c r="Q246" s="185"/>
      <c r="R246" s="174"/>
    </row>
    <row r="247" spans="1:18" x14ac:dyDescent="0.25">
      <c r="A247" s="226"/>
      <c r="B247" s="53"/>
      <c r="C247" s="227"/>
      <c r="D247" s="59"/>
      <c r="E247" s="228"/>
      <c r="F247" s="901" t="str">
        <f t="shared" si="22"/>
        <v/>
      </c>
      <c r="G247" s="227"/>
      <c r="H247" s="778"/>
      <c r="I247" s="228"/>
      <c r="J247" s="185"/>
      <c r="K247" s="217"/>
      <c r="L247" s="233" t="str">
        <f t="shared" si="23"/>
        <v/>
      </c>
      <c r="M247" s="207"/>
      <c r="N247" s="208"/>
      <c r="O247" s="208"/>
      <c r="P247" s="209"/>
      <c r="Q247" s="185"/>
      <c r="R247" s="174"/>
    </row>
    <row r="248" spans="1:18" x14ac:dyDescent="0.25">
      <c r="A248" s="226"/>
      <c r="B248" s="53"/>
      <c r="C248" s="227"/>
      <c r="D248" s="59"/>
      <c r="E248" s="228"/>
      <c r="F248" s="901" t="str">
        <f t="shared" si="22"/>
        <v/>
      </c>
      <c r="G248" s="227"/>
      <c r="H248" s="778"/>
      <c r="I248" s="228"/>
      <c r="J248" s="185"/>
      <c r="K248" s="217"/>
      <c r="L248" s="233" t="str">
        <f t="shared" si="23"/>
        <v/>
      </c>
      <c r="M248" s="207"/>
      <c r="N248" s="208"/>
      <c r="O248" s="208"/>
      <c r="P248" s="209"/>
      <c r="Q248" s="185"/>
      <c r="R248" s="174"/>
    </row>
    <row r="249" spans="1:18" x14ac:dyDescent="0.25">
      <c r="A249" s="226"/>
      <c r="B249" s="53"/>
      <c r="C249" s="227"/>
      <c r="D249" s="59"/>
      <c r="E249" s="228"/>
      <c r="F249" s="901" t="str">
        <f t="shared" si="22"/>
        <v/>
      </c>
      <c r="G249" s="227"/>
      <c r="H249" s="778"/>
      <c r="I249" s="228"/>
      <c r="J249" s="185"/>
      <c r="K249" s="217"/>
      <c r="L249" s="233" t="str">
        <f t="shared" si="23"/>
        <v/>
      </c>
      <c r="M249" s="207"/>
      <c r="N249" s="208"/>
      <c r="O249" s="208"/>
      <c r="P249" s="209"/>
      <c r="Q249" s="185"/>
      <c r="R249" s="174"/>
    </row>
    <row r="250" spans="1:18" x14ac:dyDescent="0.25">
      <c r="A250" s="226"/>
      <c r="B250" s="53"/>
      <c r="C250" s="227"/>
      <c r="D250" s="59"/>
      <c r="E250" s="228"/>
      <c r="F250" s="901" t="str">
        <f t="shared" si="22"/>
        <v/>
      </c>
      <c r="G250" s="227"/>
      <c r="H250" s="778"/>
      <c r="I250" s="228"/>
      <c r="J250" s="185"/>
      <c r="K250" s="217"/>
      <c r="L250" s="233" t="str">
        <f t="shared" si="23"/>
        <v/>
      </c>
      <c r="M250" s="207"/>
      <c r="N250" s="208"/>
      <c r="O250" s="208"/>
      <c r="P250" s="209"/>
      <c r="Q250" s="185"/>
      <c r="R250" s="174"/>
    </row>
    <row r="251" spans="1:18" x14ac:dyDescent="0.25">
      <c r="A251" s="226"/>
      <c r="B251" s="53"/>
      <c r="C251" s="227"/>
      <c r="D251" s="59"/>
      <c r="E251" s="228"/>
      <c r="F251" s="901" t="str">
        <f t="shared" si="22"/>
        <v/>
      </c>
      <c r="G251" s="227"/>
      <c r="H251" s="778"/>
      <c r="I251" s="228"/>
      <c r="J251" s="185"/>
      <c r="K251" s="217"/>
      <c r="L251" s="233" t="str">
        <f t="shared" si="23"/>
        <v/>
      </c>
      <c r="M251" s="207"/>
      <c r="N251" s="208"/>
      <c r="O251" s="208"/>
      <c r="P251" s="209"/>
      <c r="Q251" s="185"/>
      <c r="R251" s="174"/>
    </row>
    <row r="252" spans="1:18" x14ac:dyDescent="0.25">
      <c r="A252" s="226"/>
      <c r="B252" s="53"/>
      <c r="C252" s="227"/>
      <c r="D252" s="59"/>
      <c r="E252" s="228"/>
      <c r="F252" s="901" t="str">
        <f t="shared" si="22"/>
        <v/>
      </c>
      <c r="G252" s="227"/>
      <c r="H252" s="778"/>
      <c r="I252" s="228"/>
      <c r="J252" s="185"/>
      <c r="K252" s="217"/>
      <c r="L252" s="233" t="str">
        <f t="shared" si="23"/>
        <v/>
      </c>
      <c r="M252" s="207"/>
      <c r="N252" s="208"/>
      <c r="O252" s="208"/>
      <c r="P252" s="209"/>
      <c r="Q252" s="185"/>
      <c r="R252" s="174"/>
    </row>
    <row r="253" spans="1:18" x14ac:dyDescent="0.25">
      <c r="A253" s="226"/>
      <c r="B253" s="53"/>
      <c r="C253" s="227"/>
      <c r="D253" s="59"/>
      <c r="E253" s="228"/>
      <c r="F253" s="901" t="str">
        <f t="shared" si="22"/>
        <v/>
      </c>
      <c r="G253" s="227"/>
      <c r="H253" s="778"/>
      <c r="I253" s="228"/>
      <c r="J253" s="185"/>
      <c r="K253" s="217"/>
      <c r="L253" s="233" t="str">
        <f t="shared" si="23"/>
        <v/>
      </c>
      <c r="M253" s="207"/>
      <c r="N253" s="208"/>
      <c r="O253" s="208"/>
      <c r="P253" s="209"/>
      <c r="Q253" s="185"/>
      <c r="R253" s="174"/>
    </row>
    <row r="254" spans="1:18" x14ac:dyDescent="0.25">
      <c r="A254" s="226"/>
      <c r="B254" s="53"/>
      <c r="C254" s="227"/>
      <c r="D254" s="59"/>
      <c r="E254" s="228"/>
      <c r="F254" s="901" t="str">
        <f t="shared" si="22"/>
        <v/>
      </c>
      <c r="G254" s="227"/>
      <c r="H254" s="778"/>
      <c r="I254" s="228"/>
      <c r="J254" s="185"/>
      <c r="K254" s="217"/>
      <c r="L254" s="233" t="str">
        <f t="shared" si="23"/>
        <v/>
      </c>
      <c r="M254" s="207"/>
      <c r="N254" s="208"/>
      <c r="O254" s="208"/>
      <c r="P254" s="209"/>
      <c r="Q254" s="185"/>
      <c r="R254" s="174"/>
    </row>
    <row r="255" spans="1:18" x14ac:dyDescent="0.25">
      <c r="A255" s="226"/>
      <c r="B255" s="53"/>
      <c r="C255" s="227"/>
      <c r="D255" s="59"/>
      <c r="E255" s="228"/>
      <c r="F255" s="901" t="str">
        <f t="shared" si="22"/>
        <v/>
      </c>
      <c r="G255" s="227"/>
      <c r="H255" s="778"/>
      <c r="I255" s="228"/>
      <c r="J255" s="185"/>
      <c r="K255" s="217"/>
      <c r="L255" s="233" t="str">
        <f t="shared" si="23"/>
        <v/>
      </c>
      <c r="M255" s="207"/>
      <c r="N255" s="208"/>
      <c r="O255" s="208"/>
      <c r="P255" s="209"/>
      <c r="Q255" s="185"/>
      <c r="R255" s="174"/>
    </row>
    <row r="256" spans="1:18" x14ac:dyDescent="0.25">
      <c r="A256" s="226"/>
      <c r="B256" s="53"/>
      <c r="C256" s="227"/>
      <c r="D256" s="59"/>
      <c r="E256" s="228"/>
      <c r="F256" s="901" t="str">
        <f t="shared" si="22"/>
        <v/>
      </c>
      <c r="G256" s="227"/>
      <c r="H256" s="778"/>
      <c r="I256" s="228"/>
      <c r="J256" s="185"/>
      <c r="K256" s="217"/>
      <c r="L256" s="233" t="str">
        <f t="shared" si="23"/>
        <v/>
      </c>
      <c r="M256" s="207"/>
      <c r="N256" s="208"/>
      <c r="O256" s="208"/>
      <c r="P256" s="209"/>
      <c r="Q256" s="185"/>
      <c r="R256" s="174"/>
    </row>
    <row r="257" spans="1:18" x14ac:dyDescent="0.25">
      <c r="A257" s="226"/>
      <c r="B257" s="53"/>
      <c r="C257" s="227"/>
      <c r="D257" s="59"/>
      <c r="E257" s="228"/>
      <c r="F257" s="901" t="str">
        <f t="shared" si="22"/>
        <v/>
      </c>
      <c r="G257" s="227"/>
      <c r="H257" s="778"/>
      <c r="I257" s="228"/>
      <c r="J257" s="185"/>
      <c r="K257" s="217"/>
      <c r="L257" s="233" t="str">
        <f t="shared" si="23"/>
        <v/>
      </c>
      <c r="M257" s="207"/>
      <c r="N257" s="208"/>
      <c r="O257" s="208"/>
      <c r="P257" s="209"/>
      <c r="Q257" s="185"/>
      <c r="R257" s="174"/>
    </row>
    <row r="258" spans="1:18" x14ac:dyDescent="0.25">
      <c r="A258" s="226"/>
      <c r="B258" s="53"/>
      <c r="C258" s="227"/>
      <c r="D258" s="59"/>
      <c r="E258" s="228"/>
      <c r="F258" s="901" t="str">
        <f t="shared" si="22"/>
        <v/>
      </c>
      <c r="G258" s="227"/>
      <c r="H258" s="778"/>
      <c r="I258" s="228"/>
      <c r="J258" s="185"/>
      <c r="K258" s="217"/>
      <c r="L258" s="233" t="str">
        <f t="shared" si="23"/>
        <v/>
      </c>
      <c r="M258" s="207"/>
      <c r="N258" s="208"/>
      <c r="O258" s="208"/>
      <c r="P258" s="209"/>
      <c r="Q258" s="185"/>
      <c r="R258" s="174"/>
    </row>
    <row r="259" spans="1:18" x14ac:dyDescent="0.25">
      <c r="A259" s="226"/>
      <c r="B259" s="53"/>
      <c r="C259" s="227"/>
      <c r="D259" s="59"/>
      <c r="E259" s="228"/>
      <c r="F259" s="901" t="str">
        <f t="shared" si="22"/>
        <v/>
      </c>
      <c r="G259" s="227"/>
      <c r="H259" s="778"/>
      <c r="I259" s="228"/>
      <c r="J259" s="185"/>
      <c r="K259" s="217"/>
      <c r="L259" s="233" t="str">
        <f t="shared" si="23"/>
        <v/>
      </c>
      <c r="M259" s="207"/>
      <c r="N259" s="208"/>
      <c r="O259" s="208"/>
      <c r="P259" s="209"/>
      <c r="Q259" s="185"/>
      <c r="R259" s="174"/>
    </row>
    <row r="260" spans="1:18" x14ac:dyDescent="0.25">
      <c r="A260" s="226"/>
      <c r="B260" s="53"/>
      <c r="C260" s="227"/>
      <c r="D260" s="59"/>
      <c r="E260" s="228"/>
      <c r="F260" s="901" t="str">
        <f t="shared" si="22"/>
        <v/>
      </c>
      <c r="G260" s="227"/>
      <c r="H260" s="778"/>
      <c r="I260" s="228"/>
      <c r="J260" s="185"/>
      <c r="K260" s="217"/>
      <c r="L260" s="233" t="str">
        <f t="shared" si="23"/>
        <v/>
      </c>
      <c r="M260" s="207"/>
      <c r="N260" s="208"/>
      <c r="O260" s="208"/>
      <c r="P260" s="209"/>
      <c r="Q260" s="185"/>
      <c r="R260" s="174"/>
    </row>
    <row r="261" spans="1:18" x14ac:dyDescent="0.25">
      <c r="A261" s="226"/>
      <c r="B261" s="53"/>
      <c r="C261" s="227"/>
      <c r="D261" s="59"/>
      <c r="E261" s="228"/>
      <c r="F261" s="901" t="str">
        <f t="shared" si="22"/>
        <v/>
      </c>
      <c r="G261" s="227"/>
      <c r="H261" s="778"/>
      <c r="I261" s="228"/>
      <c r="J261" s="185"/>
      <c r="K261" s="217"/>
      <c r="L261" s="233" t="str">
        <f t="shared" si="23"/>
        <v/>
      </c>
      <c r="M261" s="207"/>
      <c r="N261" s="208"/>
      <c r="O261" s="208"/>
      <c r="P261" s="209"/>
      <c r="Q261" s="185"/>
      <c r="R261" s="174"/>
    </row>
    <row r="262" spans="1:18" x14ac:dyDescent="0.25">
      <c r="A262" s="226"/>
      <c r="B262" s="53"/>
      <c r="C262" s="227"/>
      <c r="D262" s="59"/>
      <c r="E262" s="228"/>
      <c r="F262" s="901" t="str">
        <f t="shared" si="22"/>
        <v/>
      </c>
      <c r="G262" s="227"/>
      <c r="H262" s="778"/>
      <c r="I262" s="228"/>
      <c r="J262" s="185"/>
      <c r="K262" s="217"/>
      <c r="L262" s="233" t="str">
        <f t="shared" si="23"/>
        <v/>
      </c>
      <c r="M262" s="207"/>
      <c r="N262" s="208"/>
      <c r="O262" s="208"/>
      <c r="P262" s="209"/>
      <c r="Q262" s="185"/>
      <c r="R262" s="174"/>
    </row>
    <row r="263" spans="1:18" x14ac:dyDescent="0.25">
      <c r="A263" s="226"/>
      <c r="B263" s="53"/>
      <c r="C263" s="227"/>
      <c r="D263" s="59"/>
      <c r="E263" s="228"/>
      <c r="F263" s="901" t="str">
        <f t="shared" si="22"/>
        <v/>
      </c>
      <c r="G263" s="227"/>
      <c r="H263" s="778"/>
      <c r="I263" s="228"/>
      <c r="J263" s="185"/>
      <c r="K263" s="217"/>
      <c r="L263" s="233" t="str">
        <f t="shared" si="23"/>
        <v/>
      </c>
      <c r="M263" s="207"/>
      <c r="N263" s="208"/>
      <c r="O263" s="208"/>
      <c r="P263" s="209"/>
      <c r="Q263" s="185"/>
      <c r="R263" s="174"/>
    </row>
    <row r="264" spans="1:18" x14ac:dyDescent="0.25">
      <c r="A264" s="226"/>
      <c r="B264" s="53"/>
      <c r="C264" s="227"/>
      <c r="D264" s="59"/>
      <c r="E264" s="228"/>
      <c r="F264" s="901" t="str">
        <f t="shared" si="22"/>
        <v/>
      </c>
      <c r="G264" s="227"/>
      <c r="H264" s="778"/>
      <c r="I264" s="228"/>
      <c r="J264" s="185"/>
      <c r="K264" s="217"/>
      <c r="L264" s="233" t="str">
        <f t="shared" si="23"/>
        <v/>
      </c>
      <c r="M264" s="207"/>
      <c r="N264" s="208"/>
      <c r="O264" s="208"/>
      <c r="P264" s="209"/>
      <c r="Q264" s="185"/>
      <c r="R264" s="174"/>
    </row>
    <row r="265" spans="1:18" x14ac:dyDescent="0.25">
      <c r="A265" s="226"/>
      <c r="B265" s="53"/>
      <c r="C265" s="227"/>
      <c r="D265" s="59"/>
      <c r="E265" s="228"/>
      <c r="F265" s="901" t="str">
        <f t="shared" si="22"/>
        <v/>
      </c>
      <c r="G265" s="227"/>
      <c r="H265" s="778"/>
      <c r="I265" s="228"/>
      <c r="J265" s="185"/>
      <c r="K265" s="217"/>
      <c r="L265" s="233" t="str">
        <f t="shared" si="23"/>
        <v/>
      </c>
      <c r="M265" s="207"/>
      <c r="N265" s="208"/>
      <c r="O265" s="208"/>
      <c r="P265" s="209"/>
      <c r="Q265" s="185"/>
      <c r="R265" s="174"/>
    </row>
    <row r="266" spans="1:18" x14ac:dyDescent="0.25">
      <c r="A266" s="226"/>
      <c r="B266" s="53"/>
      <c r="C266" s="227"/>
      <c r="D266" s="59"/>
      <c r="E266" s="228"/>
      <c r="F266" s="901" t="str">
        <f t="shared" si="22"/>
        <v/>
      </c>
      <c r="G266" s="227"/>
      <c r="H266" s="778"/>
      <c r="I266" s="228"/>
      <c r="J266" s="185"/>
      <c r="K266" s="217"/>
      <c r="L266" s="233" t="str">
        <f t="shared" si="23"/>
        <v/>
      </c>
      <c r="M266" s="207"/>
      <c r="N266" s="208"/>
      <c r="O266" s="208"/>
      <c r="P266" s="209"/>
      <c r="Q266" s="185"/>
      <c r="R266" s="174"/>
    </row>
    <row r="267" spans="1:18" x14ac:dyDescent="0.25">
      <c r="A267" s="226"/>
      <c r="B267" s="53"/>
      <c r="C267" s="227"/>
      <c r="D267" s="59"/>
      <c r="E267" s="228"/>
      <c r="F267" s="901" t="str">
        <f t="shared" si="22"/>
        <v/>
      </c>
      <c r="G267" s="227"/>
      <c r="H267" s="778"/>
      <c r="I267" s="228"/>
      <c r="J267" s="185"/>
      <c r="K267" s="217"/>
      <c r="L267" s="233" t="str">
        <f t="shared" si="23"/>
        <v/>
      </c>
      <c r="M267" s="207"/>
      <c r="N267" s="208"/>
      <c r="O267" s="208"/>
      <c r="P267" s="209"/>
      <c r="Q267" s="185"/>
      <c r="R267" s="174"/>
    </row>
    <row r="268" spans="1:18" x14ac:dyDescent="0.25">
      <c r="A268" s="226"/>
      <c r="B268" s="53"/>
      <c r="C268" s="227"/>
      <c r="D268" s="59"/>
      <c r="E268" s="228"/>
      <c r="F268" s="901" t="str">
        <f t="shared" si="22"/>
        <v/>
      </c>
      <c r="G268" s="227"/>
      <c r="H268" s="778"/>
      <c r="I268" s="228"/>
      <c r="J268" s="185"/>
      <c r="K268" s="217"/>
      <c r="L268" s="233" t="str">
        <f t="shared" si="23"/>
        <v/>
      </c>
      <c r="M268" s="207"/>
      <c r="N268" s="208"/>
      <c r="O268" s="208"/>
      <c r="P268" s="209"/>
      <c r="Q268" s="185"/>
      <c r="R268" s="174"/>
    </row>
    <row r="269" spans="1:18" x14ac:dyDescent="0.25">
      <c r="A269" s="226"/>
      <c r="B269" s="53"/>
      <c r="C269" s="227"/>
      <c r="D269" s="59"/>
      <c r="E269" s="228"/>
      <c r="F269" s="901" t="str">
        <f t="shared" si="22"/>
        <v/>
      </c>
      <c r="G269" s="227"/>
      <c r="H269" s="778"/>
      <c r="I269" s="228"/>
      <c r="J269" s="185"/>
      <c r="K269" s="217"/>
      <c r="L269" s="233" t="str">
        <f t="shared" si="23"/>
        <v/>
      </c>
      <c r="M269" s="207"/>
      <c r="N269" s="208"/>
      <c r="O269" s="208"/>
      <c r="P269" s="209"/>
      <c r="Q269" s="185"/>
      <c r="R269" s="174"/>
    </row>
    <row r="270" spans="1:18" x14ac:dyDescent="0.25">
      <c r="A270" s="226"/>
      <c r="B270" s="53"/>
      <c r="C270" s="227"/>
      <c r="D270" s="59"/>
      <c r="E270" s="228"/>
      <c r="F270" s="901" t="str">
        <f t="shared" si="22"/>
        <v/>
      </c>
      <c r="G270" s="227"/>
      <c r="H270" s="778"/>
      <c r="I270" s="228"/>
      <c r="J270" s="185"/>
      <c r="K270" s="217"/>
      <c r="L270" s="233" t="str">
        <f t="shared" si="23"/>
        <v/>
      </c>
      <c r="M270" s="207"/>
      <c r="N270" s="208"/>
      <c r="O270" s="208"/>
      <c r="P270" s="209"/>
      <c r="Q270" s="185"/>
      <c r="R270" s="174"/>
    </row>
    <row r="271" spans="1:18" x14ac:dyDescent="0.25">
      <c r="A271" s="226"/>
      <c r="B271" s="53"/>
      <c r="C271" s="227"/>
      <c r="D271" s="59"/>
      <c r="E271" s="228"/>
      <c r="F271" s="901" t="str">
        <f t="shared" si="22"/>
        <v/>
      </c>
      <c r="G271" s="227"/>
      <c r="H271" s="778"/>
      <c r="I271" s="228"/>
      <c r="J271" s="185"/>
      <c r="K271" s="217"/>
      <c r="L271" s="233" t="str">
        <f t="shared" si="23"/>
        <v/>
      </c>
      <c r="M271" s="207"/>
      <c r="N271" s="208"/>
      <c r="O271" s="208"/>
      <c r="P271" s="209"/>
      <c r="Q271" s="185"/>
      <c r="R271" s="174"/>
    </row>
    <row r="272" spans="1:18" x14ac:dyDescent="0.25">
      <c r="A272" s="226"/>
      <c r="B272" s="53"/>
      <c r="C272" s="227"/>
      <c r="D272" s="59"/>
      <c r="E272" s="228"/>
      <c r="F272" s="901" t="str">
        <f t="shared" si="22"/>
        <v/>
      </c>
      <c r="G272" s="227"/>
      <c r="H272" s="778"/>
      <c r="I272" s="228"/>
      <c r="J272" s="185"/>
      <c r="K272" s="217"/>
      <c r="L272" s="233" t="str">
        <f t="shared" si="23"/>
        <v/>
      </c>
      <c r="M272" s="207"/>
      <c r="N272" s="208"/>
      <c r="O272" s="208"/>
      <c r="P272" s="209"/>
      <c r="Q272" s="185"/>
      <c r="R272" s="174"/>
    </row>
    <row r="273" spans="1:18" x14ac:dyDescent="0.25">
      <c r="A273" s="226"/>
      <c r="B273" s="53"/>
      <c r="C273" s="227"/>
      <c r="D273" s="59"/>
      <c r="E273" s="228"/>
      <c r="F273" s="901" t="str">
        <f t="shared" si="22"/>
        <v/>
      </c>
      <c r="G273" s="227"/>
      <c r="H273" s="778"/>
      <c r="I273" s="228"/>
      <c r="J273" s="185"/>
      <c r="K273" s="217"/>
      <c r="L273" s="233" t="str">
        <f t="shared" si="23"/>
        <v/>
      </c>
      <c r="M273" s="207"/>
      <c r="N273" s="208"/>
      <c r="O273" s="208"/>
      <c r="P273" s="209"/>
      <c r="Q273" s="185"/>
      <c r="R273" s="174"/>
    </row>
    <row r="274" spans="1:18" x14ac:dyDescent="0.25">
      <c r="A274" s="226"/>
      <c r="B274" s="53"/>
      <c r="C274" s="227"/>
      <c r="D274" s="59"/>
      <c r="E274" s="228"/>
      <c r="F274" s="901" t="str">
        <f t="shared" ref="F274:F337" si="24">IF(U274=0,"",U274)</f>
        <v/>
      </c>
      <c r="G274" s="227"/>
      <c r="H274" s="778"/>
      <c r="I274" s="228"/>
      <c r="J274" s="185"/>
      <c r="K274" s="217"/>
      <c r="L274" s="233" t="str">
        <f t="shared" ref="L274:L337" si="25">IF(SUM(M274:Q274)=0,"",SUM(M274:Q274))</f>
        <v/>
      </c>
      <c r="M274" s="207"/>
      <c r="N274" s="208"/>
      <c r="O274" s="208"/>
      <c r="P274" s="209"/>
      <c r="Q274" s="185"/>
      <c r="R274" s="174"/>
    </row>
    <row r="275" spans="1:18" x14ac:dyDescent="0.25">
      <c r="A275" s="226"/>
      <c r="B275" s="53"/>
      <c r="C275" s="227"/>
      <c r="D275" s="59"/>
      <c r="E275" s="228"/>
      <c r="F275" s="901" t="str">
        <f t="shared" si="24"/>
        <v/>
      </c>
      <c r="G275" s="227"/>
      <c r="H275" s="778"/>
      <c r="I275" s="228"/>
      <c r="J275" s="185"/>
      <c r="K275" s="217"/>
      <c r="L275" s="233" t="str">
        <f t="shared" si="25"/>
        <v/>
      </c>
      <c r="M275" s="207"/>
      <c r="N275" s="208"/>
      <c r="O275" s="208"/>
      <c r="P275" s="209"/>
      <c r="Q275" s="185"/>
      <c r="R275" s="174"/>
    </row>
    <row r="276" spans="1:18" x14ac:dyDescent="0.25">
      <c r="A276" s="226"/>
      <c r="B276" s="53"/>
      <c r="C276" s="227"/>
      <c r="D276" s="59"/>
      <c r="E276" s="228"/>
      <c r="F276" s="901" t="str">
        <f t="shared" si="24"/>
        <v/>
      </c>
      <c r="G276" s="227"/>
      <c r="H276" s="778"/>
      <c r="I276" s="228"/>
      <c r="J276" s="185"/>
      <c r="K276" s="217"/>
      <c r="L276" s="233" t="str">
        <f t="shared" si="25"/>
        <v/>
      </c>
      <c r="M276" s="207"/>
      <c r="N276" s="208"/>
      <c r="O276" s="208"/>
      <c r="P276" s="209"/>
      <c r="Q276" s="185"/>
      <c r="R276" s="174"/>
    </row>
    <row r="277" spans="1:18" x14ac:dyDescent="0.25">
      <c r="A277" s="226"/>
      <c r="B277" s="53"/>
      <c r="C277" s="227"/>
      <c r="D277" s="59"/>
      <c r="E277" s="228"/>
      <c r="F277" s="901" t="str">
        <f t="shared" si="24"/>
        <v/>
      </c>
      <c r="G277" s="227"/>
      <c r="H277" s="778"/>
      <c r="I277" s="228"/>
      <c r="J277" s="185"/>
      <c r="K277" s="217"/>
      <c r="L277" s="233" t="str">
        <f t="shared" si="25"/>
        <v/>
      </c>
      <c r="M277" s="207"/>
      <c r="N277" s="208"/>
      <c r="O277" s="208"/>
      <c r="P277" s="209"/>
      <c r="Q277" s="185"/>
      <c r="R277" s="174"/>
    </row>
    <row r="278" spans="1:18" x14ac:dyDescent="0.25">
      <c r="A278" s="226"/>
      <c r="B278" s="53"/>
      <c r="C278" s="227"/>
      <c r="D278" s="59"/>
      <c r="E278" s="228"/>
      <c r="F278" s="901" t="str">
        <f t="shared" si="24"/>
        <v/>
      </c>
      <c r="G278" s="227"/>
      <c r="H278" s="778"/>
      <c r="I278" s="228"/>
      <c r="J278" s="185"/>
      <c r="K278" s="217"/>
      <c r="L278" s="233" t="str">
        <f t="shared" si="25"/>
        <v/>
      </c>
      <c r="M278" s="207"/>
      <c r="N278" s="208"/>
      <c r="O278" s="208"/>
      <c r="P278" s="209"/>
      <c r="Q278" s="185"/>
      <c r="R278" s="174"/>
    </row>
    <row r="279" spans="1:18" x14ac:dyDescent="0.25">
      <c r="A279" s="226"/>
      <c r="B279" s="53"/>
      <c r="C279" s="227"/>
      <c r="D279" s="59"/>
      <c r="E279" s="228"/>
      <c r="F279" s="901" t="str">
        <f t="shared" si="24"/>
        <v/>
      </c>
      <c r="G279" s="227"/>
      <c r="H279" s="778"/>
      <c r="I279" s="228"/>
      <c r="J279" s="185"/>
      <c r="K279" s="217"/>
      <c r="L279" s="233" t="str">
        <f t="shared" si="25"/>
        <v/>
      </c>
      <c r="M279" s="207"/>
      <c r="N279" s="208"/>
      <c r="O279" s="208"/>
      <c r="P279" s="209"/>
      <c r="Q279" s="185"/>
      <c r="R279" s="174"/>
    </row>
    <row r="280" spans="1:18" x14ac:dyDescent="0.25">
      <c r="A280" s="226"/>
      <c r="B280" s="53"/>
      <c r="C280" s="227"/>
      <c r="D280" s="59"/>
      <c r="E280" s="228"/>
      <c r="F280" s="901" t="str">
        <f t="shared" si="24"/>
        <v/>
      </c>
      <c r="G280" s="227"/>
      <c r="H280" s="778"/>
      <c r="I280" s="228"/>
      <c r="J280" s="185"/>
      <c r="K280" s="217"/>
      <c r="L280" s="233" t="str">
        <f t="shared" si="25"/>
        <v/>
      </c>
      <c r="M280" s="207"/>
      <c r="N280" s="208"/>
      <c r="O280" s="208"/>
      <c r="P280" s="209"/>
      <c r="Q280" s="185"/>
      <c r="R280" s="174"/>
    </row>
    <row r="281" spans="1:18" x14ac:dyDescent="0.25">
      <c r="A281" s="226"/>
      <c r="B281" s="53"/>
      <c r="C281" s="227"/>
      <c r="D281" s="59"/>
      <c r="E281" s="228"/>
      <c r="F281" s="901" t="str">
        <f t="shared" si="24"/>
        <v/>
      </c>
      <c r="G281" s="227"/>
      <c r="H281" s="778"/>
      <c r="I281" s="228"/>
      <c r="J281" s="185"/>
      <c r="K281" s="217"/>
      <c r="L281" s="233" t="str">
        <f t="shared" si="25"/>
        <v/>
      </c>
      <c r="M281" s="207"/>
      <c r="N281" s="208"/>
      <c r="O281" s="208"/>
      <c r="P281" s="209"/>
      <c r="Q281" s="185"/>
      <c r="R281" s="174"/>
    </row>
    <row r="282" spans="1:18" x14ac:dyDescent="0.25">
      <c r="A282" s="226"/>
      <c r="B282" s="53"/>
      <c r="C282" s="227"/>
      <c r="D282" s="59"/>
      <c r="E282" s="228"/>
      <c r="F282" s="901" t="str">
        <f t="shared" si="24"/>
        <v/>
      </c>
      <c r="G282" s="227"/>
      <c r="H282" s="778"/>
      <c r="I282" s="228"/>
      <c r="J282" s="185"/>
      <c r="K282" s="217"/>
      <c r="L282" s="233" t="str">
        <f t="shared" si="25"/>
        <v/>
      </c>
      <c r="M282" s="207"/>
      <c r="N282" s="208"/>
      <c r="O282" s="208"/>
      <c r="P282" s="209"/>
      <c r="Q282" s="185"/>
      <c r="R282" s="174"/>
    </row>
    <row r="283" spans="1:18" x14ac:dyDescent="0.25">
      <c r="A283" s="226"/>
      <c r="B283" s="53"/>
      <c r="C283" s="227"/>
      <c r="D283" s="59"/>
      <c r="E283" s="228"/>
      <c r="F283" s="901" t="str">
        <f t="shared" si="24"/>
        <v/>
      </c>
      <c r="G283" s="227"/>
      <c r="H283" s="778"/>
      <c r="I283" s="228"/>
      <c r="J283" s="185"/>
      <c r="K283" s="217"/>
      <c r="L283" s="233" t="str">
        <f t="shared" si="25"/>
        <v/>
      </c>
      <c r="M283" s="207"/>
      <c r="N283" s="208"/>
      <c r="O283" s="208"/>
      <c r="P283" s="209"/>
      <c r="Q283" s="185"/>
      <c r="R283" s="174"/>
    </row>
    <row r="284" spans="1:18" x14ac:dyDescent="0.25">
      <c r="A284" s="226"/>
      <c r="B284" s="53"/>
      <c r="C284" s="227"/>
      <c r="D284" s="59"/>
      <c r="E284" s="228"/>
      <c r="F284" s="901" t="str">
        <f t="shared" si="24"/>
        <v/>
      </c>
      <c r="G284" s="227"/>
      <c r="H284" s="778"/>
      <c r="I284" s="228"/>
      <c r="J284" s="185"/>
      <c r="K284" s="217"/>
      <c r="L284" s="233" t="str">
        <f t="shared" si="25"/>
        <v/>
      </c>
      <c r="M284" s="207"/>
      <c r="N284" s="208"/>
      <c r="O284" s="208"/>
      <c r="P284" s="209"/>
      <c r="Q284" s="185"/>
      <c r="R284" s="174"/>
    </row>
    <row r="285" spans="1:18" x14ac:dyDescent="0.25">
      <c r="A285" s="226"/>
      <c r="B285" s="53"/>
      <c r="C285" s="227"/>
      <c r="D285" s="59"/>
      <c r="E285" s="228"/>
      <c r="F285" s="901" t="str">
        <f t="shared" si="24"/>
        <v/>
      </c>
      <c r="G285" s="227"/>
      <c r="H285" s="778"/>
      <c r="I285" s="228"/>
      <c r="J285" s="185"/>
      <c r="K285" s="217"/>
      <c r="L285" s="233" t="str">
        <f t="shared" si="25"/>
        <v/>
      </c>
      <c r="M285" s="207"/>
      <c r="N285" s="208"/>
      <c r="O285" s="208"/>
      <c r="P285" s="209"/>
      <c r="Q285" s="185"/>
      <c r="R285" s="174"/>
    </row>
    <row r="286" spans="1:18" x14ac:dyDescent="0.25">
      <c r="A286" s="226"/>
      <c r="B286" s="53"/>
      <c r="C286" s="227"/>
      <c r="D286" s="59"/>
      <c r="E286" s="228"/>
      <c r="F286" s="901" t="str">
        <f t="shared" si="24"/>
        <v/>
      </c>
      <c r="G286" s="227"/>
      <c r="H286" s="778"/>
      <c r="I286" s="228"/>
      <c r="J286" s="185"/>
      <c r="K286" s="217"/>
      <c r="L286" s="233" t="str">
        <f t="shared" si="25"/>
        <v/>
      </c>
      <c r="M286" s="207"/>
      <c r="N286" s="208"/>
      <c r="O286" s="208"/>
      <c r="P286" s="209"/>
      <c r="Q286" s="185"/>
      <c r="R286" s="174"/>
    </row>
    <row r="287" spans="1:18" x14ac:dyDescent="0.25">
      <c r="A287" s="226"/>
      <c r="B287" s="53"/>
      <c r="C287" s="227"/>
      <c r="D287" s="59"/>
      <c r="E287" s="228"/>
      <c r="F287" s="901" t="str">
        <f t="shared" si="24"/>
        <v/>
      </c>
      <c r="G287" s="227"/>
      <c r="H287" s="778"/>
      <c r="I287" s="228"/>
      <c r="J287" s="185"/>
      <c r="K287" s="217"/>
      <c r="L287" s="233" t="str">
        <f t="shared" si="25"/>
        <v/>
      </c>
      <c r="M287" s="207"/>
      <c r="N287" s="208"/>
      <c r="O287" s="208"/>
      <c r="P287" s="209"/>
      <c r="Q287" s="185"/>
      <c r="R287" s="174"/>
    </row>
    <row r="288" spans="1:18" x14ac:dyDescent="0.25">
      <c r="A288" s="226"/>
      <c r="B288" s="53"/>
      <c r="C288" s="227"/>
      <c r="D288" s="59"/>
      <c r="E288" s="228"/>
      <c r="F288" s="901" t="str">
        <f t="shared" si="24"/>
        <v/>
      </c>
      <c r="G288" s="227"/>
      <c r="H288" s="778"/>
      <c r="I288" s="228"/>
      <c r="J288" s="185"/>
      <c r="K288" s="217"/>
      <c r="L288" s="233" t="str">
        <f t="shared" si="25"/>
        <v/>
      </c>
      <c r="M288" s="207"/>
      <c r="N288" s="208"/>
      <c r="O288" s="208"/>
      <c r="P288" s="209"/>
      <c r="Q288" s="185"/>
      <c r="R288" s="174"/>
    </row>
    <row r="289" spans="1:18" x14ac:dyDescent="0.25">
      <c r="A289" s="226"/>
      <c r="B289" s="53"/>
      <c r="C289" s="227"/>
      <c r="D289" s="59"/>
      <c r="E289" s="228"/>
      <c r="F289" s="901" t="str">
        <f t="shared" si="24"/>
        <v/>
      </c>
      <c r="G289" s="227"/>
      <c r="H289" s="778"/>
      <c r="I289" s="228"/>
      <c r="J289" s="185"/>
      <c r="K289" s="217"/>
      <c r="L289" s="233" t="str">
        <f t="shared" si="25"/>
        <v/>
      </c>
      <c r="M289" s="207"/>
      <c r="N289" s="208"/>
      <c r="O289" s="208"/>
      <c r="P289" s="209"/>
      <c r="Q289" s="185"/>
      <c r="R289" s="174"/>
    </row>
    <row r="290" spans="1:18" x14ac:dyDescent="0.25">
      <c r="A290" s="226"/>
      <c r="B290" s="53"/>
      <c r="C290" s="227"/>
      <c r="D290" s="59"/>
      <c r="E290" s="228"/>
      <c r="F290" s="901" t="str">
        <f t="shared" si="24"/>
        <v/>
      </c>
      <c r="G290" s="227"/>
      <c r="H290" s="778"/>
      <c r="I290" s="228"/>
      <c r="J290" s="185"/>
      <c r="K290" s="217"/>
      <c r="L290" s="233" t="str">
        <f t="shared" si="25"/>
        <v/>
      </c>
      <c r="M290" s="207"/>
      <c r="N290" s="208"/>
      <c r="O290" s="208"/>
      <c r="P290" s="209"/>
      <c r="Q290" s="185"/>
      <c r="R290" s="174"/>
    </row>
    <row r="291" spans="1:18" x14ac:dyDescent="0.25">
      <c r="A291" s="226"/>
      <c r="B291" s="53"/>
      <c r="C291" s="227"/>
      <c r="D291" s="59"/>
      <c r="E291" s="228"/>
      <c r="F291" s="901" t="str">
        <f t="shared" si="24"/>
        <v/>
      </c>
      <c r="G291" s="227"/>
      <c r="H291" s="778"/>
      <c r="I291" s="228"/>
      <c r="J291" s="185"/>
      <c r="K291" s="217"/>
      <c r="L291" s="233" t="str">
        <f t="shared" si="25"/>
        <v/>
      </c>
      <c r="M291" s="207"/>
      <c r="N291" s="208"/>
      <c r="O291" s="208"/>
      <c r="P291" s="209"/>
      <c r="Q291" s="185"/>
      <c r="R291" s="174"/>
    </row>
    <row r="292" spans="1:18" x14ac:dyDescent="0.25">
      <c r="A292" s="226"/>
      <c r="B292" s="53"/>
      <c r="C292" s="227"/>
      <c r="D292" s="59"/>
      <c r="E292" s="228"/>
      <c r="F292" s="901" t="str">
        <f t="shared" si="24"/>
        <v/>
      </c>
      <c r="G292" s="227"/>
      <c r="H292" s="778"/>
      <c r="I292" s="228"/>
      <c r="J292" s="185"/>
      <c r="K292" s="217"/>
      <c r="L292" s="233" t="str">
        <f t="shared" si="25"/>
        <v/>
      </c>
      <c r="M292" s="207"/>
      <c r="N292" s="208"/>
      <c r="O292" s="208"/>
      <c r="P292" s="209"/>
      <c r="Q292" s="185"/>
      <c r="R292" s="174"/>
    </row>
    <row r="293" spans="1:18" x14ac:dyDescent="0.25">
      <c r="A293" s="226"/>
      <c r="B293" s="53"/>
      <c r="C293" s="227"/>
      <c r="D293" s="59"/>
      <c r="E293" s="228"/>
      <c r="F293" s="901" t="str">
        <f t="shared" si="24"/>
        <v/>
      </c>
      <c r="G293" s="227"/>
      <c r="H293" s="778"/>
      <c r="I293" s="228"/>
      <c r="J293" s="185"/>
      <c r="K293" s="217"/>
      <c r="L293" s="233" t="str">
        <f t="shared" si="25"/>
        <v/>
      </c>
      <c r="M293" s="207"/>
      <c r="N293" s="208"/>
      <c r="O293" s="208"/>
      <c r="P293" s="209"/>
      <c r="Q293" s="185"/>
      <c r="R293" s="174"/>
    </row>
    <row r="294" spans="1:18" x14ac:dyDescent="0.25">
      <c r="A294" s="226"/>
      <c r="B294" s="53"/>
      <c r="C294" s="227"/>
      <c r="D294" s="59"/>
      <c r="E294" s="228"/>
      <c r="F294" s="901" t="str">
        <f t="shared" si="24"/>
        <v/>
      </c>
      <c r="G294" s="227"/>
      <c r="H294" s="778"/>
      <c r="I294" s="228"/>
      <c r="J294" s="185"/>
      <c r="K294" s="217"/>
      <c r="L294" s="233" t="str">
        <f t="shared" si="25"/>
        <v/>
      </c>
      <c r="M294" s="207"/>
      <c r="N294" s="208"/>
      <c r="O294" s="208"/>
      <c r="P294" s="209"/>
      <c r="Q294" s="185"/>
      <c r="R294" s="174"/>
    </row>
    <row r="295" spans="1:18" x14ac:dyDescent="0.25">
      <c r="A295" s="226"/>
      <c r="B295" s="53"/>
      <c r="C295" s="227"/>
      <c r="D295" s="59"/>
      <c r="E295" s="228"/>
      <c r="F295" s="901" t="str">
        <f t="shared" si="24"/>
        <v/>
      </c>
      <c r="G295" s="227"/>
      <c r="H295" s="778"/>
      <c r="I295" s="228"/>
      <c r="J295" s="185"/>
      <c r="K295" s="217"/>
      <c r="L295" s="233" t="str">
        <f t="shared" si="25"/>
        <v/>
      </c>
      <c r="M295" s="207"/>
      <c r="N295" s="208"/>
      <c r="O295" s="208"/>
      <c r="P295" s="209"/>
      <c r="Q295" s="185"/>
      <c r="R295" s="174"/>
    </row>
    <row r="296" spans="1:18" x14ac:dyDescent="0.25">
      <c r="A296" s="226"/>
      <c r="B296" s="53"/>
      <c r="C296" s="227"/>
      <c r="D296" s="59"/>
      <c r="E296" s="228"/>
      <c r="F296" s="901" t="str">
        <f t="shared" si="24"/>
        <v/>
      </c>
      <c r="G296" s="227"/>
      <c r="H296" s="778"/>
      <c r="I296" s="228"/>
      <c r="J296" s="185"/>
      <c r="K296" s="217"/>
      <c r="L296" s="233" t="str">
        <f t="shared" si="25"/>
        <v/>
      </c>
      <c r="M296" s="207"/>
      <c r="N296" s="208"/>
      <c r="O296" s="208"/>
      <c r="P296" s="209"/>
      <c r="Q296" s="185"/>
      <c r="R296" s="174"/>
    </row>
    <row r="297" spans="1:18" x14ac:dyDescent="0.25">
      <c r="A297" s="226"/>
      <c r="B297" s="53"/>
      <c r="C297" s="227"/>
      <c r="D297" s="59"/>
      <c r="E297" s="228"/>
      <c r="F297" s="901" t="str">
        <f t="shared" si="24"/>
        <v/>
      </c>
      <c r="G297" s="227"/>
      <c r="H297" s="778"/>
      <c r="I297" s="228"/>
      <c r="J297" s="185"/>
      <c r="K297" s="217"/>
      <c r="L297" s="233" t="str">
        <f t="shared" si="25"/>
        <v/>
      </c>
      <c r="M297" s="207"/>
      <c r="N297" s="208"/>
      <c r="O297" s="208"/>
      <c r="P297" s="209"/>
      <c r="Q297" s="185"/>
      <c r="R297" s="174"/>
    </row>
    <row r="298" spans="1:18" x14ac:dyDescent="0.25">
      <c r="A298" s="226"/>
      <c r="B298" s="53"/>
      <c r="C298" s="227"/>
      <c r="D298" s="59"/>
      <c r="E298" s="228"/>
      <c r="F298" s="901" t="str">
        <f t="shared" si="24"/>
        <v/>
      </c>
      <c r="G298" s="227"/>
      <c r="H298" s="778"/>
      <c r="I298" s="228"/>
      <c r="J298" s="185"/>
      <c r="K298" s="217"/>
      <c r="L298" s="233" t="str">
        <f t="shared" si="25"/>
        <v/>
      </c>
      <c r="M298" s="207"/>
      <c r="N298" s="208"/>
      <c r="O298" s="208"/>
      <c r="P298" s="209"/>
      <c r="Q298" s="185"/>
      <c r="R298" s="174"/>
    </row>
    <row r="299" spans="1:18" x14ac:dyDescent="0.25">
      <c r="A299" s="226"/>
      <c r="B299" s="53"/>
      <c r="C299" s="227"/>
      <c r="D299" s="59"/>
      <c r="E299" s="228"/>
      <c r="F299" s="901" t="str">
        <f t="shared" si="24"/>
        <v/>
      </c>
      <c r="G299" s="227"/>
      <c r="H299" s="778"/>
      <c r="I299" s="228"/>
      <c r="J299" s="185"/>
      <c r="K299" s="217"/>
      <c r="L299" s="233" t="str">
        <f t="shared" si="25"/>
        <v/>
      </c>
      <c r="M299" s="207"/>
      <c r="N299" s="208"/>
      <c r="O299" s="208"/>
      <c r="P299" s="209"/>
      <c r="Q299" s="185"/>
      <c r="R299" s="174"/>
    </row>
    <row r="300" spans="1:18" x14ac:dyDescent="0.25">
      <c r="A300" s="226"/>
      <c r="B300" s="53"/>
      <c r="C300" s="227"/>
      <c r="D300" s="59"/>
      <c r="E300" s="228"/>
      <c r="F300" s="901" t="str">
        <f t="shared" si="24"/>
        <v/>
      </c>
      <c r="G300" s="227"/>
      <c r="H300" s="778"/>
      <c r="I300" s="228"/>
      <c r="J300" s="185"/>
      <c r="K300" s="217"/>
      <c r="L300" s="233" t="str">
        <f t="shared" si="25"/>
        <v/>
      </c>
      <c r="M300" s="207"/>
      <c r="N300" s="208"/>
      <c r="O300" s="208"/>
      <c r="P300" s="209"/>
      <c r="Q300" s="185"/>
      <c r="R300" s="174"/>
    </row>
    <row r="301" spans="1:18" x14ac:dyDescent="0.25">
      <c r="A301" s="226"/>
      <c r="B301" s="53"/>
      <c r="C301" s="227"/>
      <c r="D301" s="59"/>
      <c r="E301" s="228"/>
      <c r="F301" s="901" t="str">
        <f t="shared" si="24"/>
        <v/>
      </c>
      <c r="G301" s="227"/>
      <c r="H301" s="778"/>
      <c r="I301" s="228"/>
      <c r="J301" s="185"/>
      <c r="K301" s="217"/>
      <c r="L301" s="233" t="str">
        <f t="shared" si="25"/>
        <v/>
      </c>
      <c r="M301" s="207"/>
      <c r="N301" s="208"/>
      <c r="O301" s="208"/>
      <c r="P301" s="209"/>
      <c r="Q301" s="185"/>
      <c r="R301" s="174"/>
    </row>
    <row r="302" spans="1:18" x14ac:dyDescent="0.25">
      <c r="A302" s="226"/>
      <c r="B302" s="53"/>
      <c r="C302" s="227"/>
      <c r="D302" s="59"/>
      <c r="E302" s="228"/>
      <c r="F302" s="901" t="str">
        <f t="shared" si="24"/>
        <v/>
      </c>
      <c r="G302" s="227"/>
      <c r="H302" s="778"/>
      <c r="I302" s="228"/>
      <c r="J302" s="185"/>
      <c r="K302" s="217"/>
      <c r="L302" s="233" t="str">
        <f t="shared" si="25"/>
        <v/>
      </c>
      <c r="M302" s="207"/>
      <c r="N302" s="208"/>
      <c r="O302" s="208"/>
      <c r="P302" s="209"/>
      <c r="Q302" s="185"/>
      <c r="R302" s="174"/>
    </row>
    <row r="303" spans="1:18" x14ac:dyDescent="0.25">
      <c r="A303" s="226"/>
      <c r="B303" s="53"/>
      <c r="C303" s="227"/>
      <c r="D303" s="59"/>
      <c r="E303" s="228"/>
      <c r="F303" s="901" t="str">
        <f t="shared" si="24"/>
        <v/>
      </c>
      <c r="G303" s="227"/>
      <c r="H303" s="778"/>
      <c r="I303" s="228"/>
      <c r="J303" s="185"/>
      <c r="K303" s="217"/>
      <c r="L303" s="233" t="str">
        <f t="shared" si="25"/>
        <v/>
      </c>
      <c r="M303" s="207"/>
      <c r="N303" s="208"/>
      <c r="O303" s="208"/>
      <c r="P303" s="209"/>
      <c r="Q303" s="185"/>
      <c r="R303" s="174"/>
    </row>
    <row r="304" spans="1:18" x14ac:dyDescent="0.25">
      <c r="A304" s="226"/>
      <c r="B304" s="53"/>
      <c r="C304" s="227"/>
      <c r="D304" s="59"/>
      <c r="E304" s="228"/>
      <c r="F304" s="901" t="str">
        <f t="shared" si="24"/>
        <v/>
      </c>
      <c r="G304" s="227"/>
      <c r="H304" s="778"/>
      <c r="I304" s="228"/>
      <c r="J304" s="185"/>
      <c r="K304" s="217"/>
      <c r="L304" s="233" t="str">
        <f t="shared" si="25"/>
        <v/>
      </c>
      <c r="M304" s="207"/>
      <c r="N304" s="208"/>
      <c r="O304" s="208"/>
      <c r="P304" s="209"/>
      <c r="Q304" s="185"/>
      <c r="R304" s="174"/>
    </row>
    <row r="305" spans="1:18" x14ac:dyDescent="0.25">
      <c r="A305" s="226"/>
      <c r="B305" s="53"/>
      <c r="C305" s="227"/>
      <c r="D305" s="59"/>
      <c r="E305" s="228"/>
      <c r="F305" s="901" t="str">
        <f t="shared" si="24"/>
        <v/>
      </c>
      <c r="G305" s="227"/>
      <c r="H305" s="778"/>
      <c r="I305" s="228"/>
      <c r="J305" s="185"/>
      <c r="K305" s="217"/>
      <c r="L305" s="233" t="str">
        <f t="shared" si="25"/>
        <v/>
      </c>
      <c r="M305" s="207"/>
      <c r="N305" s="208"/>
      <c r="O305" s="208"/>
      <c r="P305" s="209"/>
      <c r="Q305" s="185"/>
      <c r="R305" s="174"/>
    </row>
    <row r="306" spans="1:18" x14ac:dyDescent="0.25">
      <c r="A306" s="226"/>
      <c r="B306" s="53"/>
      <c r="C306" s="227"/>
      <c r="D306" s="59"/>
      <c r="E306" s="228"/>
      <c r="F306" s="901" t="str">
        <f t="shared" si="24"/>
        <v/>
      </c>
      <c r="G306" s="227"/>
      <c r="H306" s="778"/>
      <c r="I306" s="228"/>
      <c r="J306" s="185"/>
      <c r="K306" s="217"/>
      <c r="L306" s="233" t="str">
        <f t="shared" si="25"/>
        <v/>
      </c>
      <c r="M306" s="207"/>
      <c r="N306" s="208"/>
      <c r="O306" s="208"/>
      <c r="P306" s="209"/>
      <c r="Q306" s="185"/>
      <c r="R306" s="174"/>
    </row>
    <row r="307" spans="1:18" x14ac:dyDescent="0.25">
      <c r="A307" s="226"/>
      <c r="B307" s="53"/>
      <c r="C307" s="227"/>
      <c r="D307" s="59"/>
      <c r="E307" s="228"/>
      <c r="F307" s="901" t="str">
        <f t="shared" si="24"/>
        <v/>
      </c>
      <c r="G307" s="227"/>
      <c r="H307" s="778"/>
      <c r="I307" s="228"/>
      <c r="J307" s="185"/>
      <c r="K307" s="217"/>
      <c r="L307" s="233" t="str">
        <f t="shared" si="25"/>
        <v/>
      </c>
      <c r="M307" s="207"/>
      <c r="N307" s="208"/>
      <c r="O307" s="208"/>
      <c r="P307" s="209"/>
      <c r="Q307" s="185"/>
      <c r="R307" s="174"/>
    </row>
    <row r="308" spans="1:18" x14ac:dyDescent="0.25">
      <c r="A308" s="226"/>
      <c r="B308" s="53"/>
      <c r="C308" s="227"/>
      <c r="D308" s="59"/>
      <c r="E308" s="228"/>
      <c r="F308" s="901" t="str">
        <f t="shared" si="24"/>
        <v/>
      </c>
      <c r="G308" s="227"/>
      <c r="H308" s="778"/>
      <c r="I308" s="228"/>
      <c r="J308" s="185"/>
      <c r="K308" s="217"/>
      <c r="L308" s="233" t="str">
        <f t="shared" si="25"/>
        <v/>
      </c>
      <c r="M308" s="207"/>
      <c r="N308" s="208"/>
      <c r="O308" s="208"/>
      <c r="P308" s="209"/>
      <c r="Q308" s="185"/>
      <c r="R308" s="174"/>
    </row>
    <row r="309" spans="1:18" x14ac:dyDescent="0.25">
      <c r="A309" s="226"/>
      <c r="B309" s="53"/>
      <c r="C309" s="227"/>
      <c r="D309" s="59"/>
      <c r="E309" s="228"/>
      <c r="F309" s="901" t="str">
        <f t="shared" si="24"/>
        <v/>
      </c>
      <c r="G309" s="227"/>
      <c r="H309" s="778"/>
      <c r="I309" s="228"/>
      <c r="J309" s="185"/>
      <c r="K309" s="217"/>
      <c r="L309" s="233" t="str">
        <f t="shared" si="25"/>
        <v/>
      </c>
      <c r="M309" s="207"/>
      <c r="N309" s="208"/>
      <c r="O309" s="208"/>
      <c r="P309" s="209"/>
      <c r="Q309" s="185"/>
      <c r="R309" s="174"/>
    </row>
    <row r="310" spans="1:18" x14ac:dyDescent="0.25">
      <c r="A310" s="226"/>
      <c r="B310" s="53"/>
      <c r="C310" s="227"/>
      <c r="D310" s="59"/>
      <c r="E310" s="228"/>
      <c r="F310" s="901" t="str">
        <f t="shared" si="24"/>
        <v/>
      </c>
      <c r="G310" s="227"/>
      <c r="H310" s="778"/>
      <c r="I310" s="228"/>
      <c r="J310" s="185"/>
      <c r="K310" s="217"/>
      <c r="L310" s="233" t="str">
        <f t="shared" si="25"/>
        <v/>
      </c>
      <c r="M310" s="207"/>
      <c r="N310" s="208"/>
      <c r="O310" s="208"/>
      <c r="P310" s="209"/>
      <c r="Q310" s="185"/>
      <c r="R310" s="174"/>
    </row>
    <row r="311" spans="1:18" x14ac:dyDescent="0.25">
      <c r="A311" s="226"/>
      <c r="B311" s="53"/>
      <c r="C311" s="227"/>
      <c r="D311" s="59"/>
      <c r="E311" s="228"/>
      <c r="F311" s="901" t="str">
        <f t="shared" si="24"/>
        <v/>
      </c>
      <c r="G311" s="227"/>
      <c r="H311" s="778"/>
      <c r="I311" s="228"/>
      <c r="J311" s="185"/>
      <c r="K311" s="217"/>
      <c r="L311" s="233" t="str">
        <f t="shared" si="25"/>
        <v/>
      </c>
      <c r="M311" s="207"/>
      <c r="N311" s="208"/>
      <c r="O311" s="208"/>
      <c r="P311" s="209"/>
      <c r="Q311" s="185"/>
      <c r="R311" s="174"/>
    </row>
    <row r="312" spans="1:18" x14ac:dyDescent="0.25">
      <c r="A312" s="226"/>
      <c r="B312" s="53"/>
      <c r="C312" s="227"/>
      <c r="D312" s="59"/>
      <c r="E312" s="228"/>
      <c r="F312" s="901" t="str">
        <f t="shared" si="24"/>
        <v/>
      </c>
      <c r="G312" s="227"/>
      <c r="H312" s="778"/>
      <c r="I312" s="228"/>
      <c r="J312" s="185"/>
      <c r="K312" s="217"/>
      <c r="L312" s="233" t="str">
        <f t="shared" si="25"/>
        <v/>
      </c>
      <c r="M312" s="207"/>
      <c r="N312" s="208"/>
      <c r="O312" s="208"/>
      <c r="P312" s="209"/>
      <c r="Q312" s="185"/>
      <c r="R312" s="174"/>
    </row>
    <row r="313" spans="1:18" x14ac:dyDescent="0.25">
      <c r="A313" s="226"/>
      <c r="B313" s="53"/>
      <c r="C313" s="227"/>
      <c r="D313" s="59"/>
      <c r="E313" s="228"/>
      <c r="F313" s="901" t="str">
        <f t="shared" si="24"/>
        <v/>
      </c>
      <c r="G313" s="227"/>
      <c r="H313" s="778"/>
      <c r="I313" s="228"/>
      <c r="J313" s="185"/>
      <c r="K313" s="217"/>
      <c r="L313" s="233" t="str">
        <f t="shared" si="25"/>
        <v/>
      </c>
      <c r="M313" s="207"/>
      <c r="N313" s="208"/>
      <c r="O313" s="208"/>
      <c r="P313" s="209"/>
      <c r="Q313" s="185"/>
      <c r="R313" s="174"/>
    </row>
    <row r="314" spans="1:18" x14ac:dyDescent="0.25">
      <c r="A314" s="226"/>
      <c r="B314" s="53"/>
      <c r="C314" s="227"/>
      <c r="D314" s="59"/>
      <c r="E314" s="228"/>
      <c r="F314" s="901" t="str">
        <f t="shared" si="24"/>
        <v/>
      </c>
      <c r="G314" s="227"/>
      <c r="H314" s="778"/>
      <c r="I314" s="228"/>
      <c r="J314" s="185"/>
      <c r="K314" s="217"/>
      <c r="L314" s="233" t="str">
        <f t="shared" si="25"/>
        <v/>
      </c>
      <c r="M314" s="207"/>
      <c r="N314" s="208"/>
      <c r="O314" s="208"/>
      <c r="P314" s="209"/>
      <c r="Q314" s="185"/>
      <c r="R314" s="174"/>
    </row>
    <row r="315" spans="1:18" x14ac:dyDescent="0.25">
      <c r="A315" s="226"/>
      <c r="B315" s="53"/>
      <c r="C315" s="227"/>
      <c r="D315" s="59"/>
      <c r="E315" s="228"/>
      <c r="F315" s="901" t="str">
        <f t="shared" si="24"/>
        <v/>
      </c>
      <c r="G315" s="227"/>
      <c r="H315" s="778"/>
      <c r="I315" s="228"/>
      <c r="J315" s="185"/>
      <c r="K315" s="217"/>
      <c r="L315" s="233" t="str">
        <f t="shared" si="25"/>
        <v/>
      </c>
      <c r="M315" s="207"/>
      <c r="N315" s="208"/>
      <c r="O315" s="208"/>
      <c r="P315" s="209"/>
      <c r="Q315" s="185"/>
      <c r="R315" s="174"/>
    </row>
    <row r="316" spans="1:18" x14ac:dyDescent="0.25">
      <c r="A316" s="226"/>
      <c r="B316" s="53"/>
      <c r="C316" s="227"/>
      <c r="D316" s="59"/>
      <c r="E316" s="228"/>
      <c r="F316" s="901" t="str">
        <f t="shared" si="24"/>
        <v/>
      </c>
      <c r="G316" s="227"/>
      <c r="H316" s="778"/>
      <c r="I316" s="228"/>
      <c r="J316" s="185"/>
      <c r="K316" s="217"/>
      <c r="L316" s="233" t="str">
        <f t="shared" si="25"/>
        <v/>
      </c>
      <c r="M316" s="207"/>
      <c r="N316" s="208"/>
      <c r="O316" s="208"/>
      <c r="P316" s="209"/>
      <c r="Q316" s="185"/>
      <c r="R316" s="174"/>
    </row>
    <row r="317" spans="1:18" x14ac:dyDescent="0.25">
      <c r="A317" s="226"/>
      <c r="B317" s="53"/>
      <c r="C317" s="227"/>
      <c r="D317" s="59"/>
      <c r="E317" s="228"/>
      <c r="F317" s="901" t="str">
        <f t="shared" si="24"/>
        <v/>
      </c>
      <c r="G317" s="227"/>
      <c r="H317" s="778"/>
      <c r="I317" s="228"/>
      <c r="J317" s="185"/>
      <c r="K317" s="217"/>
      <c r="L317" s="233" t="str">
        <f t="shared" si="25"/>
        <v/>
      </c>
      <c r="M317" s="207"/>
      <c r="N317" s="208"/>
      <c r="O317" s="208"/>
      <c r="P317" s="209"/>
      <c r="Q317" s="185"/>
      <c r="R317" s="174"/>
    </row>
    <row r="318" spans="1:18" x14ac:dyDescent="0.25">
      <c r="A318" s="226"/>
      <c r="B318" s="53"/>
      <c r="C318" s="227"/>
      <c r="D318" s="59"/>
      <c r="E318" s="228"/>
      <c r="F318" s="901" t="str">
        <f t="shared" si="24"/>
        <v/>
      </c>
      <c r="G318" s="227"/>
      <c r="H318" s="778"/>
      <c r="I318" s="228"/>
      <c r="J318" s="185"/>
      <c r="K318" s="217"/>
      <c r="L318" s="233" t="str">
        <f t="shared" si="25"/>
        <v/>
      </c>
      <c r="M318" s="207"/>
      <c r="N318" s="208"/>
      <c r="O318" s="208"/>
      <c r="P318" s="209"/>
      <c r="Q318" s="185"/>
      <c r="R318" s="174"/>
    </row>
    <row r="319" spans="1:18" x14ac:dyDescent="0.25">
      <c r="A319" s="226"/>
      <c r="B319" s="53"/>
      <c r="C319" s="227"/>
      <c r="D319" s="59"/>
      <c r="E319" s="228"/>
      <c r="F319" s="901" t="str">
        <f t="shared" si="24"/>
        <v/>
      </c>
      <c r="G319" s="227"/>
      <c r="H319" s="778"/>
      <c r="I319" s="228"/>
      <c r="J319" s="185"/>
      <c r="K319" s="217"/>
      <c r="L319" s="233" t="str">
        <f t="shared" si="25"/>
        <v/>
      </c>
      <c r="M319" s="207"/>
      <c r="N319" s="208"/>
      <c r="O319" s="208"/>
      <c r="P319" s="209"/>
      <c r="Q319" s="185"/>
      <c r="R319" s="174"/>
    </row>
    <row r="320" spans="1:18" x14ac:dyDescent="0.25">
      <c r="A320" s="226"/>
      <c r="B320" s="53"/>
      <c r="C320" s="227"/>
      <c r="D320" s="59"/>
      <c r="E320" s="228"/>
      <c r="F320" s="901" t="str">
        <f t="shared" si="24"/>
        <v/>
      </c>
      <c r="G320" s="227"/>
      <c r="H320" s="778"/>
      <c r="I320" s="228"/>
      <c r="J320" s="185"/>
      <c r="K320" s="217"/>
      <c r="L320" s="233" t="str">
        <f t="shared" si="25"/>
        <v/>
      </c>
      <c r="M320" s="207"/>
      <c r="N320" s="208"/>
      <c r="O320" s="208"/>
      <c r="P320" s="209"/>
      <c r="Q320" s="185"/>
      <c r="R320" s="174"/>
    </row>
    <row r="321" spans="1:18" x14ac:dyDescent="0.25">
      <c r="A321" s="226"/>
      <c r="B321" s="53"/>
      <c r="C321" s="227"/>
      <c r="D321" s="59"/>
      <c r="E321" s="228"/>
      <c r="F321" s="901" t="str">
        <f t="shared" si="24"/>
        <v/>
      </c>
      <c r="G321" s="227"/>
      <c r="H321" s="778"/>
      <c r="I321" s="228"/>
      <c r="J321" s="185"/>
      <c r="K321" s="217"/>
      <c r="L321" s="233" t="str">
        <f t="shared" si="25"/>
        <v/>
      </c>
      <c r="M321" s="207"/>
      <c r="N321" s="208"/>
      <c r="O321" s="208"/>
      <c r="P321" s="209"/>
      <c r="Q321" s="185"/>
      <c r="R321" s="174"/>
    </row>
    <row r="322" spans="1:18" x14ac:dyDescent="0.25">
      <c r="A322" s="226"/>
      <c r="B322" s="53"/>
      <c r="C322" s="227"/>
      <c r="D322" s="59"/>
      <c r="E322" s="228"/>
      <c r="F322" s="901" t="str">
        <f t="shared" si="24"/>
        <v/>
      </c>
      <c r="G322" s="227"/>
      <c r="H322" s="778"/>
      <c r="I322" s="228"/>
      <c r="J322" s="185"/>
      <c r="K322" s="217"/>
      <c r="L322" s="233" t="str">
        <f t="shared" si="25"/>
        <v/>
      </c>
      <c r="M322" s="207"/>
      <c r="N322" s="208"/>
      <c r="O322" s="208"/>
      <c r="P322" s="209"/>
      <c r="Q322" s="185"/>
      <c r="R322" s="174"/>
    </row>
    <row r="323" spans="1:18" x14ac:dyDescent="0.25">
      <c r="A323" s="226"/>
      <c r="B323" s="53"/>
      <c r="C323" s="227"/>
      <c r="D323" s="59"/>
      <c r="E323" s="228"/>
      <c r="F323" s="901" t="str">
        <f t="shared" si="24"/>
        <v/>
      </c>
      <c r="G323" s="227"/>
      <c r="H323" s="778"/>
      <c r="I323" s="228"/>
      <c r="J323" s="185"/>
      <c r="K323" s="217"/>
      <c r="L323" s="233" t="str">
        <f t="shared" si="25"/>
        <v/>
      </c>
      <c r="M323" s="207"/>
      <c r="N323" s="208"/>
      <c r="O323" s="208"/>
      <c r="P323" s="209"/>
      <c r="Q323" s="185"/>
      <c r="R323" s="174"/>
    </row>
    <row r="324" spans="1:18" x14ac:dyDescent="0.25">
      <c r="A324" s="226"/>
      <c r="B324" s="53"/>
      <c r="C324" s="227"/>
      <c r="D324" s="59"/>
      <c r="E324" s="228"/>
      <c r="F324" s="901" t="str">
        <f t="shared" si="24"/>
        <v/>
      </c>
      <c r="G324" s="227"/>
      <c r="H324" s="778"/>
      <c r="I324" s="228"/>
      <c r="J324" s="185"/>
      <c r="K324" s="217"/>
      <c r="L324" s="233" t="str">
        <f t="shared" si="25"/>
        <v/>
      </c>
      <c r="M324" s="207"/>
      <c r="N324" s="208"/>
      <c r="O324" s="208"/>
      <c r="P324" s="209"/>
      <c r="Q324" s="185"/>
      <c r="R324" s="174"/>
    </row>
    <row r="325" spans="1:18" x14ac:dyDescent="0.25">
      <c r="A325" s="226"/>
      <c r="B325" s="53"/>
      <c r="C325" s="227"/>
      <c r="D325" s="59"/>
      <c r="E325" s="228"/>
      <c r="F325" s="901" t="str">
        <f t="shared" si="24"/>
        <v/>
      </c>
      <c r="G325" s="227"/>
      <c r="H325" s="778"/>
      <c r="I325" s="228"/>
      <c r="J325" s="185"/>
      <c r="K325" s="217"/>
      <c r="L325" s="233" t="str">
        <f t="shared" si="25"/>
        <v/>
      </c>
      <c r="M325" s="207"/>
      <c r="N325" s="208"/>
      <c r="O325" s="208"/>
      <c r="P325" s="209"/>
      <c r="Q325" s="185"/>
      <c r="R325" s="174"/>
    </row>
    <row r="326" spans="1:18" x14ac:dyDescent="0.25">
      <c r="A326" s="226"/>
      <c r="B326" s="53"/>
      <c r="C326" s="227"/>
      <c r="D326" s="59"/>
      <c r="E326" s="228"/>
      <c r="F326" s="901" t="str">
        <f t="shared" si="24"/>
        <v/>
      </c>
      <c r="G326" s="227"/>
      <c r="H326" s="778"/>
      <c r="I326" s="228"/>
      <c r="J326" s="185"/>
      <c r="K326" s="217"/>
      <c r="L326" s="233" t="str">
        <f t="shared" si="25"/>
        <v/>
      </c>
      <c r="M326" s="207"/>
      <c r="N326" s="208"/>
      <c r="O326" s="208"/>
      <c r="P326" s="209"/>
      <c r="Q326" s="185"/>
      <c r="R326" s="174"/>
    </row>
    <row r="327" spans="1:18" x14ac:dyDescent="0.25">
      <c r="A327" s="226"/>
      <c r="B327" s="53"/>
      <c r="C327" s="227"/>
      <c r="D327" s="59"/>
      <c r="E327" s="228"/>
      <c r="F327" s="901" t="str">
        <f t="shared" si="24"/>
        <v/>
      </c>
      <c r="G327" s="227"/>
      <c r="H327" s="778"/>
      <c r="I327" s="228"/>
      <c r="J327" s="185"/>
      <c r="K327" s="217"/>
      <c r="L327" s="233" t="str">
        <f t="shared" si="25"/>
        <v/>
      </c>
      <c r="M327" s="207"/>
      <c r="N327" s="208"/>
      <c r="O327" s="208"/>
      <c r="P327" s="209"/>
      <c r="Q327" s="185"/>
      <c r="R327" s="174"/>
    </row>
    <row r="328" spans="1:18" x14ac:dyDescent="0.25">
      <c r="A328" s="226"/>
      <c r="B328" s="53"/>
      <c r="C328" s="227"/>
      <c r="D328" s="59"/>
      <c r="E328" s="228"/>
      <c r="F328" s="901" t="str">
        <f t="shared" si="24"/>
        <v/>
      </c>
      <c r="G328" s="227"/>
      <c r="H328" s="778"/>
      <c r="I328" s="228"/>
      <c r="J328" s="185"/>
      <c r="K328" s="217"/>
      <c r="L328" s="233" t="str">
        <f t="shared" si="25"/>
        <v/>
      </c>
      <c r="M328" s="207"/>
      <c r="N328" s="208"/>
      <c r="O328" s="208"/>
      <c r="P328" s="209"/>
      <c r="Q328" s="185"/>
      <c r="R328" s="174"/>
    </row>
    <row r="329" spans="1:18" x14ac:dyDescent="0.25">
      <c r="A329" s="226"/>
      <c r="B329" s="53"/>
      <c r="C329" s="227"/>
      <c r="D329" s="59"/>
      <c r="E329" s="228"/>
      <c r="F329" s="901" t="str">
        <f t="shared" si="24"/>
        <v/>
      </c>
      <c r="G329" s="227"/>
      <c r="H329" s="778"/>
      <c r="I329" s="228"/>
      <c r="J329" s="185"/>
      <c r="K329" s="217"/>
      <c r="L329" s="233" t="str">
        <f t="shared" si="25"/>
        <v/>
      </c>
      <c r="M329" s="207"/>
      <c r="N329" s="208"/>
      <c r="O329" s="208"/>
      <c r="P329" s="209"/>
      <c r="Q329" s="185"/>
      <c r="R329" s="174"/>
    </row>
    <row r="330" spans="1:18" x14ac:dyDescent="0.25">
      <c r="A330" s="226"/>
      <c r="B330" s="53"/>
      <c r="C330" s="227"/>
      <c r="D330" s="59"/>
      <c r="E330" s="228"/>
      <c r="F330" s="901" t="str">
        <f t="shared" si="24"/>
        <v/>
      </c>
      <c r="G330" s="227"/>
      <c r="H330" s="778"/>
      <c r="I330" s="228"/>
      <c r="J330" s="185"/>
      <c r="K330" s="217"/>
      <c r="L330" s="233" t="str">
        <f t="shared" si="25"/>
        <v/>
      </c>
      <c r="M330" s="207"/>
      <c r="N330" s="208"/>
      <c r="O330" s="208"/>
      <c r="P330" s="209"/>
      <c r="Q330" s="185"/>
      <c r="R330" s="174"/>
    </row>
    <row r="331" spans="1:18" x14ac:dyDescent="0.25">
      <c r="A331" s="226"/>
      <c r="B331" s="53"/>
      <c r="C331" s="227"/>
      <c r="D331" s="59"/>
      <c r="E331" s="228"/>
      <c r="F331" s="901" t="str">
        <f t="shared" si="24"/>
        <v/>
      </c>
      <c r="G331" s="227"/>
      <c r="H331" s="778"/>
      <c r="I331" s="228"/>
      <c r="J331" s="185"/>
      <c r="K331" s="217"/>
      <c r="L331" s="233" t="str">
        <f t="shared" si="25"/>
        <v/>
      </c>
      <c r="M331" s="207"/>
      <c r="N331" s="208"/>
      <c r="O331" s="208"/>
      <c r="P331" s="209"/>
      <c r="Q331" s="185"/>
      <c r="R331" s="174"/>
    </row>
    <row r="332" spans="1:18" x14ac:dyDescent="0.25">
      <c r="A332" s="226"/>
      <c r="B332" s="53"/>
      <c r="C332" s="227"/>
      <c r="D332" s="59"/>
      <c r="E332" s="228"/>
      <c r="F332" s="901" t="str">
        <f t="shared" si="24"/>
        <v/>
      </c>
      <c r="G332" s="227"/>
      <c r="H332" s="778"/>
      <c r="I332" s="228"/>
      <c r="J332" s="185"/>
      <c r="K332" s="217"/>
      <c r="L332" s="233" t="str">
        <f t="shared" si="25"/>
        <v/>
      </c>
      <c r="M332" s="207"/>
      <c r="N332" s="208"/>
      <c r="O332" s="208"/>
      <c r="P332" s="209"/>
      <c r="Q332" s="185"/>
      <c r="R332" s="174"/>
    </row>
    <row r="333" spans="1:18" x14ac:dyDescent="0.25">
      <c r="A333" s="226"/>
      <c r="B333" s="53"/>
      <c r="C333" s="227"/>
      <c r="D333" s="59"/>
      <c r="E333" s="228"/>
      <c r="F333" s="901" t="str">
        <f t="shared" si="24"/>
        <v/>
      </c>
      <c r="G333" s="227"/>
      <c r="H333" s="778"/>
      <c r="I333" s="228"/>
      <c r="J333" s="185"/>
      <c r="K333" s="217"/>
      <c r="L333" s="233" t="str">
        <f t="shared" si="25"/>
        <v/>
      </c>
      <c r="M333" s="207"/>
      <c r="N333" s="208"/>
      <c r="O333" s="208"/>
      <c r="P333" s="209"/>
      <c r="Q333" s="185"/>
      <c r="R333" s="174"/>
    </row>
    <row r="334" spans="1:18" x14ac:dyDescent="0.25">
      <c r="A334" s="226"/>
      <c r="B334" s="53"/>
      <c r="C334" s="227"/>
      <c r="D334" s="59"/>
      <c r="E334" s="228"/>
      <c r="F334" s="901" t="str">
        <f t="shared" si="24"/>
        <v/>
      </c>
      <c r="G334" s="227"/>
      <c r="H334" s="778"/>
      <c r="I334" s="228"/>
      <c r="J334" s="185"/>
      <c r="K334" s="217"/>
      <c r="L334" s="233" t="str">
        <f t="shared" si="25"/>
        <v/>
      </c>
      <c r="M334" s="207"/>
      <c r="N334" s="208"/>
      <c r="O334" s="208"/>
      <c r="P334" s="209"/>
      <c r="Q334" s="185"/>
      <c r="R334" s="174"/>
    </row>
    <row r="335" spans="1:18" x14ac:dyDescent="0.25">
      <c r="A335" s="226"/>
      <c r="B335" s="53"/>
      <c r="C335" s="227"/>
      <c r="D335" s="59"/>
      <c r="E335" s="228"/>
      <c r="F335" s="901" t="str">
        <f t="shared" si="24"/>
        <v/>
      </c>
      <c r="G335" s="227"/>
      <c r="H335" s="778"/>
      <c r="I335" s="228"/>
      <c r="J335" s="185"/>
      <c r="K335" s="217"/>
      <c r="L335" s="233" t="str">
        <f t="shared" si="25"/>
        <v/>
      </c>
      <c r="M335" s="207"/>
      <c r="N335" s="208"/>
      <c r="O335" s="208"/>
      <c r="P335" s="209"/>
      <c r="Q335" s="185"/>
      <c r="R335" s="174"/>
    </row>
    <row r="336" spans="1:18" x14ac:dyDescent="0.25">
      <c r="A336" s="226"/>
      <c r="B336" s="53"/>
      <c r="C336" s="227"/>
      <c r="D336" s="59"/>
      <c r="E336" s="228"/>
      <c r="F336" s="901" t="str">
        <f t="shared" si="24"/>
        <v/>
      </c>
      <c r="G336" s="227"/>
      <c r="H336" s="778"/>
      <c r="I336" s="228"/>
      <c r="J336" s="185"/>
      <c r="K336" s="217"/>
      <c r="L336" s="233" t="str">
        <f t="shared" si="25"/>
        <v/>
      </c>
      <c r="M336" s="207"/>
      <c r="N336" s="208"/>
      <c r="O336" s="208"/>
      <c r="P336" s="209"/>
      <c r="Q336" s="185"/>
      <c r="R336" s="174"/>
    </row>
    <row r="337" spans="1:28" x14ac:dyDescent="0.25">
      <c r="A337" s="226"/>
      <c r="B337" s="53"/>
      <c r="C337" s="227"/>
      <c r="D337" s="59"/>
      <c r="E337" s="228"/>
      <c r="F337" s="901" t="str">
        <f t="shared" si="24"/>
        <v/>
      </c>
      <c r="G337" s="227"/>
      <c r="H337" s="778"/>
      <c r="I337" s="228"/>
      <c r="J337" s="185"/>
      <c r="K337" s="217"/>
      <c r="L337" s="233" t="str">
        <f t="shared" si="25"/>
        <v/>
      </c>
      <c r="M337" s="207"/>
      <c r="N337" s="208"/>
      <c r="O337" s="208"/>
      <c r="P337" s="209"/>
      <c r="Q337" s="185"/>
      <c r="R337" s="174"/>
    </row>
    <row r="338" spans="1:28" x14ac:dyDescent="0.25">
      <c r="A338" s="226"/>
      <c r="B338" s="53"/>
      <c r="C338" s="227"/>
      <c r="D338" s="59"/>
      <c r="E338" s="228"/>
      <c r="F338" s="901" t="str">
        <f t="shared" ref="F338:F350" si="26">IF(U338=0,"",U338)</f>
        <v/>
      </c>
      <c r="G338" s="227"/>
      <c r="H338" s="778"/>
      <c r="I338" s="228"/>
      <c r="J338" s="185"/>
      <c r="K338" s="217"/>
      <c r="L338" s="233" t="str">
        <f t="shared" ref="L338:L350" si="27">IF(SUM(M338:Q338)=0,"",SUM(M338:Q338))</f>
        <v/>
      </c>
      <c r="M338" s="207"/>
      <c r="N338" s="208"/>
      <c r="O338" s="208"/>
      <c r="P338" s="209"/>
      <c r="Q338" s="185"/>
      <c r="R338" s="174"/>
    </row>
    <row r="339" spans="1:28" x14ac:dyDescent="0.25">
      <c r="A339" s="226"/>
      <c r="B339" s="53"/>
      <c r="C339" s="227"/>
      <c r="D339" s="59"/>
      <c r="E339" s="228"/>
      <c r="F339" s="901" t="str">
        <f t="shared" si="26"/>
        <v/>
      </c>
      <c r="G339" s="227"/>
      <c r="H339" s="778"/>
      <c r="I339" s="228"/>
      <c r="J339" s="185"/>
      <c r="K339" s="217"/>
      <c r="L339" s="233" t="str">
        <f t="shared" si="27"/>
        <v/>
      </c>
      <c r="M339" s="207"/>
      <c r="N339" s="208"/>
      <c r="O339" s="208"/>
      <c r="P339" s="209"/>
      <c r="Q339" s="185"/>
      <c r="R339" s="174"/>
    </row>
    <row r="340" spans="1:28" x14ac:dyDescent="0.25">
      <c r="A340" s="226"/>
      <c r="B340" s="53"/>
      <c r="C340" s="227"/>
      <c r="D340" s="59"/>
      <c r="E340" s="228"/>
      <c r="F340" s="901" t="str">
        <f t="shared" si="26"/>
        <v/>
      </c>
      <c r="G340" s="227"/>
      <c r="H340" s="778"/>
      <c r="I340" s="228"/>
      <c r="J340" s="185"/>
      <c r="K340" s="217"/>
      <c r="L340" s="233" t="str">
        <f t="shared" si="27"/>
        <v/>
      </c>
      <c r="M340" s="207"/>
      <c r="N340" s="208"/>
      <c r="O340" s="208"/>
      <c r="P340" s="209"/>
      <c r="Q340" s="185"/>
      <c r="R340" s="174"/>
    </row>
    <row r="341" spans="1:28" x14ac:dyDescent="0.25">
      <c r="A341" s="226"/>
      <c r="B341" s="53"/>
      <c r="C341" s="227"/>
      <c r="D341" s="59"/>
      <c r="E341" s="228"/>
      <c r="F341" s="901" t="str">
        <f t="shared" si="26"/>
        <v/>
      </c>
      <c r="G341" s="227"/>
      <c r="H341" s="778"/>
      <c r="I341" s="228"/>
      <c r="J341" s="185"/>
      <c r="K341" s="217"/>
      <c r="L341" s="233" t="str">
        <f t="shared" si="27"/>
        <v/>
      </c>
      <c r="M341" s="207"/>
      <c r="N341" s="208"/>
      <c r="O341" s="208"/>
      <c r="P341" s="209"/>
      <c r="Q341" s="185"/>
      <c r="R341" s="174"/>
    </row>
    <row r="342" spans="1:28" x14ac:dyDescent="0.25">
      <c r="A342" s="226"/>
      <c r="B342" s="53"/>
      <c r="C342" s="227"/>
      <c r="D342" s="59"/>
      <c r="E342" s="228"/>
      <c r="F342" s="901" t="str">
        <f t="shared" si="26"/>
        <v/>
      </c>
      <c r="G342" s="227"/>
      <c r="H342" s="778"/>
      <c r="I342" s="228"/>
      <c r="J342" s="185"/>
      <c r="K342" s="217"/>
      <c r="L342" s="233" t="str">
        <f t="shared" si="27"/>
        <v/>
      </c>
      <c r="M342" s="207"/>
      <c r="N342" s="208"/>
      <c r="O342" s="208"/>
      <c r="P342" s="209"/>
      <c r="Q342" s="185"/>
      <c r="R342" s="174"/>
    </row>
    <row r="343" spans="1:28" x14ac:dyDescent="0.25">
      <c r="A343" s="226"/>
      <c r="B343" s="53"/>
      <c r="C343" s="227"/>
      <c r="D343" s="59"/>
      <c r="E343" s="228"/>
      <c r="F343" s="901" t="str">
        <f t="shared" si="26"/>
        <v/>
      </c>
      <c r="G343" s="227"/>
      <c r="H343" s="778"/>
      <c r="I343" s="228"/>
      <c r="J343" s="185"/>
      <c r="K343" s="217"/>
      <c r="L343" s="233" t="str">
        <f t="shared" si="27"/>
        <v/>
      </c>
      <c r="M343" s="207"/>
      <c r="N343" s="208"/>
      <c r="O343" s="208"/>
      <c r="P343" s="209"/>
      <c r="Q343" s="185"/>
      <c r="R343" s="174"/>
    </row>
    <row r="344" spans="1:28" x14ac:dyDescent="0.25">
      <c r="A344" s="226"/>
      <c r="B344" s="53"/>
      <c r="C344" s="227"/>
      <c r="D344" s="59"/>
      <c r="E344" s="228"/>
      <c r="F344" s="901" t="str">
        <f t="shared" si="26"/>
        <v/>
      </c>
      <c r="G344" s="227"/>
      <c r="H344" s="778"/>
      <c r="I344" s="228"/>
      <c r="J344" s="185"/>
      <c r="K344" s="217"/>
      <c r="L344" s="233" t="str">
        <f t="shared" si="27"/>
        <v/>
      </c>
      <c r="M344" s="207"/>
      <c r="N344" s="208"/>
      <c r="O344" s="208"/>
      <c r="P344" s="209"/>
      <c r="Q344" s="185"/>
      <c r="R344" s="174"/>
    </row>
    <row r="345" spans="1:28" x14ac:dyDescent="0.25">
      <c r="A345" s="226"/>
      <c r="B345" s="53"/>
      <c r="C345" s="227"/>
      <c r="D345" s="59"/>
      <c r="E345" s="228"/>
      <c r="F345" s="901" t="str">
        <f t="shared" si="26"/>
        <v/>
      </c>
      <c r="G345" s="227"/>
      <c r="H345" s="778"/>
      <c r="I345" s="228"/>
      <c r="J345" s="185"/>
      <c r="K345" s="217"/>
      <c r="L345" s="233" t="str">
        <f t="shared" si="27"/>
        <v/>
      </c>
      <c r="M345" s="207"/>
      <c r="N345" s="208"/>
      <c r="O345" s="208"/>
      <c r="P345" s="209"/>
      <c r="Q345" s="185"/>
      <c r="R345" s="174"/>
    </row>
    <row r="346" spans="1:28" x14ac:dyDescent="0.25">
      <c r="A346" s="226"/>
      <c r="B346" s="53"/>
      <c r="C346" s="227"/>
      <c r="D346" s="59"/>
      <c r="E346" s="228"/>
      <c r="F346" s="901" t="str">
        <f t="shared" si="26"/>
        <v/>
      </c>
      <c r="G346" s="227"/>
      <c r="H346" s="778"/>
      <c r="I346" s="228"/>
      <c r="J346" s="185"/>
      <c r="K346" s="217"/>
      <c r="L346" s="233" t="str">
        <f t="shared" si="27"/>
        <v/>
      </c>
      <c r="M346" s="207"/>
      <c r="N346" s="208"/>
      <c r="O346" s="208"/>
      <c r="P346" s="209"/>
      <c r="Q346" s="185"/>
      <c r="R346" s="174"/>
    </row>
    <row r="347" spans="1:28" x14ac:dyDescent="0.25">
      <c r="A347" s="226"/>
      <c r="B347" s="53"/>
      <c r="C347" s="227"/>
      <c r="D347" s="59"/>
      <c r="E347" s="228"/>
      <c r="F347" s="901" t="str">
        <f t="shared" si="26"/>
        <v/>
      </c>
      <c r="G347" s="227"/>
      <c r="H347" s="778"/>
      <c r="I347" s="228"/>
      <c r="J347" s="185"/>
      <c r="K347" s="217"/>
      <c r="L347" s="233" t="str">
        <f t="shared" si="27"/>
        <v/>
      </c>
      <c r="M347" s="207"/>
      <c r="N347" s="208"/>
      <c r="O347" s="208"/>
      <c r="P347" s="209"/>
      <c r="Q347" s="185"/>
      <c r="R347" s="174"/>
    </row>
    <row r="348" spans="1:28" x14ac:dyDescent="0.25">
      <c r="A348" s="226"/>
      <c r="B348" s="53"/>
      <c r="C348" s="227"/>
      <c r="D348" s="59"/>
      <c r="E348" s="228"/>
      <c r="F348" s="901" t="str">
        <f t="shared" si="26"/>
        <v/>
      </c>
      <c r="G348" s="227"/>
      <c r="H348" s="778"/>
      <c r="I348" s="228"/>
      <c r="J348" s="185"/>
      <c r="K348" s="217"/>
      <c r="L348" s="233" t="str">
        <f t="shared" si="27"/>
        <v/>
      </c>
      <c r="M348" s="207"/>
      <c r="N348" s="208"/>
      <c r="O348" s="208"/>
      <c r="P348" s="209"/>
      <c r="Q348" s="185"/>
      <c r="R348" s="174"/>
    </row>
    <row r="349" spans="1:28" x14ac:dyDescent="0.25">
      <c r="A349" s="226"/>
      <c r="B349" s="53"/>
      <c r="C349" s="227"/>
      <c r="D349" s="59"/>
      <c r="E349" s="228"/>
      <c r="F349" s="901" t="str">
        <f t="shared" si="26"/>
        <v/>
      </c>
      <c r="G349" s="227"/>
      <c r="H349" s="778"/>
      <c r="I349" s="228"/>
      <c r="J349" s="185"/>
      <c r="K349" s="217"/>
      <c r="L349" s="233" t="str">
        <f t="shared" si="27"/>
        <v/>
      </c>
      <c r="M349" s="207"/>
      <c r="N349" s="208"/>
      <c r="O349" s="208"/>
      <c r="P349" s="209"/>
      <c r="Q349" s="185"/>
      <c r="R349" s="174"/>
    </row>
    <row r="350" spans="1:28" ht="15.75" thickBot="1" x14ac:dyDescent="0.3">
      <c r="A350" s="229"/>
      <c r="B350" s="55"/>
      <c r="C350" s="230"/>
      <c r="D350" s="60"/>
      <c r="E350" s="231"/>
      <c r="F350" s="903" t="str">
        <f t="shared" si="26"/>
        <v/>
      </c>
      <c r="G350" s="230"/>
      <c r="H350" s="779"/>
      <c r="I350" s="231"/>
      <c r="J350" s="187"/>
      <c r="K350" s="218"/>
      <c r="L350" s="234" t="str">
        <f t="shared" si="27"/>
        <v/>
      </c>
      <c r="M350" s="210"/>
      <c r="N350" s="211"/>
      <c r="O350" s="211"/>
      <c r="P350" s="212"/>
      <c r="Q350" s="187"/>
      <c r="R350" s="176"/>
    </row>
    <row r="351" spans="1:28" x14ac:dyDescent="0.25">
      <c r="A351" s="739"/>
      <c r="B351" s="739"/>
      <c r="C351" s="739"/>
      <c r="D351" s="742"/>
      <c r="E351" s="742"/>
      <c r="F351" s="742"/>
      <c r="G351" s="742"/>
      <c r="H351" s="742"/>
      <c r="I351" s="34"/>
      <c r="J351" s="742"/>
      <c r="K351" s="34"/>
      <c r="S351" s="32"/>
      <c r="T351" s="32"/>
      <c r="U351" s="32"/>
      <c r="V351" s="32"/>
      <c r="W351" s="32"/>
      <c r="X351" s="32"/>
      <c r="Y351" s="32"/>
      <c r="Z351" s="32"/>
      <c r="AA351" s="32"/>
      <c r="AB351" s="32"/>
    </row>
    <row r="352" spans="1:28" x14ac:dyDescent="0.25">
      <c r="A352" s="739"/>
      <c r="B352" s="739"/>
      <c r="C352" s="739"/>
      <c r="D352" s="742"/>
      <c r="E352" s="742"/>
      <c r="F352" s="742"/>
      <c r="G352" s="742"/>
      <c r="H352" s="742"/>
      <c r="I352" s="34"/>
      <c r="J352" s="742"/>
      <c r="K352" s="34"/>
      <c r="S352" s="32"/>
      <c r="T352" s="32"/>
      <c r="U352" s="32"/>
      <c r="V352" s="32"/>
      <c r="W352" s="32"/>
      <c r="X352" s="32"/>
      <c r="Y352" s="32"/>
      <c r="Z352" s="32"/>
      <c r="AA352" s="32"/>
      <c r="AB352" s="32"/>
    </row>
    <row r="353" spans="1:28" x14ac:dyDescent="0.25">
      <c r="A353" s="739"/>
      <c r="B353" s="739"/>
      <c r="C353" s="739"/>
      <c r="D353" s="742"/>
      <c r="E353" s="742"/>
      <c r="F353" s="742"/>
      <c r="G353" s="742"/>
      <c r="H353" s="742"/>
      <c r="I353" s="34"/>
      <c r="J353" s="742"/>
      <c r="K353" s="34"/>
      <c r="S353" s="32"/>
      <c r="T353" s="32"/>
      <c r="U353" s="32"/>
      <c r="V353" s="32"/>
      <c r="W353" s="32"/>
      <c r="X353" s="32"/>
      <c r="Y353" s="32"/>
      <c r="Z353" s="32"/>
      <c r="AA353" s="32"/>
      <c r="AB353" s="32"/>
    </row>
    <row r="354" spans="1:28" x14ac:dyDescent="0.25">
      <c r="A354" s="739"/>
      <c r="B354" s="739"/>
      <c r="C354" s="739"/>
      <c r="D354" s="742"/>
      <c r="E354" s="742"/>
      <c r="F354" s="742"/>
      <c r="G354" s="742"/>
      <c r="H354" s="742"/>
      <c r="I354" s="34"/>
      <c r="J354" s="742"/>
      <c r="K354" s="34"/>
      <c r="S354" s="32"/>
      <c r="T354" s="32"/>
      <c r="U354" s="32"/>
      <c r="V354" s="32"/>
      <c r="W354" s="32"/>
      <c r="X354" s="32"/>
      <c r="Y354" s="32"/>
      <c r="Z354" s="32"/>
      <c r="AA354" s="32"/>
      <c r="AB354" s="32"/>
    </row>
    <row r="355" spans="1:28" x14ac:dyDescent="0.25">
      <c r="A355" s="739"/>
      <c r="B355" s="739"/>
      <c r="C355" s="739"/>
      <c r="D355" s="742"/>
      <c r="E355" s="742"/>
      <c r="F355" s="742"/>
      <c r="G355" s="742"/>
      <c r="H355" s="742"/>
      <c r="I355" s="34"/>
      <c r="J355" s="742"/>
      <c r="K355" s="34"/>
      <c r="S355" s="32"/>
      <c r="T355" s="32"/>
      <c r="U355" s="32"/>
      <c r="V355" s="32"/>
      <c r="W355" s="32"/>
      <c r="X355" s="32"/>
      <c r="Y355" s="32"/>
      <c r="Z355" s="32"/>
      <c r="AA355" s="32"/>
      <c r="AB355" s="32"/>
    </row>
    <row r="356" spans="1:28" x14ac:dyDescent="0.25">
      <c r="A356" s="739"/>
      <c r="B356" s="739"/>
      <c r="C356" s="739"/>
      <c r="D356" s="742"/>
      <c r="E356" s="742"/>
      <c r="F356" s="742"/>
      <c r="G356" s="742"/>
      <c r="H356" s="742"/>
      <c r="I356" s="34"/>
      <c r="J356" s="742"/>
      <c r="K356" s="34"/>
      <c r="S356" s="32"/>
      <c r="T356" s="32"/>
      <c r="U356" s="32"/>
      <c r="V356" s="32"/>
      <c r="W356" s="32"/>
      <c r="X356" s="32"/>
      <c r="Y356" s="32"/>
      <c r="Z356" s="32"/>
      <c r="AA356" s="32"/>
      <c r="AB356" s="32"/>
    </row>
    <row r="357" spans="1:28" x14ac:dyDescent="0.25">
      <c r="A357" s="739"/>
      <c r="B357" s="739"/>
      <c r="C357" s="739"/>
      <c r="D357" s="742"/>
      <c r="E357" s="742"/>
      <c r="F357" s="742"/>
      <c r="G357" s="742"/>
      <c r="H357" s="742"/>
      <c r="I357" s="34"/>
      <c r="J357" s="742"/>
      <c r="K357" s="34"/>
      <c r="S357" s="32"/>
      <c r="T357" s="32"/>
      <c r="U357" s="32"/>
      <c r="V357" s="32"/>
      <c r="W357" s="32"/>
      <c r="X357" s="32"/>
      <c r="Y357" s="32"/>
      <c r="Z357" s="32"/>
      <c r="AA357" s="32"/>
      <c r="AB357" s="32"/>
    </row>
    <row r="358" spans="1:28" x14ac:dyDescent="0.25">
      <c r="A358" s="739"/>
      <c r="B358" s="739"/>
      <c r="C358" s="739"/>
      <c r="D358" s="742"/>
      <c r="E358" s="742"/>
      <c r="F358" s="742"/>
      <c r="G358" s="742"/>
      <c r="H358" s="742"/>
      <c r="I358" s="34"/>
      <c r="J358" s="742"/>
      <c r="K358" s="34"/>
      <c r="S358" s="32"/>
      <c r="T358" s="32"/>
      <c r="U358" s="32"/>
      <c r="V358" s="32"/>
      <c r="W358" s="32"/>
      <c r="X358" s="32"/>
      <c r="Y358" s="32"/>
      <c r="Z358" s="32"/>
      <c r="AA358" s="32"/>
      <c r="AB358" s="32"/>
    </row>
    <row r="359" spans="1:28" x14ac:dyDescent="0.25">
      <c r="A359" s="739"/>
      <c r="B359" s="739"/>
      <c r="C359" s="739"/>
      <c r="D359" s="742"/>
      <c r="E359" s="742"/>
      <c r="F359" s="742"/>
      <c r="G359" s="742"/>
      <c r="H359" s="742"/>
      <c r="I359" s="34"/>
      <c r="J359" s="742"/>
      <c r="K359" s="34"/>
      <c r="S359" s="32"/>
      <c r="T359" s="32"/>
      <c r="U359" s="32"/>
      <c r="V359" s="32"/>
      <c r="W359" s="32"/>
      <c r="X359" s="32"/>
      <c r="Y359" s="32"/>
      <c r="Z359" s="32"/>
      <c r="AA359" s="32"/>
      <c r="AB359" s="32"/>
    </row>
    <row r="360" spans="1:28" x14ac:dyDescent="0.25">
      <c r="A360" s="739"/>
      <c r="B360" s="739"/>
      <c r="C360" s="739"/>
      <c r="D360" s="742"/>
      <c r="E360" s="742"/>
      <c r="F360" s="742"/>
      <c r="G360" s="742"/>
      <c r="H360" s="742"/>
      <c r="I360" s="34"/>
      <c r="J360" s="742"/>
      <c r="K360" s="34"/>
      <c r="S360" s="32"/>
      <c r="T360" s="32"/>
      <c r="U360" s="32"/>
      <c r="V360" s="32"/>
      <c r="W360" s="32"/>
      <c r="X360" s="32"/>
      <c r="Y360" s="32"/>
      <c r="Z360" s="32"/>
      <c r="AA360" s="32"/>
      <c r="AB360" s="32"/>
    </row>
    <row r="361" spans="1:28" x14ac:dyDescent="0.25">
      <c r="A361" s="739"/>
      <c r="B361" s="739"/>
      <c r="C361" s="739"/>
      <c r="D361" s="742"/>
      <c r="E361" s="742"/>
      <c r="F361" s="742"/>
      <c r="G361" s="742"/>
      <c r="H361" s="742"/>
      <c r="I361" s="34"/>
      <c r="J361" s="742"/>
      <c r="K361" s="34"/>
      <c r="S361" s="32"/>
      <c r="T361" s="32"/>
      <c r="U361" s="32"/>
      <c r="V361" s="32"/>
      <c r="W361" s="32"/>
      <c r="X361" s="32"/>
      <c r="Y361" s="32"/>
      <c r="Z361" s="32"/>
      <c r="AA361" s="32"/>
      <c r="AB361" s="32"/>
    </row>
    <row r="362" spans="1:28" x14ac:dyDescent="0.25">
      <c r="A362" s="739"/>
      <c r="B362" s="739"/>
      <c r="C362" s="739"/>
      <c r="D362" s="742"/>
      <c r="E362" s="742"/>
      <c r="F362" s="742"/>
      <c r="G362" s="742"/>
      <c r="H362" s="742"/>
      <c r="I362" s="34"/>
      <c r="J362" s="742"/>
      <c r="K362" s="34"/>
      <c r="S362" s="32"/>
      <c r="T362" s="32"/>
      <c r="U362" s="32"/>
      <c r="V362" s="32"/>
      <c r="W362" s="32"/>
      <c r="X362" s="32"/>
      <c r="Y362" s="32"/>
      <c r="Z362" s="32"/>
      <c r="AA362" s="32"/>
      <c r="AB362" s="32"/>
    </row>
    <row r="363" spans="1:28" x14ac:dyDescent="0.25">
      <c r="A363" s="739"/>
      <c r="B363" s="739"/>
      <c r="C363" s="739"/>
      <c r="D363" s="742"/>
      <c r="E363" s="742"/>
      <c r="F363" s="742"/>
      <c r="G363" s="742"/>
      <c r="H363" s="742"/>
      <c r="I363" s="34"/>
      <c r="J363" s="742"/>
      <c r="K363" s="34"/>
      <c r="S363" s="32"/>
      <c r="T363" s="32"/>
      <c r="U363" s="32"/>
      <c r="V363" s="32"/>
      <c r="W363" s="32"/>
      <c r="X363" s="32"/>
      <c r="Y363" s="32"/>
      <c r="Z363" s="32"/>
      <c r="AA363" s="32"/>
      <c r="AB363" s="32"/>
    </row>
    <row r="364" spans="1:28" x14ac:dyDescent="0.25">
      <c r="A364" s="739"/>
      <c r="B364" s="739"/>
      <c r="C364" s="739"/>
      <c r="D364" s="742"/>
      <c r="E364" s="742"/>
      <c r="F364" s="742"/>
      <c r="G364" s="742"/>
      <c r="H364" s="742"/>
      <c r="I364" s="34"/>
      <c r="J364" s="742"/>
      <c r="K364" s="34"/>
      <c r="S364" s="32"/>
      <c r="T364" s="32"/>
      <c r="U364" s="32"/>
      <c r="V364" s="32"/>
      <c r="W364" s="32"/>
      <c r="X364" s="32"/>
      <c r="Y364" s="32"/>
      <c r="Z364" s="32"/>
      <c r="AA364" s="32"/>
      <c r="AB364" s="32"/>
    </row>
  </sheetData>
  <sheetProtection algorithmName="SHA-512" hashValue="SWJ4uJumwiny5+6VGyoaida43amLYTgHJx4GMfyMkej46ykoAwIV5IUs6yD4ofa/x6CA2ilsv4RoebMFyzvwXQ==" saltValue="xH+JPei4I2UxsgPveI5JVQ==" spinCount="100000" sheet="1" objects="1" scenarios="1"/>
  <mergeCells count="15">
    <mergeCell ref="O9:R9"/>
    <mergeCell ref="O10:R10"/>
    <mergeCell ref="A9:I9"/>
    <mergeCell ref="A10:I10"/>
    <mergeCell ref="A13:A15"/>
    <mergeCell ref="B12:F12"/>
    <mergeCell ref="H12:H15"/>
    <mergeCell ref="I12:I15"/>
    <mergeCell ref="J9:M9"/>
    <mergeCell ref="J10:M10"/>
    <mergeCell ref="J13:K13"/>
    <mergeCell ref="L13:R13"/>
    <mergeCell ref="J12:R12"/>
    <mergeCell ref="G12:G15"/>
    <mergeCell ref="B13:B15"/>
  </mergeCells>
  <conditionalFormatting sqref="K17:K350">
    <cfRule type="expression" dxfId="330" priority="210">
      <formula>AND(J17&gt;0,ISBLANK(K17))</formula>
    </cfRule>
  </conditionalFormatting>
  <conditionalFormatting sqref="B18 B334:B350 B21:B196">
    <cfRule type="expression" dxfId="329" priority="208">
      <formula>AND(OR(NOT(ISBLANK(H18)), NOT(ISBLANK(I18))), ISBLANK(B18))</formula>
    </cfRule>
  </conditionalFormatting>
  <conditionalFormatting sqref="D17:D196 D334:D350">
    <cfRule type="expression" dxfId="328" priority="207">
      <formula>IF(A17="Integrated",ISBLANK(D17),FALSE)</formula>
    </cfRule>
  </conditionalFormatting>
  <conditionalFormatting sqref="H17:H18 H21:H350">
    <cfRule type="expression" dxfId="327" priority="201">
      <formula>IF(AND(NOT(ISBLANK(B17)),ISBLANK(H17)),TRUE,FALSE)</formula>
    </cfRule>
  </conditionalFormatting>
  <conditionalFormatting sqref="E17:E196">
    <cfRule type="expression" dxfId="326" priority="228">
      <formula>IF(ISBLANK(E17),ISNA(#REF!),FALSE)</formula>
    </cfRule>
  </conditionalFormatting>
  <conditionalFormatting sqref="C17:C196 C334:C350">
    <cfRule type="expression" dxfId="325" priority="229">
      <formula>IF(ISBLANK(C17),ISNA(#REF!),FALSE)</formula>
    </cfRule>
    <cfRule type="expression" dxfId="324" priority="230">
      <formula>IF(A17="Unique",ISBLANK(C17),FALSE)</formula>
    </cfRule>
  </conditionalFormatting>
  <conditionalFormatting sqref="A17:A18 A21:A350">
    <cfRule type="expression" dxfId="323" priority="195">
      <formula>IF(AND(NOT(ISBLANK(B17)),ISBLANK(A17)),TRUE,FALSE)</formula>
    </cfRule>
  </conditionalFormatting>
  <conditionalFormatting sqref="J17:J350">
    <cfRule type="expression" dxfId="322" priority="194">
      <formula>AND(K17&gt;0,ISBLANK(J17))</formula>
    </cfRule>
  </conditionalFormatting>
  <conditionalFormatting sqref="K197:K209">
    <cfRule type="expression" dxfId="321" priority="182">
      <formula>AND(J197&gt;0,ISBLANK(K197))</formula>
    </cfRule>
  </conditionalFormatting>
  <conditionalFormatting sqref="B197:B209">
    <cfRule type="expression" dxfId="320" priority="174">
      <formula>AND(A197&lt;&gt;"",B197="")</formula>
    </cfRule>
    <cfRule type="expression" dxfId="319" priority="181">
      <formula>AND(OR(NOT(ISBLANK(H197)), NOT(ISBLANK(I197))), ISBLANK(B197))</formula>
    </cfRule>
  </conditionalFormatting>
  <conditionalFormatting sqref="D197:D209">
    <cfRule type="expression" dxfId="318" priority="180">
      <formula>IF(A197="Integrated",ISBLANK(D197),FALSE)</formula>
    </cfRule>
  </conditionalFormatting>
  <conditionalFormatting sqref="I197:I209">
    <cfRule type="expression" dxfId="317" priority="177">
      <formula>IF(AND(NOT(ISBLANK(B197)),ISBLANK(I197)),TRUE,FALSE)</formula>
    </cfRule>
    <cfRule type="expression" dxfId="316" priority="179">
      <formula>AND(A197="Day Rate",ISBLANK(I197))</formula>
    </cfRule>
  </conditionalFormatting>
  <conditionalFormatting sqref="H197:H209">
    <cfRule type="expression" dxfId="315" priority="178">
      <formula>IF(AND(NOT(ISBLANK(B197)),ISBLANK(H197)),TRUE,FALSE)</formula>
    </cfRule>
  </conditionalFormatting>
  <conditionalFormatting sqref="E197:E209">
    <cfRule type="expression" dxfId="314" priority="183">
      <formula>IF(ISBLANK(E197),ISNA(#REF!),FALSE)</formula>
    </cfRule>
  </conditionalFormatting>
  <conditionalFormatting sqref="C197:C209">
    <cfRule type="expression" dxfId="313" priority="184">
      <formula>IF(ISBLANK(C197),ISNA(#REF!),FALSE)</formula>
    </cfRule>
    <cfRule type="expression" dxfId="312" priority="185">
      <formula>IF(A197="Unique",ISBLANK(C197),FALSE)</formula>
    </cfRule>
  </conditionalFormatting>
  <conditionalFormatting sqref="A197:A209">
    <cfRule type="expression" dxfId="311" priority="176">
      <formula>IF(AND(NOT(ISBLANK(B197)),ISBLANK(A197)),TRUE,FALSE)</formula>
    </cfRule>
  </conditionalFormatting>
  <conditionalFormatting sqref="J197:J209">
    <cfRule type="expression" dxfId="310" priority="175">
      <formula>AND(K197&gt;0,ISBLANK(J197))</formula>
    </cfRule>
  </conditionalFormatting>
  <conditionalFormatting sqref="K210:K227">
    <cfRule type="expression" dxfId="309" priority="167">
      <formula>AND(J210&gt;0,ISBLANK(K210))</formula>
    </cfRule>
  </conditionalFormatting>
  <conditionalFormatting sqref="B210:B227">
    <cfRule type="expression" dxfId="308" priority="159">
      <formula>AND(A210&lt;&gt;"",B210="")</formula>
    </cfRule>
    <cfRule type="expression" dxfId="307" priority="166">
      <formula>AND(OR(NOT(ISBLANK(H210)), NOT(ISBLANK(I210))), ISBLANK(B210))</formula>
    </cfRule>
  </conditionalFormatting>
  <conditionalFormatting sqref="D210:D227">
    <cfRule type="expression" dxfId="306" priority="165">
      <formula>IF(A210="Integrated",ISBLANK(D210),FALSE)</formula>
    </cfRule>
  </conditionalFormatting>
  <conditionalFormatting sqref="I210:I227">
    <cfRule type="expression" dxfId="305" priority="162">
      <formula>IF(AND(NOT(ISBLANK(B210)),ISBLANK(I210)),TRUE,FALSE)</formula>
    </cfRule>
    <cfRule type="expression" dxfId="304" priority="164">
      <formula>AND(A210="Day Rate",ISBLANK(I210))</formula>
    </cfRule>
  </conditionalFormatting>
  <conditionalFormatting sqref="H210:H227">
    <cfRule type="expression" dxfId="303" priority="163">
      <formula>IF(AND(NOT(ISBLANK(B210)),ISBLANK(H210)),TRUE,FALSE)</formula>
    </cfRule>
  </conditionalFormatting>
  <conditionalFormatting sqref="E210:E227">
    <cfRule type="expression" dxfId="302" priority="168">
      <formula>IF(ISBLANK(E210),ISNA(#REF!),FALSE)</formula>
    </cfRule>
  </conditionalFormatting>
  <conditionalFormatting sqref="C210:C227">
    <cfRule type="expression" dxfId="301" priority="169">
      <formula>IF(ISBLANK(C210),ISNA(#REF!),FALSE)</formula>
    </cfRule>
    <cfRule type="expression" dxfId="300" priority="170">
      <formula>IF(A210="Unique",ISBLANK(C210),FALSE)</formula>
    </cfRule>
  </conditionalFormatting>
  <conditionalFormatting sqref="A210:A227">
    <cfRule type="expression" dxfId="299" priority="161">
      <formula>IF(AND(NOT(ISBLANK(B210)),ISBLANK(A210)),TRUE,FALSE)</formula>
    </cfRule>
  </conditionalFormatting>
  <conditionalFormatting sqref="J210:J227">
    <cfRule type="expression" dxfId="298" priority="160">
      <formula>AND(K210&gt;0,ISBLANK(J210))</formula>
    </cfRule>
  </conditionalFormatting>
  <conditionalFormatting sqref="K228:K240">
    <cfRule type="expression" dxfId="297" priority="152">
      <formula>AND(J228&gt;0,ISBLANK(K228))</formula>
    </cfRule>
  </conditionalFormatting>
  <conditionalFormatting sqref="B228:B240">
    <cfRule type="expression" dxfId="296" priority="144">
      <formula>AND(A228&lt;&gt;"",B228="")</formula>
    </cfRule>
    <cfRule type="expression" dxfId="295" priority="151">
      <formula>AND(OR(NOT(ISBLANK(H228)), NOT(ISBLANK(I228))), ISBLANK(B228))</formula>
    </cfRule>
  </conditionalFormatting>
  <conditionalFormatting sqref="D228:D240">
    <cfRule type="expression" dxfId="294" priority="150">
      <formula>IF(A228="Integrated",ISBLANK(D228),FALSE)</formula>
    </cfRule>
  </conditionalFormatting>
  <conditionalFormatting sqref="I228:I240">
    <cfRule type="expression" dxfId="293" priority="147">
      <formula>IF(AND(NOT(ISBLANK(B228)),ISBLANK(I228)),TRUE,FALSE)</formula>
    </cfRule>
    <cfRule type="expression" dxfId="292" priority="149">
      <formula>AND(A228="Day Rate",ISBLANK(I228))</formula>
    </cfRule>
  </conditionalFormatting>
  <conditionalFormatting sqref="H228:H240">
    <cfRule type="expression" dxfId="291" priority="148">
      <formula>IF(AND(NOT(ISBLANK(B228)),ISBLANK(H228)),TRUE,FALSE)</formula>
    </cfRule>
  </conditionalFormatting>
  <conditionalFormatting sqref="E228:E240">
    <cfRule type="expression" dxfId="290" priority="153">
      <formula>IF(ISBLANK(E228),ISNA(#REF!),FALSE)</formula>
    </cfRule>
  </conditionalFormatting>
  <conditionalFormatting sqref="C228:C240">
    <cfRule type="expression" dxfId="289" priority="154">
      <formula>IF(ISBLANK(C228),ISNA(#REF!),FALSE)</formula>
    </cfRule>
    <cfRule type="expression" dxfId="288" priority="155">
      <formula>IF(A228="Unique",ISBLANK(C228),FALSE)</formula>
    </cfRule>
  </conditionalFormatting>
  <conditionalFormatting sqref="A228:A240">
    <cfRule type="expression" dxfId="287" priority="146">
      <formula>IF(AND(NOT(ISBLANK(B228)),ISBLANK(A228)),TRUE,FALSE)</formula>
    </cfRule>
  </conditionalFormatting>
  <conditionalFormatting sqref="J228:J240">
    <cfRule type="expression" dxfId="286" priority="145">
      <formula>AND(K228&gt;0,ISBLANK(J228))</formula>
    </cfRule>
  </conditionalFormatting>
  <conditionalFormatting sqref="K241:K258">
    <cfRule type="expression" dxfId="285" priority="137">
      <formula>AND(J241&gt;0,ISBLANK(K241))</formula>
    </cfRule>
  </conditionalFormatting>
  <conditionalFormatting sqref="B241:B258">
    <cfRule type="expression" dxfId="284" priority="129">
      <formula>AND(A241&lt;&gt;"",B241="")</formula>
    </cfRule>
    <cfRule type="expression" dxfId="283" priority="136">
      <formula>AND(OR(NOT(ISBLANK(H241)), NOT(ISBLANK(I241))), ISBLANK(B241))</formula>
    </cfRule>
  </conditionalFormatting>
  <conditionalFormatting sqref="D241:D258">
    <cfRule type="expression" dxfId="282" priority="135">
      <formula>IF(A241="Integrated",ISBLANK(D241),FALSE)</formula>
    </cfRule>
  </conditionalFormatting>
  <conditionalFormatting sqref="I241:I258">
    <cfRule type="expression" dxfId="281" priority="132">
      <formula>IF(AND(NOT(ISBLANK(B241)),ISBLANK(I241)),TRUE,FALSE)</formula>
    </cfRule>
    <cfRule type="expression" dxfId="280" priority="134">
      <formula>AND(A241="Day Rate",ISBLANK(I241))</formula>
    </cfRule>
  </conditionalFormatting>
  <conditionalFormatting sqref="H241:H258">
    <cfRule type="expression" dxfId="279" priority="133">
      <formula>IF(AND(NOT(ISBLANK(B241)),ISBLANK(H241)),TRUE,FALSE)</formula>
    </cfRule>
  </conditionalFormatting>
  <conditionalFormatting sqref="E241:E258">
    <cfRule type="expression" dxfId="278" priority="138">
      <formula>IF(ISBLANK(E241),ISNA(#REF!),FALSE)</formula>
    </cfRule>
  </conditionalFormatting>
  <conditionalFormatting sqref="C241:C258">
    <cfRule type="expression" dxfId="277" priority="139">
      <formula>IF(ISBLANK(C241),ISNA(#REF!),FALSE)</formula>
    </cfRule>
    <cfRule type="expression" dxfId="276" priority="140">
      <formula>IF(A241="Unique",ISBLANK(C241),FALSE)</formula>
    </cfRule>
  </conditionalFormatting>
  <conditionalFormatting sqref="A241:A258">
    <cfRule type="expression" dxfId="275" priority="131">
      <formula>IF(AND(NOT(ISBLANK(B241)),ISBLANK(A241)),TRUE,FALSE)</formula>
    </cfRule>
  </conditionalFormatting>
  <conditionalFormatting sqref="J241:J258">
    <cfRule type="expression" dxfId="274" priority="130">
      <formula>AND(K241&gt;0,ISBLANK(J241))</formula>
    </cfRule>
  </conditionalFormatting>
  <conditionalFormatting sqref="K259:K271">
    <cfRule type="expression" dxfId="273" priority="122">
      <formula>AND(J259&gt;0,ISBLANK(K259))</formula>
    </cfRule>
  </conditionalFormatting>
  <conditionalFormatting sqref="B259:B271">
    <cfRule type="expression" dxfId="272" priority="114">
      <formula>AND(A259&lt;&gt;"",B259="")</formula>
    </cfRule>
    <cfRule type="expression" dxfId="271" priority="121">
      <formula>AND(OR(NOT(ISBLANK(H259)), NOT(ISBLANK(I259))), ISBLANK(B259))</formula>
    </cfRule>
  </conditionalFormatting>
  <conditionalFormatting sqref="D259:D271">
    <cfRule type="expression" dxfId="270" priority="120">
      <formula>IF(A259="Integrated",ISBLANK(D259),FALSE)</formula>
    </cfRule>
  </conditionalFormatting>
  <conditionalFormatting sqref="I259:I271">
    <cfRule type="expression" dxfId="269" priority="117">
      <formula>IF(AND(NOT(ISBLANK(B259)),ISBLANK(I259)),TRUE,FALSE)</formula>
    </cfRule>
    <cfRule type="expression" dxfId="268" priority="119">
      <formula>AND(A259="Day Rate",ISBLANK(I259))</formula>
    </cfRule>
  </conditionalFormatting>
  <conditionalFormatting sqref="H259:H271">
    <cfRule type="expression" dxfId="267" priority="118">
      <formula>IF(AND(NOT(ISBLANK(B259)),ISBLANK(H259)),TRUE,FALSE)</formula>
    </cfRule>
  </conditionalFormatting>
  <conditionalFormatting sqref="E259:E271">
    <cfRule type="expression" dxfId="266" priority="123">
      <formula>IF(ISBLANK(E259),ISNA(#REF!),FALSE)</formula>
    </cfRule>
  </conditionalFormatting>
  <conditionalFormatting sqref="C259:C271">
    <cfRule type="expression" dxfId="265" priority="124">
      <formula>IF(ISBLANK(C259),ISNA(#REF!),FALSE)</formula>
    </cfRule>
    <cfRule type="expression" dxfId="264" priority="125">
      <formula>IF(A259="Unique",ISBLANK(C259),FALSE)</formula>
    </cfRule>
  </conditionalFormatting>
  <conditionalFormatting sqref="A259:A271">
    <cfRule type="expression" dxfId="263" priority="116">
      <formula>IF(AND(NOT(ISBLANK(B259)),ISBLANK(A259)),TRUE,FALSE)</formula>
    </cfRule>
  </conditionalFormatting>
  <conditionalFormatting sqref="J259:J271">
    <cfRule type="expression" dxfId="262" priority="115">
      <formula>AND(K259&gt;0,ISBLANK(J259))</formula>
    </cfRule>
  </conditionalFormatting>
  <conditionalFormatting sqref="K272:K289">
    <cfRule type="expression" dxfId="261" priority="107">
      <formula>AND(J272&gt;0,ISBLANK(K272))</formula>
    </cfRule>
  </conditionalFormatting>
  <conditionalFormatting sqref="B272:B289">
    <cfRule type="expression" dxfId="260" priority="99">
      <formula>AND(A272&lt;&gt;"",B272="")</formula>
    </cfRule>
    <cfRule type="expression" dxfId="259" priority="106">
      <formula>AND(OR(NOT(ISBLANK(H272)), NOT(ISBLANK(I272))), ISBLANK(B272))</formula>
    </cfRule>
  </conditionalFormatting>
  <conditionalFormatting sqref="D272:D289">
    <cfRule type="expression" dxfId="258" priority="105">
      <formula>IF(A272="Integrated",ISBLANK(D272),FALSE)</formula>
    </cfRule>
  </conditionalFormatting>
  <conditionalFormatting sqref="I272:I289">
    <cfRule type="expression" dxfId="257" priority="102">
      <formula>IF(AND(NOT(ISBLANK(B272)),ISBLANK(I272)),TRUE,FALSE)</formula>
    </cfRule>
    <cfRule type="expression" dxfId="256" priority="104">
      <formula>AND(A272="Day Rate",ISBLANK(I272))</formula>
    </cfRule>
  </conditionalFormatting>
  <conditionalFormatting sqref="H272:H289">
    <cfRule type="expression" dxfId="255" priority="103">
      <formula>IF(AND(NOT(ISBLANK(B272)),ISBLANK(H272)),TRUE,FALSE)</formula>
    </cfRule>
  </conditionalFormatting>
  <conditionalFormatting sqref="E272:E289">
    <cfRule type="expression" dxfId="254" priority="108">
      <formula>IF(ISBLANK(E272),ISNA(#REF!),FALSE)</formula>
    </cfRule>
  </conditionalFormatting>
  <conditionalFormatting sqref="C272:C289">
    <cfRule type="expression" dxfId="253" priority="109">
      <formula>IF(ISBLANK(C272),ISNA(#REF!),FALSE)</formula>
    </cfRule>
    <cfRule type="expression" dxfId="252" priority="110">
      <formula>IF(A272="Unique",ISBLANK(C272),FALSE)</formula>
    </cfRule>
  </conditionalFormatting>
  <conditionalFormatting sqref="A272:A289">
    <cfRule type="expression" dxfId="251" priority="101">
      <formula>IF(AND(NOT(ISBLANK(B272)),ISBLANK(A272)),TRUE,FALSE)</formula>
    </cfRule>
  </conditionalFormatting>
  <conditionalFormatting sqref="J272:J289">
    <cfRule type="expression" dxfId="250" priority="100">
      <formula>AND(K272&gt;0,ISBLANK(J272))</formula>
    </cfRule>
  </conditionalFormatting>
  <conditionalFormatting sqref="K290:K302">
    <cfRule type="expression" dxfId="249" priority="92">
      <formula>AND(J290&gt;0,ISBLANK(K290))</formula>
    </cfRule>
  </conditionalFormatting>
  <conditionalFormatting sqref="B290:B302">
    <cfRule type="expression" dxfId="248" priority="84">
      <formula>AND(A290&lt;&gt;"",B290="")</formula>
    </cfRule>
    <cfRule type="expression" dxfId="247" priority="91">
      <formula>AND(OR(NOT(ISBLANK(H290)), NOT(ISBLANK(I290))), ISBLANK(B290))</formula>
    </cfRule>
  </conditionalFormatting>
  <conditionalFormatting sqref="D290:D302">
    <cfRule type="expression" dxfId="246" priority="90">
      <formula>IF(A290="Integrated",ISBLANK(D290),FALSE)</formula>
    </cfRule>
  </conditionalFormatting>
  <conditionalFormatting sqref="I290:I302">
    <cfRule type="expression" dxfId="245" priority="87">
      <formula>IF(AND(NOT(ISBLANK(B290)),ISBLANK(I290)),TRUE,FALSE)</formula>
    </cfRule>
    <cfRule type="expression" dxfId="244" priority="89">
      <formula>AND(A290="Day Rate",ISBLANK(I290))</formula>
    </cfRule>
  </conditionalFormatting>
  <conditionalFormatting sqref="H290:H302">
    <cfRule type="expression" dxfId="243" priority="88">
      <formula>IF(AND(NOT(ISBLANK(B290)),ISBLANK(H290)),TRUE,FALSE)</formula>
    </cfRule>
  </conditionalFormatting>
  <conditionalFormatting sqref="E290:E302">
    <cfRule type="expression" dxfId="242" priority="93">
      <formula>IF(ISBLANK(E290),ISNA(#REF!),FALSE)</formula>
    </cfRule>
  </conditionalFormatting>
  <conditionalFormatting sqref="C290:C302">
    <cfRule type="expression" dxfId="241" priority="94">
      <formula>IF(ISBLANK(C290),ISNA(#REF!),FALSE)</formula>
    </cfRule>
    <cfRule type="expression" dxfId="240" priority="95">
      <formula>IF(A290="Unique",ISBLANK(C290),FALSE)</formula>
    </cfRule>
  </conditionalFormatting>
  <conditionalFormatting sqref="A290:A302">
    <cfRule type="expression" dxfId="239" priority="86">
      <formula>IF(AND(NOT(ISBLANK(B290)),ISBLANK(A290)),TRUE,FALSE)</formula>
    </cfRule>
  </conditionalFormatting>
  <conditionalFormatting sqref="J290:J302">
    <cfRule type="expression" dxfId="238" priority="85">
      <formula>AND(K290&gt;0,ISBLANK(J290))</formula>
    </cfRule>
  </conditionalFormatting>
  <conditionalFormatting sqref="K303:K320">
    <cfRule type="expression" dxfId="237" priority="77">
      <formula>AND(J303&gt;0,ISBLANK(K303))</formula>
    </cfRule>
  </conditionalFormatting>
  <conditionalFormatting sqref="B303:B320">
    <cfRule type="expression" dxfId="236" priority="69">
      <formula>AND(A303&lt;&gt;"",B303="")</formula>
    </cfRule>
    <cfRule type="expression" dxfId="235" priority="76">
      <formula>AND(OR(NOT(ISBLANK(H303)), NOT(ISBLANK(I303))), ISBLANK(B303))</formula>
    </cfRule>
  </conditionalFormatting>
  <conditionalFormatting sqref="D303:D320">
    <cfRule type="expression" dxfId="234" priority="75">
      <formula>IF(A303="Integrated",ISBLANK(D303),FALSE)</formula>
    </cfRule>
  </conditionalFormatting>
  <conditionalFormatting sqref="I303:I320">
    <cfRule type="expression" dxfId="233" priority="72">
      <formula>IF(AND(NOT(ISBLANK(B303)),ISBLANK(I303)),TRUE,FALSE)</formula>
    </cfRule>
    <cfRule type="expression" dxfId="232" priority="74">
      <formula>AND(A303="Day Rate",ISBLANK(I303))</formula>
    </cfRule>
  </conditionalFormatting>
  <conditionalFormatting sqref="H303:H320">
    <cfRule type="expression" dxfId="231" priority="73">
      <formula>IF(AND(NOT(ISBLANK(B303)),ISBLANK(H303)),TRUE,FALSE)</formula>
    </cfRule>
  </conditionalFormatting>
  <conditionalFormatting sqref="E303:E320">
    <cfRule type="expression" dxfId="230" priority="78">
      <formula>IF(ISBLANK(E303),ISNA(#REF!),FALSE)</formula>
    </cfRule>
  </conditionalFormatting>
  <conditionalFormatting sqref="C303:C320">
    <cfRule type="expression" dxfId="229" priority="79">
      <formula>IF(ISBLANK(C303),ISNA(#REF!),FALSE)</formula>
    </cfRule>
    <cfRule type="expression" dxfId="228" priority="80">
      <formula>IF(A303="Unique",ISBLANK(C303),FALSE)</formula>
    </cfRule>
  </conditionalFormatting>
  <conditionalFormatting sqref="A303:A320">
    <cfRule type="expression" dxfId="227" priority="71">
      <formula>IF(AND(NOT(ISBLANK(B303)),ISBLANK(A303)),TRUE,FALSE)</formula>
    </cfRule>
  </conditionalFormatting>
  <conditionalFormatting sqref="J303:J320">
    <cfRule type="expression" dxfId="226" priority="70">
      <formula>AND(K303&gt;0,ISBLANK(J303))</formula>
    </cfRule>
  </conditionalFormatting>
  <conditionalFormatting sqref="K321:K333">
    <cfRule type="expression" dxfId="225" priority="62">
      <formula>AND(J321&gt;0,ISBLANK(K321))</formula>
    </cfRule>
  </conditionalFormatting>
  <conditionalFormatting sqref="B321:B333">
    <cfRule type="expression" dxfId="224" priority="54">
      <formula>AND(A321&lt;&gt;"",B321="")</formula>
    </cfRule>
    <cfRule type="expression" dxfId="223" priority="61">
      <formula>AND(OR(NOT(ISBLANK(H321)), NOT(ISBLANK(I321))), ISBLANK(B321))</formula>
    </cfRule>
  </conditionalFormatting>
  <conditionalFormatting sqref="D321:D333">
    <cfRule type="expression" dxfId="222" priority="60">
      <formula>IF(A321="Integrated",ISBLANK(D321),FALSE)</formula>
    </cfRule>
  </conditionalFormatting>
  <conditionalFormatting sqref="I321:I333">
    <cfRule type="expression" dxfId="221" priority="57">
      <formula>IF(AND(NOT(ISBLANK(B321)),ISBLANK(I321)),TRUE,FALSE)</formula>
    </cfRule>
    <cfRule type="expression" dxfId="220" priority="59">
      <formula>AND(A321="Day Rate",ISBLANK(I321))</formula>
    </cfRule>
  </conditionalFormatting>
  <conditionalFormatting sqref="H321:H333">
    <cfRule type="expression" dxfId="219" priority="58">
      <formula>IF(AND(NOT(ISBLANK(B321)),ISBLANK(H321)),TRUE,FALSE)</formula>
    </cfRule>
  </conditionalFormatting>
  <conditionalFormatting sqref="E321:E333">
    <cfRule type="expression" dxfId="218" priority="63">
      <formula>IF(ISBLANK(E321),ISNA(#REF!),FALSE)</formula>
    </cfRule>
  </conditionalFormatting>
  <conditionalFormatting sqref="C321:C333">
    <cfRule type="expression" dxfId="217" priority="64">
      <formula>IF(ISBLANK(C321),ISNA(#REF!),FALSE)</formula>
    </cfRule>
    <cfRule type="expression" dxfId="216" priority="65">
      <formula>IF(A321="Unique",ISBLANK(C321),FALSE)</formula>
    </cfRule>
  </conditionalFormatting>
  <conditionalFormatting sqref="A321:A333">
    <cfRule type="expression" dxfId="215" priority="56">
      <formula>IF(AND(NOT(ISBLANK(B321)),ISBLANK(A321)),TRUE,FALSE)</formula>
    </cfRule>
  </conditionalFormatting>
  <conditionalFormatting sqref="J321:J333">
    <cfRule type="expression" dxfId="214" priority="55">
      <formula>AND(K321&gt;0,ISBLANK(J321))</formula>
    </cfRule>
  </conditionalFormatting>
  <conditionalFormatting sqref="E334:E350">
    <cfRule type="expression" dxfId="213" priority="48">
      <formula>IF(ISBLANK(E334),ISNA(#REF!),FALSE)</formula>
    </cfRule>
  </conditionalFormatting>
  <conditionalFormatting sqref="R17:R350">
    <cfRule type="expression" dxfId="212" priority="20">
      <formula>AND(Q17&gt;0,ISBLANK(R17))</formula>
    </cfRule>
  </conditionalFormatting>
  <conditionalFormatting sqref="G17:G18 G21:G350">
    <cfRule type="expression" dxfId="211" priority="19">
      <formula>IF(AND(NOT(ISBLANK(B17)),ISBLANK(G17)),TRUE,FALSE)</formula>
    </cfRule>
  </conditionalFormatting>
  <conditionalFormatting sqref="I17:I18 I21:I350">
    <cfRule type="expression" dxfId="210" priority="200">
      <formula>IF(AND(NOT(ISBLANK(B17)),ISBLANK(I17)),TRUE,FALSE)</formula>
    </cfRule>
    <cfRule type="expression" dxfId="209" priority="202">
      <formula>AND(A17="Day Rate",ISBLANK(I17))</formula>
    </cfRule>
  </conditionalFormatting>
  <conditionalFormatting sqref="B18 B21:B350">
    <cfRule type="expression" dxfId="208" priority="192">
      <formula>AND(A18&lt;&gt;"",B18="")</formula>
    </cfRule>
  </conditionalFormatting>
  <conditionalFormatting sqref="H19:H20">
    <cfRule type="expression" dxfId="207" priority="14">
      <formula>IF(AND(NOT(ISBLANK(B19)),ISBLANK(H19)),TRUE,FALSE)</formula>
    </cfRule>
  </conditionalFormatting>
  <conditionalFormatting sqref="G19:G20">
    <cfRule type="expression" dxfId="206" priority="12">
      <formula>IF(AND(NOT(ISBLANK(B19)),ISBLANK(G19)),TRUE,FALSE)</formula>
    </cfRule>
  </conditionalFormatting>
  <conditionalFormatting sqref="I19:I20">
    <cfRule type="expression" dxfId="205" priority="13">
      <formula>IF(AND(NOT(ISBLANK(B19)),ISBLANK(I19)),TRUE,FALSE)</formula>
    </cfRule>
    <cfRule type="expression" dxfId="204" priority="15">
      <formula>AND(A19="Day Rate",ISBLANK(I19))</formula>
    </cfRule>
  </conditionalFormatting>
  <conditionalFormatting sqref="A19">
    <cfRule type="expression" dxfId="203" priority="9">
      <formula>IF(AND(NOT(ISBLANK(B19)),ISBLANK(A19)),TRUE,FALSE)</formula>
    </cfRule>
  </conditionalFormatting>
  <conditionalFormatting sqref="A20">
    <cfRule type="expression" dxfId="202" priority="8">
      <formula>IF(AND(NOT(ISBLANK(B20)),ISBLANK(A20)),TRUE,FALSE)</formula>
    </cfRule>
  </conditionalFormatting>
  <conditionalFormatting sqref="B19">
    <cfRule type="expression" dxfId="201" priority="7">
      <formula>AND(OR(NOT(ISBLANK(H19)), NOT(ISBLANK(I19))), ISBLANK(B19))</formula>
    </cfRule>
  </conditionalFormatting>
  <conditionalFormatting sqref="B19">
    <cfRule type="expression" dxfId="200" priority="6">
      <formula>AND(A19&lt;&gt;"",B19="")</formula>
    </cfRule>
  </conditionalFormatting>
  <conditionalFormatting sqref="B20">
    <cfRule type="expression" dxfId="199" priority="5">
      <formula>AND(OR(NOT(ISBLANK(H20)), NOT(ISBLANK(I20))), ISBLANK(B20))</formula>
    </cfRule>
  </conditionalFormatting>
  <conditionalFormatting sqref="B20">
    <cfRule type="expression" dxfId="198" priority="4">
      <formula>AND(A20&lt;&gt;"",B20="")</formula>
    </cfRule>
  </conditionalFormatting>
  <conditionalFormatting sqref="B17">
    <cfRule type="expression" dxfId="197" priority="3">
      <formula>AND(OR(NOT(ISBLANK(H17)), NOT(ISBLANK(I17))), ISBLANK(B17))</formula>
    </cfRule>
  </conditionalFormatting>
  <conditionalFormatting sqref="B17">
    <cfRule type="expression" dxfId="196" priority="2">
      <formula>AND(A17&lt;&gt;"",B17="")</formula>
    </cfRule>
  </conditionalFormatting>
  <conditionalFormatting sqref="Q17:Q350">
    <cfRule type="expression" dxfId="195" priority="1">
      <formula>$R17&gt;0</formula>
    </cfRule>
  </conditionalFormatting>
  <dataValidations count="8">
    <dataValidation type="decimal" operator="greaterThanOrEqual" allowBlank="1" showInputMessage="1" showErrorMessage="1" error="Please enter a number greater than or equal to 0.0." sqref="M17:Q350 J17:J350" xr:uid="{00000000-0002-0000-0400-000000000000}">
      <formula1>0</formula1>
    </dataValidation>
    <dataValidation type="decimal" operator="greaterThanOrEqual" allowBlank="1" showInputMessage="1" showErrorMessage="1" error="Please enter a dollar amount greater than or equal to $0.00." sqref="K17:K350 R17:R350" xr:uid="{00000000-0002-0000-0400-000001000000}">
      <formula1>0</formula1>
    </dataValidation>
    <dataValidation type="list" allowBlank="1" sqref="A17:A350" xr:uid="{00000000-0002-0000-0400-000002000000}">
      <formula1>ListPositionType</formula1>
    </dataValidation>
    <dataValidation type="list" allowBlank="1" showInputMessage="1" showErrorMessage="1" error="Please choose an option from the drop-down list." sqref="H17:H350" xr:uid="{00000000-0002-0000-0400-000003000000}">
      <formula1>ListEmploymentType</formula1>
    </dataValidation>
    <dataValidation type="list" allowBlank="1" showInputMessage="1" showErrorMessage="1" error="Please choose an option from the drop-down list." sqref="I17:I350" xr:uid="{00000000-0002-0000-0400-000004000000}">
      <formula1>ListStandardHours</formula1>
    </dataValidation>
    <dataValidation type="list" errorStyle="information" allowBlank="1" sqref="B17:B350" xr:uid="{00000000-0002-0000-0400-000005000000}">
      <formula1>ListBargainingUnit</formula1>
    </dataValidation>
    <dataValidation type="list" allowBlank="1" sqref="E17:E350 C17:C350" xr:uid="{00000000-0002-0000-0400-000006000000}">
      <formula1>ListGridLevel</formula1>
    </dataValidation>
    <dataValidation type="list" allowBlank="1" showInputMessage="1" showErrorMessage="1" error="Please select a classification from the drop-down menu. " sqref="D17:D350" xr:uid="{B92E8843-C028-41F1-90DD-4FF37FC9B43C}">
      <formula1>ListBargainingUnit</formula1>
    </dataValidation>
  </dataValidations>
  <pageMargins left="0.7" right="0.7" top="0.75" bottom="0.75" header="0.3" footer="0.3"/>
  <pageSetup paperSize="5" scale="65"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EA33C83B-2C8D-4DE3-A244-886DE6925236}">
            <xm:f>AND(   NOT(ISBLANK($G1)),   $G1&lt;&gt;"",   COUNTIF(Lists!$P$38:$P$42, $G1)&gt;0,   OR(     AND($J1="", $K1=""),     AND($J1=0, $K1=0)   ) )</xm:f>
            <x14:dxf>
              <fill>
                <patternFill>
                  <bgColor rgb="FFFF0000"/>
                </patternFill>
              </fill>
            </x14:dxf>
          </x14:cfRule>
          <xm:sqref>J1:J1048576 K1:K1048576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9C7EB930-0A60-4BF2-A455-44DA231E5D50}">
          <x14:formula1>
            <xm:f>Lists!$P$2:$P$42</xm:f>
          </x14:formula1>
          <xm:sqref>G17:G350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pageSetUpPr fitToPage="1"/>
  </sheetPr>
  <dimension ref="A1:X385"/>
  <sheetViews>
    <sheetView topLeftCell="E1" workbookViewId="0">
      <selection activeCell="S17" sqref="S17:T17"/>
    </sheetView>
  </sheetViews>
  <sheetFormatPr defaultColWidth="9.140625" defaultRowHeight="15" x14ac:dyDescent="0.25"/>
  <cols>
    <col min="1" max="1" width="13.7109375" style="32" customWidth="1"/>
    <col min="2" max="4" width="30.7109375" style="32" customWidth="1"/>
    <col min="5" max="5" width="13.7109375" style="32" customWidth="1"/>
    <col min="6" max="14" width="10.7109375" style="32" customWidth="1"/>
    <col min="15" max="18" width="13.7109375" style="32" customWidth="1"/>
    <col min="19" max="19" width="20.7109375" style="32" customWidth="1"/>
    <col min="20" max="20" width="20.7109375" style="34" customWidth="1"/>
    <col min="21" max="21" width="13.7109375" style="34" customWidth="1"/>
    <col min="22" max="22" width="9.140625" style="32"/>
    <col min="23" max="24" width="40.7109375" style="946" hidden="1" customWidth="1"/>
    <col min="25" max="16384" width="9.140625" style="32"/>
  </cols>
  <sheetData>
    <row r="1" spans="1:24" s="30" customFormat="1" ht="15" customHeight="1" x14ac:dyDescent="0.25">
      <c r="T1" s="341"/>
      <c r="U1" s="341"/>
      <c r="W1" s="945"/>
      <c r="X1" s="945"/>
    </row>
    <row r="2" spans="1:24" s="30" customFormat="1" ht="15" customHeight="1" x14ac:dyDescent="0.25">
      <c r="T2" s="341"/>
      <c r="U2" s="341"/>
      <c r="W2" s="945"/>
      <c r="X2" s="945"/>
    </row>
    <row r="3" spans="1:24" s="30" customFormat="1" ht="15" customHeight="1" x14ac:dyDescent="0.25">
      <c r="T3" s="341"/>
      <c r="U3" s="341"/>
      <c r="W3" s="945"/>
      <c r="X3" s="945"/>
    </row>
    <row r="4" spans="1:24" s="30" customFormat="1" ht="15" customHeight="1" x14ac:dyDescent="0.25">
      <c r="T4" s="341"/>
      <c r="U4" s="341"/>
      <c r="W4" s="945"/>
      <c r="X4" s="945"/>
    </row>
    <row r="5" spans="1:24" s="30" customFormat="1" ht="15" customHeight="1" x14ac:dyDescent="0.25">
      <c r="T5" s="341"/>
      <c r="U5" s="341"/>
      <c r="W5" s="945"/>
      <c r="X5" s="945"/>
    </row>
    <row r="6" spans="1:24" s="30" customFormat="1" ht="45" customHeight="1" x14ac:dyDescent="0.25">
      <c r="T6" s="341"/>
      <c r="U6" s="341"/>
      <c r="W6" s="945"/>
      <c r="X6" s="945"/>
    </row>
    <row r="7" spans="1:24" s="30" customFormat="1" ht="15" hidden="1" customHeight="1" x14ac:dyDescent="0.25">
      <c r="T7" s="341"/>
      <c r="U7" s="341"/>
      <c r="W7" s="945"/>
      <c r="X7" s="945"/>
    </row>
    <row r="8" spans="1:24" s="30" customFormat="1" ht="15" hidden="1" customHeight="1" x14ac:dyDescent="0.25">
      <c r="T8" s="341"/>
      <c r="U8" s="341"/>
      <c r="W8" s="945"/>
      <c r="X8" s="945"/>
    </row>
    <row r="9" spans="1:24" ht="18.75" x14ac:dyDescent="0.25">
      <c r="A9" s="1165" t="s">
        <v>183</v>
      </c>
      <c r="B9" s="1165"/>
      <c r="C9" s="1165"/>
      <c r="D9" s="1165"/>
      <c r="E9" s="1165"/>
      <c r="F9" s="1165"/>
      <c r="G9" s="83"/>
      <c r="H9" s="83"/>
      <c r="I9" s="83"/>
      <c r="J9" s="83"/>
      <c r="K9" s="83"/>
      <c r="L9" s="83"/>
      <c r="M9" s="83"/>
      <c r="N9" s="83"/>
      <c r="O9" s="83"/>
      <c r="P9" s="83"/>
      <c r="Q9" s="83"/>
      <c r="R9" s="83"/>
      <c r="S9" s="83"/>
      <c r="T9" s="990"/>
      <c r="U9" s="990"/>
    </row>
    <row r="10" spans="1:24" ht="18.75" x14ac:dyDescent="0.25">
      <c r="A10" s="1165" t="s">
        <v>21</v>
      </c>
      <c r="B10" s="1165"/>
      <c r="C10" s="1165"/>
      <c r="D10" s="1165"/>
      <c r="E10" s="1165"/>
      <c r="F10" s="1165"/>
      <c r="G10" s="1178" t="s">
        <v>968</v>
      </c>
      <c r="H10" s="1178"/>
      <c r="I10" s="1178"/>
      <c r="J10" s="1178"/>
      <c r="K10" s="1178"/>
      <c r="L10" s="1178"/>
      <c r="M10" s="1178"/>
      <c r="N10" s="1178"/>
      <c r="O10" s="1178"/>
      <c r="P10" s="1178"/>
      <c r="Q10" s="1178"/>
      <c r="R10" s="1178"/>
      <c r="S10" s="1178"/>
      <c r="T10" s="1178"/>
      <c r="U10" s="990"/>
    </row>
    <row r="11" spans="1:24" ht="15.75" thickBot="1" x14ac:dyDescent="0.3">
      <c r="A11" s="83"/>
      <c r="B11" s="83"/>
      <c r="C11" s="83"/>
      <c r="D11" s="83"/>
      <c r="E11" s="83"/>
      <c r="F11" s="83"/>
      <c r="G11" s="83"/>
      <c r="H11" s="83"/>
      <c r="I11" s="83"/>
      <c r="J11" s="83"/>
      <c r="K11" s="83"/>
      <c r="L11" s="83"/>
      <c r="M11" s="83"/>
      <c r="N11" s="83"/>
      <c r="O11" s="83"/>
      <c r="P11" s="83"/>
      <c r="Q11" s="83"/>
      <c r="R11" s="83"/>
      <c r="S11" s="83"/>
      <c r="T11" s="990"/>
      <c r="U11" s="990"/>
    </row>
    <row r="12" spans="1:24" ht="50.1" customHeight="1" thickBot="1" x14ac:dyDescent="0.3">
      <c r="A12" s="956" t="s">
        <v>162</v>
      </c>
      <c r="B12" s="1149" t="s">
        <v>38</v>
      </c>
      <c r="C12" s="1150"/>
      <c r="D12" s="1177" t="s">
        <v>953</v>
      </c>
      <c r="E12" s="1166" t="s">
        <v>25</v>
      </c>
      <c r="F12" s="1169" t="s">
        <v>22</v>
      </c>
      <c r="G12" s="1154" t="s">
        <v>934</v>
      </c>
      <c r="H12" s="1155"/>
      <c r="I12" s="1155"/>
      <c r="J12" s="1155"/>
      <c r="K12" s="1155"/>
      <c r="L12" s="1155"/>
      <c r="M12" s="1155"/>
      <c r="N12" s="1155"/>
      <c r="O12" s="1149" t="s">
        <v>500</v>
      </c>
      <c r="P12" s="1150"/>
      <c r="Q12" s="1150"/>
      <c r="R12" s="1151"/>
      <c r="S12" s="1149" t="s">
        <v>870</v>
      </c>
      <c r="T12" s="1150"/>
      <c r="U12" s="1151"/>
      <c r="V12" s="978"/>
      <c r="W12" s="979"/>
      <c r="X12" s="979"/>
    </row>
    <row r="13" spans="1:24" ht="15.75" customHeight="1" x14ac:dyDescent="0.25">
      <c r="A13" s="1152" t="s">
        <v>445</v>
      </c>
      <c r="B13" s="991"/>
      <c r="C13" s="992"/>
      <c r="D13" s="1153"/>
      <c r="E13" s="1167"/>
      <c r="F13" s="1170"/>
      <c r="G13" s="1163" t="s">
        <v>26</v>
      </c>
      <c r="H13" s="1164"/>
      <c r="I13" s="1156" t="s">
        <v>27</v>
      </c>
      <c r="J13" s="1157"/>
      <c r="K13" s="1157"/>
      <c r="L13" s="1157"/>
      <c r="M13" s="1157"/>
      <c r="N13" s="1158"/>
      <c r="O13" s="1159" t="s">
        <v>290</v>
      </c>
      <c r="P13" s="1161" t="s">
        <v>871</v>
      </c>
      <c r="Q13" s="1175" t="s">
        <v>872</v>
      </c>
      <c r="R13" s="1173" t="s">
        <v>873</v>
      </c>
      <c r="S13" s="1143" t="s">
        <v>38</v>
      </c>
      <c r="T13" s="1144"/>
      <c r="U13" s="1152" t="s">
        <v>937</v>
      </c>
      <c r="V13" s="978"/>
      <c r="W13" s="979"/>
      <c r="X13" s="979"/>
    </row>
    <row r="14" spans="1:24" ht="51.75" customHeight="1" x14ac:dyDescent="0.25">
      <c r="A14" s="1153"/>
      <c r="B14" s="955" t="s">
        <v>744</v>
      </c>
      <c r="C14" s="954" t="s">
        <v>23</v>
      </c>
      <c r="D14" s="1153"/>
      <c r="E14" s="1167"/>
      <c r="F14" s="1170"/>
      <c r="G14" s="968" t="s">
        <v>179</v>
      </c>
      <c r="H14" s="969" t="s">
        <v>743</v>
      </c>
      <c r="I14" s="571" t="s">
        <v>179</v>
      </c>
      <c r="J14" s="787" t="s">
        <v>700</v>
      </c>
      <c r="K14" s="572" t="s">
        <v>701</v>
      </c>
      <c r="L14" s="572" t="s">
        <v>180</v>
      </c>
      <c r="M14" s="572" t="s">
        <v>181</v>
      </c>
      <c r="N14" s="573" t="s">
        <v>182</v>
      </c>
      <c r="O14" s="1160"/>
      <c r="P14" s="1162"/>
      <c r="Q14" s="1176"/>
      <c r="R14" s="1174"/>
      <c r="S14" s="1145"/>
      <c r="T14" s="1146"/>
      <c r="U14" s="1153"/>
      <c r="V14" s="978"/>
      <c r="W14" s="979"/>
      <c r="X14" s="979"/>
    </row>
    <row r="15" spans="1:24" ht="15.75" customHeight="1" thickBot="1" x14ac:dyDescent="0.3">
      <c r="A15" s="1172"/>
      <c r="B15" s="993"/>
      <c r="C15" s="994"/>
      <c r="D15" s="1172"/>
      <c r="E15" s="1168"/>
      <c r="F15" s="1171"/>
      <c r="G15" s="973" t="s">
        <v>178</v>
      </c>
      <c r="H15" s="974" t="s">
        <v>178</v>
      </c>
      <c r="I15" s="568" t="s">
        <v>178</v>
      </c>
      <c r="J15" s="574" t="s">
        <v>178</v>
      </c>
      <c r="K15" s="569" t="s">
        <v>178</v>
      </c>
      <c r="L15" s="569" t="s">
        <v>178</v>
      </c>
      <c r="M15" s="569" t="s">
        <v>178</v>
      </c>
      <c r="N15" s="575" t="s">
        <v>178</v>
      </c>
      <c r="O15" s="68" t="s">
        <v>178</v>
      </c>
      <c r="P15" s="139" t="s">
        <v>178</v>
      </c>
      <c r="Q15" s="69" t="s">
        <v>178</v>
      </c>
      <c r="R15" s="72" t="s">
        <v>178</v>
      </c>
      <c r="S15" s="1145"/>
      <c r="T15" s="1146"/>
      <c r="U15" s="1153"/>
      <c r="V15" s="978"/>
      <c r="W15" s="979"/>
      <c r="X15" s="979"/>
    </row>
    <row r="16" spans="1:24" ht="15.75" customHeight="1" thickBot="1" x14ac:dyDescent="0.3">
      <c r="A16" s="213"/>
      <c r="B16" s="213"/>
      <c r="C16" s="213"/>
      <c r="D16" s="213"/>
      <c r="E16" s="245"/>
      <c r="F16" s="246" t="s">
        <v>174</v>
      </c>
      <c r="G16" s="219">
        <f>SUM(G17:G350)</f>
        <v>0</v>
      </c>
      <c r="H16" s="219">
        <f>SUM(H17:H350)</f>
        <v>0</v>
      </c>
      <c r="I16" s="219">
        <f t="shared" ref="I16:R16" si="0">SUM(I17:I350)</f>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1147"/>
      <c r="T16" s="1148"/>
      <c r="U16" s="995" t="s">
        <v>467</v>
      </c>
      <c r="V16" s="978"/>
      <c r="W16" s="980" t="s">
        <v>961</v>
      </c>
      <c r="X16" s="980" t="s">
        <v>962</v>
      </c>
    </row>
    <row r="17" spans="1:24" ht="15" customHeight="1" x14ac:dyDescent="0.25">
      <c r="A17" s="140" t="str">
        <f>IF(ISBLANK('A1'!A17),"",'A1'!A17)</f>
        <v/>
      </c>
      <c r="B17" s="988" t="str">
        <f>IF(ISBLANK('A1'!B17),"",'A1'!B17)</f>
        <v/>
      </c>
      <c r="C17" s="989" t="str">
        <f>IF(ISBLANK('A1'!D17),"",'A1'!D17)</f>
        <v/>
      </c>
      <c r="D17" s="896" t="str">
        <f>IF(ISBLANK('A1'!G17),"",'A1'!G17)</f>
        <v/>
      </c>
      <c r="E17" s="893" t="str">
        <f>IF(ISBLANK('A1'!H17),"",'A1'!H17)</f>
        <v/>
      </c>
      <c r="F17" s="247" t="str">
        <f>IF(ISBLANK('A1'!I17),"",'A1'!I17)</f>
        <v/>
      </c>
      <c r="G17" s="804"/>
      <c r="H17" s="193"/>
      <c r="I17" s="189"/>
      <c r="J17" s="190"/>
      <c r="K17" s="190"/>
      <c r="L17" s="190"/>
      <c r="M17" s="190"/>
      <c r="N17" s="191"/>
      <c r="O17" s="192"/>
      <c r="P17" s="191"/>
      <c r="Q17" s="191"/>
      <c r="R17" s="193"/>
      <c r="S17" s="1141" t="str">
        <f>X17</f>
        <v/>
      </c>
      <c r="T17" s="1142"/>
      <c r="U17" s="435"/>
      <c r="V17" s="978" t="str">
        <f>IF(ISBLANK(A2),"",A2&amp;"-")&amp;B2&amp;IF(ISBLANK(C2),"","/"&amp;C2)</f>
        <v/>
      </c>
      <c r="W17" s="981" t="str">
        <f>IF(ISBLANK('A1'!A17),"",'A1'!A17&amp;"-")&amp;'A1'!B17&amp;IF(ISBLANK('A1'!D17),"","/"&amp;'A1'!D17)</f>
        <v/>
      </c>
      <c r="X17" s="981" t="str">
        <f>IF(ISBLANK(W17),"",IF(ROW(X17)=MATCH(W17,W:W,0),W17,""))</f>
        <v/>
      </c>
    </row>
    <row r="18" spans="1:24" ht="15" customHeight="1" x14ac:dyDescent="0.25">
      <c r="A18" s="141" t="str">
        <f>IF(ISBLANK('A1'!A18),"",'A1'!A18)</f>
        <v/>
      </c>
      <c r="B18" s="982" t="str">
        <f>IF(ISBLANK('A1'!B18),"",'A1'!B18)</f>
        <v/>
      </c>
      <c r="C18" s="983" t="str">
        <f>IF(ISBLANK('A1'!D18),"",'A1'!D18)</f>
        <v/>
      </c>
      <c r="D18" s="897" t="str">
        <f>IF(ISBLANK('A1'!G18),"",'A1'!G18)</f>
        <v/>
      </c>
      <c r="E18" s="894" t="str">
        <f>IF(ISBLANK('A1'!H18),"",'A1'!H18)</f>
        <v/>
      </c>
      <c r="F18" s="984" t="str">
        <f>IF(ISBLANK('A1'!I18),"",'A1'!I18)</f>
        <v/>
      </c>
      <c r="G18" s="805"/>
      <c r="H18" s="198"/>
      <c r="I18" s="194"/>
      <c r="J18" s="195"/>
      <c r="K18" s="195"/>
      <c r="L18" s="195"/>
      <c r="M18" s="195"/>
      <c r="N18" s="196"/>
      <c r="O18" s="197"/>
      <c r="P18" s="196"/>
      <c r="Q18" s="196"/>
      <c r="R18" s="198"/>
      <c r="S18" s="1137" t="str">
        <f t="shared" ref="S18:S81" si="1">X18</f>
        <v/>
      </c>
      <c r="T18" s="1138"/>
      <c r="U18" s="436"/>
      <c r="V18" s="978"/>
      <c r="W18" s="981" t="str">
        <f>IF(ISBLANK('A1'!A18),"",'A1'!A18&amp;"-")&amp;'A1'!B18&amp;IF(ISBLANK('A1'!D18),"","/"&amp;'A1'!D18)</f>
        <v/>
      </c>
      <c r="X18" s="981" t="str">
        <f t="shared" ref="X18:X81" si="2">IF(ISBLANK(W18),"",IF(ROW(X18)=MATCH(W18,W:W,0),W18,""))</f>
        <v/>
      </c>
    </row>
    <row r="19" spans="1:24" ht="15" customHeight="1" x14ac:dyDescent="0.25">
      <c r="A19" s="141" t="str">
        <f>IF(ISBLANK('A1'!A19),"",'A1'!A19)</f>
        <v/>
      </c>
      <c r="B19" s="982" t="str">
        <f>IF(ISBLANK('A1'!B19),"",'A1'!B19)</f>
        <v/>
      </c>
      <c r="C19" s="983" t="str">
        <f>IF(ISBLANK('A1'!D19),"",'A1'!D19)</f>
        <v/>
      </c>
      <c r="D19" s="897" t="str">
        <f>IF(ISBLANK('A1'!G19),"",'A1'!G19)</f>
        <v/>
      </c>
      <c r="E19" s="894" t="str">
        <f>IF(ISBLANK('A1'!H19),"",'A1'!H19)</f>
        <v/>
      </c>
      <c r="F19" s="984" t="str">
        <f>IF(ISBLANK('A1'!I19),"",'A1'!I19)</f>
        <v/>
      </c>
      <c r="G19" s="805"/>
      <c r="H19" s="198"/>
      <c r="I19" s="194"/>
      <c r="J19" s="195"/>
      <c r="K19" s="195"/>
      <c r="L19" s="195"/>
      <c r="M19" s="195"/>
      <c r="N19" s="196"/>
      <c r="O19" s="197"/>
      <c r="P19" s="196"/>
      <c r="Q19" s="196"/>
      <c r="R19" s="198"/>
      <c r="S19" s="1137" t="str">
        <f t="shared" si="1"/>
        <v/>
      </c>
      <c r="T19" s="1138"/>
      <c r="U19" s="436"/>
      <c r="V19" s="978"/>
      <c r="W19" s="981" t="str">
        <f>IF(ISBLANK('A1'!A19),"",'A1'!A19&amp;"-")&amp;'A1'!B19&amp;IF(ISBLANK('A1'!D19),"","/"&amp;'A1'!D19)</f>
        <v/>
      </c>
      <c r="X19" s="981" t="str">
        <f t="shared" si="2"/>
        <v/>
      </c>
    </row>
    <row r="20" spans="1:24" ht="15" customHeight="1" x14ac:dyDescent="0.25">
      <c r="A20" s="141" t="str">
        <f>IF(ISBLANK('A1'!A20),"",'A1'!A20)</f>
        <v/>
      </c>
      <c r="B20" s="982" t="str">
        <f>IF(ISBLANK('A1'!B20),"",'A1'!B20)</f>
        <v/>
      </c>
      <c r="C20" s="983" t="str">
        <f>IF(ISBLANK('A1'!D20),"",'A1'!D20)</f>
        <v/>
      </c>
      <c r="D20" s="897" t="str">
        <f>IF(ISBLANK('A1'!G20),"",'A1'!G20)</f>
        <v/>
      </c>
      <c r="E20" s="894" t="str">
        <f>IF(ISBLANK('A1'!H20),"",'A1'!H20)</f>
        <v/>
      </c>
      <c r="F20" s="984" t="str">
        <f>IF(ISBLANK('A1'!I20),"",'A1'!I20)</f>
        <v/>
      </c>
      <c r="G20" s="805"/>
      <c r="H20" s="198"/>
      <c r="I20" s="194"/>
      <c r="J20" s="195"/>
      <c r="K20" s="195"/>
      <c r="L20" s="195"/>
      <c r="M20" s="195"/>
      <c r="N20" s="196"/>
      <c r="O20" s="197"/>
      <c r="P20" s="196"/>
      <c r="Q20" s="196"/>
      <c r="R20" s="198"/>
      <c r="S20" s="1137" t="str">
        <f t="shared" si="1"/>
        <v/>
      </c>
      <c r="T20" s="1138"/>
      <c r="U20" s="436"/>
      <c r="V20" s="978"/>
      <c r="W20" s="981" t="str">
        <f>IF(ISBLANK('A1'!A20),"",'A1'!A20&amp;"-")&amp;'A1'!B20&amp;IF(ISBLANK('A1'!D20),"","/"&amp;'A1'!D20)</f>
        <v/>
      </c>
      <c r="X20" s="981" t="str">
        <f t="shared" si="2"/>
        <v/>
      </c>
    </row>
    <row r="21" spans="1:24" ht="15" customHeight="1" x14ac:dyDescent="0.25">
      <c r="A21" s="141" t="str">
        <f>IF(ISBLANK('A1'!A21),"",'A1'!A21)</f>
        <v/>
      </c>
      <c r="B21" s="982" t="str">
        <f>IF(ISBLANK('A1'!B21),"",'A1'!B21)</f>
        <v/>
      </c>
      <c r="C21" s="983" t="str">
        <f>IF(ISBLANK('A1'!D21),"",'A1'!D21)</f>
        <v/>
      </c>
      <c r="D21" s="897" t="str">
        <f>IF(ISBLANK('A1'!G21),"",'A1'!G21)</f>
        <v/>
      </c>
      <c r="E21" s="894" t="str">
        <f>IF(ISBLANK('A1'!H21),"",'A1'!H21)</f>
        <v/>
      </c>
      <c r="F21" s="984" t="str">
        <f>IF(ISBLANK('A1'!I21),"",'A1'!I21)</f>
        <v/>
      </c>
      <c r="G21" s="805"/>
      <c r="H21" s="198"/>
      <c r="I21" s="194"/>
      <c r="J21" s="195"/>
      <c r="K21" s="195"/>
      <c r="L21" s="195"/>
      <c r="M21" s="195"/>
      <c r="N21" s="196"/>
      <c r="O21" s="197"/>
      <c r="P21" s="196"/>
      <c r="Q21" s="196"/>
      <c r="R21" s="198"/>
      <c r="S21" s="1137" t="str">
        <f t="shared" si="1"/>
        <v/>
      </c>
      <c r="T21" s="1138"/>
      <c r="U21" s="436"/>
      <c r="V21" s="978"/>
      <c r="W21" s="981" t="str">
        <f>IF(ISBLANK('A1'!A21),"",'A1'!A21&amp;"-")&amp;'A1'!B21&amp;IF(ISBLANK('A1'!D21),"","/"&amp;'A1'!D21)</f>
        <v/>
      </c>
      <c r="X21" s="981" t="str">
        <f t="shared" si="2"/>
        <v/>
      </c>
    </row>
    <row r="22" spans="1:24" ht="15" customHeight="1" x14ac:dyDescent="0.25">
      <c r="A22" s="141" t="str">
        <f>IF(ISBLANK('A1'!A22),"",'A1'!A22)</f>
        <v/>
      </c>
      <c r="B22" s="982" t="str">
        <f>IF(ISBLANK('A1'!B22),"",'A1'!B22)</f>
        <v/>
      </c>
      <c r="C22" s="983" t="str">
        <f>IF(ISBLANK('A1'!D22),"",'A1'!D22)</f>
        <v/>
      </c>
      <c r="D22" s="897" t="str">
        <f>IF(ISBLANK('A1'!G22),"",'A1'!G22)</f>
        <v/>
      </c>
      <c r="E22" s="894" t="str">
        <f>IF(ISBLANK('A1'!H22),"",'A1'!H22)</f>
        <v/>
      </c>
      <c r="F22" s="984" t="str">
        <f>IF(ISBLANK('A1'!I22),"",'A1'!I22)</f>
        <v/>
      </c>
      <c r="G22" s="805"/>
      <c r="H22" s="198"/>
      <c r="I22" s="194"/>
      <c r="J22" s="195"/>
      <c r="K22" s="195"/>
      <c r="L22" s="195"/>
      <c r="M22" s="195"/>
      <c r="N22" s="196"/>
      <c r="O22" s="197"/>
      <c r="P22" s="196"/>
      <c r="Q22" s="196"/>
      <c r="R22" s="198"/>
      <c r="S22" s="1137" t="str">
        <f t="shared" si="1"/>
        <v/>
      </c>
      <c r="T22" s="1138"/>
      <c r="U22" s="436"/>
      <c r="V22" s="978"/>
      <c r="W22" s="981" t="str">
        <f>IF(ISBLANK('A1'!A22),"",'A1'!A22&amp;"-")&amp;'A1'!B22&amp;IF(ISBLANK('A1'!D22),"","/"&amp;'A1'!D22)</f>
        <v/>
      </c>
      <c r="X22" s="981" t="str">
        <f t="shared" si="2"/>
        <v/>
      </c>
    </row>
    <row r="23" spans="1:24" ht="15" customHeight="1" x14ac:dyDescent="0.25">
      <c r="A23" s="141" t="str">
        <f>IF(ISBLANK('A1'!A23),"",'A1'!A23)</f>
        <v/>
      </c>
      <c r="B23" s="982" t="str">
        <f>IF(ISBLANK('A1'!B23),"",'A1'!B23)</f>
        <v/>
      </c>
      <c r="C23" s="983" t="str">
        <f>IF(ISBLANK('A1'!D23),"",'A1'!D23)</f>
        <v/>
      </c>
      <c r="D23" s="897" t="str">
        <f>IF(ISBLANK('A1'!G23),"",'A1'!G23)</f>
        <v/>
      </c>
      <c r="E23" s="894" t="str">
        <f>IF(ISBLANK('A1'!H23),"",'A1'!H23)</f>
        <v/>
      </c>
      <c r="F23" s="984" t="str">
        <f>IF(ISBLANK('A1'!I23),"",'A1'!I23)</f>
        <v/>
      </c>
      <c r="G23" s="805"/>
      <c r="H23" s="198"/>
      <c r="I23" s="194"/>
      <c r="J23" s="195"/>
      <c r="K23" s="195"/>
      <c r="L23" s="195"/>
      <c r="M23" s="195"/>
      <c r="N23" s="196"/>
      <c r="O23" s="197"/>
      <c r="P23" s="196"/>
      <c r="Q23" s="196"/>
      <c r="R23" s="198"/>
      <c r="S23" s="1137" t="str">
        <f t="shared" si="1"/>
        <v/>
      </c>
      <c r="T23" s="1138"/>
      <c r="U23" s="436"/>
      <c r="V23" s="978"/>
      <c r="W23" s="981" t="str">
        <f>IF(ISBLANK('A1'!A23),"",'A1'!A23&amp;"-")&amp;'A1'!B23&amp;IF(ISBLANK('A1'!D23),"","/"&amp;'A1'!D23)</f>
        <v/>
      </c>
      <c r="X23" s="981" t="str">
        <f t="shared" si="2"/>
        <v/>
      </c>
    </row>
    <row r="24" spans="1:24" ht="15" customHeight="1" x14ac:dyDescent="0.25">
      <c r="A24" s="141" t="str">
        <f>IF(ISBLANK('A1'!A24),"",'A1'!A24)</f>
        <v/>
      </c>
      <c r="B24" s="982" t="str">
        <f>IF(ISBLANK('A1'!B24),"",'A1'!B24)</f>
        <v/>
      </c>
      <c r="C24" s="983" t="str">
        <f>IF(ISBLANK('A1'!D24),"",'A1'!D24)</f>
        <v/>
      </c>
      <c r="D24" s="897" t="str">
        <f>IF(ISBLANK('A1'!G24),"",'A1'!G24)</f>
        <v/>
      </c>
      <c r="E24" s="894" t="str">
        <f>IF(ISBLANK('A1'!H24),"",'A1'!H24)</f>
        <v/>
      </c>
      <c r="F24" s="984" t="str">
        <f>IF(ISBLANK('A1'!I24),"",'A1'!I24)</f>
        <v/>
      </c>
      <c r="G24" s="805"/>
      <c r="H24" s="198"/>
      <c r="I24" s="194"/>
      <c r="J24" s="195"/>
      <c r="K24" s="195"/>
      <c r="L24" s="195"/>
      <c r="M24" s="195"/>
      <c r="N24" s="196"/>
      <c r="O24" s="197"/>
      <c r="P24" s="196"/>
      <c r="Q24" s="196"/>
      <c r="R24" s="198"/>
      <c r="S24" s="1137" t="str">
        <f t="shared" si="1"/>
        <v/>
      </c>
      <c r="T24" s="1138"/>
      <c r="U24" s="436"/>
      <c r="V24" s="978"/>
      <c r="W24" s="981" t="str">
        <f>IF(ISBLANK('A1'!A24),"",'A1'!A24&amp;"-")&amp;'A1'!B24&amp;IF(ISBLANK('A1'!D24),"","/"&amp;'A1'!D24)</f>
        <v/>
      </c>
      <c r="X24" s="981" t="str">
        <f t="shared" si="2"/>
        <v/>
      </c>
    </row>
    <row r="25" spans="1:24" ht="15" customHeight="1" x14ac:dyDescent="0.25">
      <c r="A25" s="141" t="str">
        <f>IF(ISBLANK('A1'!A25),"",'A1'!A25)</f>
        <v/>
      </c>
      <c r="B25" s="982" t="str">
        <f>IF(ISBLANK('A1'!B25),"",'A1'!B25)</f>
        <v/>
      </c>
      <c r="C25" s="983" t="str">
        <f>IF(ISBLANK('A1'!D25),"",'A1'!D25)</f>
        <v/>
      </c>
      <c r="D25" s="897" t="str">
        <f>IF(ISBLANK('A1'!G25),"",'A1'!G25)</f>
        <v/>
      </c>
      <c r="E25" s="894" t="str">
        <f>IF(ISBLANK('A1'!H25),"",'A1'!H25)</f>
        <v/>
      </c>
      <c r="F25" s="984" t="str">
        <f>IF(ISBLANK('A1'!I25),"",'A1'!I25)</f>
        <v/>
      </c>
      <c r="G25" s="805"/>
      <c r="H25" s="198"/>
      <c r="I25" s="194"/>
      <c r="J25" s="195"/>
      <c r="K25" s="195"/>
      <c r="L25" s="195"/>
      <c r="M25" s="195"/>
      <c r="N25" s="196"/>
      <c r="O25" s="197"/>
      <c r="P25" s="196"/>
      <c r="Q25" s="196"/>
      <c r="R25" s="198"/>
      <c r="S25" s="1137" t="str">
        <f t="shared" si="1"/>
        <v/>
      </c>
      <c r="T25" s="1138"/>
      <c r="U25" s="436"/>
      <c r="V25" s="978"/>
      <c r="W25" s="981" t="str">
        <f>IF(ISBLANK('A1'!A25),"",'A1'!A25&amp;"-")&amp;'A1'!B25&amp;IF(ISBLANK('A1'!D25),"","/"&amp;'A1'!D25)</f>
        <v/>
      </c>
      <c r="X25" s="981" t="str">
        <f t="shared" si="2"/>
        <v/>
      </c>
    </row>
    <row r="26" spans="1:24" ht="15" customHeight="1" x14ac:dyDescent="0.25">
      <c r="A26" s="141" t="str">
        <f>IF(ISBLANK('A1'!A26),"",'A1'!A26)</f>
        <v/>
      </c>
      <c r="B26" s="982" t="str">
        <f>IF(ISBLANK('A1'!B26),"",'A1'!B26)</f>
        <v/>
      </c>
      <c r="C26" s="983" t="str">
        <f>IF(ISBLANK('A1'!D26),"",'A1'!D26)</f>
        <v/>
      </c>
      <c r="D26" s="897" t="str">
        <f>IF(ISBLANK('A1'!G26),"",'A1'!G26)</f>
        <v/>
      </c>
      <c r="E26" s="894" t="str">
        <f>IF(ISBLANK('A1'!H26),"",'A1'!H26)</f>
        <v/>
      </c>
      <c r="F26" s="984" t="str">
        <f>IF(ISBLANK('A1'!I26),"",'A1'!I26)</f>
        <v/>
      </c>
      <c r="G26" s="805"/>
      <c r="H26" s="198"/>
      <c r="I26" s="194"/>
      <c r="J26" s="195"/>
      <c r="K26" s="195"/>
      <c r="L26" s="195"/>
      <c r="M26" s="195"/>
      <c r="N26" s="196"/>
      <c r="O26" s="197"/>
      <c r="P26" s="196"/>
      <c r="Q26" s="196"/>
      <c r="R26" s="198"/>
      <c r="S26" s="1137" t="str">
        <f t="shared" si="1"/>
        <v/>
      </c>
      <c r="T26" s="1138"/>
      <c r="U26" s="436"/>
      <c r="V26" s="978"/>
      <c r="W26" s="981" t="str">
        <f>IF(ISBLANK('A1'!A26),"",'A1'!A26&amp;"-")&amp;'A1'!B26&amp;IF(ISBLANK('A1'!D26),"","/"&amp;'A1'!D26)</f>
        <v/>
      </c>
      <c r="X26" s="981" t="str">
        <f t="shared" si="2"/>
        <v/>
      </c>
    </row>
    <row r="27" spans="1:24" ht="15" customHeight="1" x14ac:dyDescent="0.25">
      <c r="A27" s="141" t="str">
        <f>IF(ISBLANK('A1'!A27),"",'A1'!A27)</f>
        <v/>
      </c>
      <c r="B27" s="982" t="str">
        <f>IF(ISBLANK('A1'!B27),"",'A1'!B27)</f>
        <v/>
      </c>
      <c r="C27" s="983" t="str">
        <f>IF(ISBLANK('A1'!D27),"",'A1'!D27)</f>
        <v/>
      </c>
      <c r="D27" s="897" t="str">
        <f>IF(ISBLANK('A1'!G27),"",'A1'!G27)</f>
        <v/>
      </c>
      <c r="E27" s="894" t="str">
        <f>IF(ISBLANK('A1'!H27),"",'A1'!H27)</f>
        <v/>
      </c>
      <c r="F27" s="984" t="str">
        <f>IF(ISBLANK('A1'!I27),"",'A1'!I27)</f>
        <v/>
      </c>
      <c r="G27" s="805"/>
      <c r="H27" s="198"/>
      <c r="I27" s="194"/>
      <c r="J27" s="195"/>
      <c r="K27" s="195"/>
      <c r="L27" s="195"/>
      <c r="M27" s="195"/>
      <c r="N27" s="196"/>
      <c r="O27" s="197"/>
      <c r="P27" s="196"/>
      <c r="Q27" s="196"/>
      <c r="R27" s="198"/>
      <c r="S27" s="1137" t="str">
        <f t="shared" si="1"/>
        <v/>
      </c>
      <c r="T27" s="1138"/>
      <c r="U27" s="436"/>
      <c r="V27" s="978"/>
      <c r="W27" s="981" t="str">
        <f>IF(ISBLANK('A1'!A27),"",'A1'!A27&amp;"-")&amp;'A1'!B27&amp;IF(ISBLANK('A1'!D27),"","/"&amp;'A1'!D27)</f>
        <v/>
      </c>
      <c r="X27" s="981" t="str">
        <f t="shared" si="2"/>
        <v/>
      </c>
    </row>
    <row r="28" spans="1:24" ht="15" customHeight="1" x14ac:dyDescent="0.25">
      <c r="A28" s="141" t="str">
        <f>IF(ISBLANK('A1'!A28),"",'A1'!A28)</f>
        <v/>
      </c>
      <c r="B28" s="982" t="str">
        <f>IF(ISBLANK('A1'!B28),"",'A1'!B28)</f>
        <v/>
      </c>
      <c r="C28" s="983" t="str">
        <f>IF(ISBLANK('A1'!D28),"",'A1'!D28)</f>
        <v/>
      </c>
      <c r="D28" s="897" t="str">
        <f>IF(ISBLANK('A1'!G28),"",'A1'!G28)</f>
        <v/>
      </c>
      <c r="E28" s="894" t="str">
        <f>IF(ISBLANK('A1'!H28),"",'A1'!H28)</f>
        <v/>
      </c>
      <c r="F28" s="984" t="str">
        <f>IF(ISBLANK('A1'!I28),"",'A1'!I28)</f>
        <v/>
      </c>
      <c r="G28" s="805"/>
      <c r="H28" s="198"/>
      <c r="I28" s="194"/>
      <c r="J28" s="195"/>
      <c r="K28" s="195"/>
      <c r="L28" s="195"/>
      <c r="M28" s="195"/>
      <c r="N28" s="196"/>
      <c r="O28" s="197"/>
      <c r="P28" s="196"/>
      <c r="Q28" s="196"/>
      <c r="R28" s="198"/>
      <c r="S28" s="1137" t="str">
        <f t="shared" si="1"/>
        <v/>
      </c>
      <c r="T28" s="1138"/>
      <c r="U28" s="436"/>
      <c r="V28" s="978"/>
      <c r="W28" s="981" t="str">
        <f>IF(ISBLANK('A1'!A28),"",'A1'!A28&amp;"-")&amp;'A1'!B28&amp;IF(ISBLANK('A1'!D28),"","/"&amp;'A1'!D28)</f>
        <v/>
      </c>
      <c r="X28" s="981" t="str">
        <f t="shared" si="2"/>
        <v/>
      </c>
    </row>
    <row r="29" spans="1:24" ht="15" customHeight="1" x14ac:dyDescent="0.25">
      <c r="A29" s="141" t="str">
        <f>IF(ISBLANK('A1'!A29),"",'A1'!A29)</f>
        <v/>
      </c>
      <c r="B29" s="982" t="str">
        <f>IF(ISBLANK('A1'!B29),"",'A1'!B29)</f>
        <v/>
      </c>
      <c r="C29" s="983" t="str">
        <f>IF(ISBLANK('A1'!D29),"",'A1'!D29)</f>
        <v/>
      </c>
      <c r="D29" s="897" t="str">
        <f>IF(ISBLANK('A1'!G29),"",'A1'!G29)</f>
        <v/>
      </c>
      <c r="E29" s="894" t="str">
        <f>IF(ISBLANK('A1'!H29),"",'A1'!H29)</f>
        <v/>
      </c>
      <c r="F29" s="984" t="str">
        <f>IF(ISBLANK('A1'!I29),"",'A1'!I29)</f>
        <v/>
      </c>
      <c r="G29" s="805"/>
      <c r="H29" s="198"/>
      <c r="I29" s="194"/>
      <c r="J29" s="195"/>
      <c r="K29" s="195"/>
      <c r="L29" s="195"/>
      <c r="M29" s="195"/>
      <c r="N29" s="196"/>
      <c r="O29" s="197"/>
      <c r="P29" s="196"/>
      <c r="Q29" s="196"/>
      <c r="R29" s="198"/>
      <c r="S29" s="1137" t="str">
        <f t="shared" si="1"/>
        <v/>
      </c>
      <c r="T29" s="1138"/>
      <c r="U29" s="436"/>
      <c r="V29" s="978"/>
      <c r="W29" s="981" t="str">
        <f>IF(ISBLANK('A1'!A29),"",'A1'!A29&amp;"-")&amp;'A1'!B29&amp;IF(ISBLANK('A1'!D29),"","/"&amp;'A1'!D29)</f>
        <v/>
      </c>
      <c r="X29" s="981" t="str">
        <f t="shared" si="2"/>
        <v/>
      </c>
    </row>
    <row r="30" spans="1:24" ht="15" customHeight="1" x14ac:dyDescent="0.25">
      <c r="A30" s="141" t="str">
        <f>IF(ISBLANK('A1'!A30),"",'A1'!A30)</f>
        <v/>
      </c>
      <c r="B30" s="982" t="str">
        <f>IF(ISBLANK('A1'!B30),"",'A1'!B30)</f>
        <v/>
      </c>
      <c r="C30" s="983" t="str">
        <f>IF(ISBLANK('A1'!D30),"",'A1'!D30)</f>
        <v/>
      </c>
      <c r="D30" s="897" t="str">
        <f>IF(ISBLANK('A1'!G30),"",'A1'!G30)</f>
        <v/>
      </c>
      <c r="E30" s="894" t="str">
        <f>IF(ISBLANK('A1'!H30),"",'A1'!H30)</f>
        <v/>
      </c>
      <c r="F30" s="984" t="str">
        <f>IF(ISBLANK('A1'!I30),"",'A1'!I30)</f>
        <v/>
      </c>
      <c r="G30" s="805"/>
      <c r="H30" s="198"/>
      <c r="I30" s="194"/>
      <c r="J30" s="195"/>
      <c r="K30" s="195"/>
      <c r="L30" s="195"/>
      <c r="M30" s="195"/>
      <c r="N30" s="196"/>
      <c r="O30" s="197"/>
      <c r="P30" s="196"/>
      <c r="Q30" s="196"/>
      <c r="R30" s="198"/>
      <c r="S30" s="1137" t="str">
        <f t="shared" si="1"/>
        <v/>
      </c>
      <c r="T30" s="1138"/>
      <c r="U30" s="436"/>
      <c r="V30" s="978"/>
      <c r="W30" s="981" t="str">
        <f>IF(ISBLANK('A1'!A30),"",'A1'!A30&amp;"-")&amp;'A1'!B30&amp;IF(ISBLANK('A1'!D30),"","/"&amp;'A1'!D30)</f>
        <v/>
      </c>
      <c r="X30" s="981" t="str">
        <f t="shared" si="2"/>
        <v/>
      </c>
    </row>
    <row r="31" spans="1:24" ht="15" customHeight="1" x14ac:dyDescent="0.25">
      <c r="A31" s="141" t="str">
        <f>IF(ISBLANK('A1'!A31),"",'A1'!A31)</f>
        <v/>
      </c>
      <c r="B31" s="982" t="str">
        <f>IF(ISBLANK('A1'!B31),"",'A1'!B31)</f>
        <v/>
      </c>
      <c r="C31" s="983" t="str">
        <f>IF(ISBLANK('A1'!D31),"",'A1'!D31)</f>
        <v/>
      </c>
      <c r="D31" s="897" t="str">
        <f>IF(ISBLANK('A1'!G31),"",'A1'!G31)</f>
        <v/>
      </c>
      <c r="E31" s="894" t="str">
        <f>IF(ISBLANK('A1'!H31),"",'A1'!H31)</f>
        <v/>
      </c>
      <c r="F31" s="984" t="str">
        <f>IF(ISBLANK('A1'!I31),"",'A1'!I31)</f>
        <v/>
      </c>
      <c r="G31" s="805"/>
      <c r="H31" s="198"/>
      <c r="I31" s="194"/>
      <c r="J31" s="195"/>
      <c r="K31" s="195"/>
      <c r="L31" s="195"/>
      <c r="M31" s="195"/>
      <c r="N31" s="196"/>
      <c r="O31" s="197"/>
      <c r="P31" s="196"/>
      <c r="Q31" s="196"/>
      <c r="R31" s="198"/>
      <c r="S31" s="1137" t="str">
        <f t="shared" si="1"/>
        <v/>
      </c>
      <c r="T31" s="1138"/>
      <c r="U31" s="436"/>
      <c r="V31" s="978"/>
      <c r="W31" s="981" t="str">
        <f>IF(ISBLANK('A1'!A31),"",'A1'!A31&amp;"-")&amp;'A1'!B31&amp;IF(ISBLANK('A1'!D31),"","/"&amp;'A1'!D31)</f>
        <v/>
      </c>
      <c r="X31" s="981" t="str">
        <f t="shared" si="2"/>
        <v/>
      </c>
    </row>
    <row r="32" spans="1:24" ht="15" customHeight="1" x14ac:dyDescent="0.25">
      <c r="A32" s="141" t="str">
        <f>IF(ISBLANK('A1'!A32),"",'A1'!A32)</f>
        <v/>
      </c>
      <c r="B32" s="982" t="str">
        <f>IF(ISBLANK('A1'!B32),"",'A1'!B32)</f>
        <v/>
      </c>
      <c r="C32" s="983" t="str">
        <f>IF(ISBLANK('A1'!D32),"",'A1'!D32)</f>
        <v/>
      </c>
      <c r="D32" s="897" t="str">
        <f>IF(ISBLANK('A1'!G32),"",'A1'!G32)</f>
        <v/>
      </c>
      <c r="E32" s="894" t="str">
        <f>IF(ISBLANK('A1'!H32),"",'A1'!H32)</f>
        <v/>
      </c>
      <c r="F32" s="984" t="str">
        <f>IF(ISBLANK('A1'!I32),"",'A1'!I32)</f>
        <v/>
      </c>
      <c r="G32" s="805"/>
      <c r="H32" s="198"/>
      <c r="I32" s="194"/>
      <c r="J32" s="195"/>
      <c r="K32" s="195"/>
      <c r="L32" s="195"/>
      <c r="M32" s="195"/>
      <c r="N32" s="196"/>
      <c r="O32" s="197"/>
      <c r="P32" s="196"/>
      <c r="Q32" s="196"/>
      <c r="R32" s="198"/>
      <c r="S32" s="1137" t="str">
        <f t="shared" si="1"/>
        <v/>
      </c>
      <c r="T32" s="1138"/>
      <c r="U32" s="436"/>
      <c r="V32" s="978"/>
      <c r="W32" s="981" t="str">
        <f>IF(ISBLANK('A1'!A32),"",'A1'!A32&amp;"-")&amp;'A1'!B32&amp;IF(ISBLANK('A1'!D32),"","/"&amp;'A1'!D32)</f>
        <v/>
      </c>
      <c r="X32" s="981" t="str">
        <f t="shared" si="2"/>
        <v/>
      </c>
    </row>
    <row r="33" spans="1:24" ht="15" customHeight="1" x14ac:dyDescent="0.25">
      <c r="A33" s="141" t="str">
        <f>IF(ISBLANK('A1'!A33),"",'A1'!A33)</f>
        <v/>
      </c>
      <c r="B33" s="982" t="str">
        <f>IF(ISBLANK('A1'!B33),"",'A1'!B33)</f>
        <v/>
      </c>
      <c r="C33" s="983" t="str">
        <f>IF(ISBLANK('A1'!D33),"",'A1'!D33)</f>
        <v/>
      </c>
      <c r="D33" s="897" t="str">
        <f>IF(ISBLANK('A1'!G33),"",'A1'!G33)</f>
        <v/>
      </c>
      <c r="E33" s="894" t="str">
        <f>IF(ISBLANK('A1'!H33),"",'A1'!H33)</f>
        <v/>
      </c>
      <c r="F33" s="984" t="str">
        <f>IF(ISBLANK('A1'!I33),"",'A1'!I33)</f>
        <v/>
      </c>
      <c r="G33" s="805"/>
      <c r="H33" s="198"/>
      <c r="I33" s="194"/>
      <c r="J33" s="195"/>
      <c r="K33" s="195"/>
      <c r="L33" s="195"/>
      <c r="M33" s="195"/>
      <c r="N33" s="196"/>
      <c r="O33" s="197"/>
      <c r="P33" s="196"/>
      <c r="Q33" s="196"/>
      <c r="R33" s="198"/>
      <c r="S33" s="1137" t="str">
        <f t="shared" si="1"/>
        <v/>
      </c>
      <c r="T33" s="1138"/>
      <c r="U33" s="436"/>
      <c r="V33" s="978"/>
      <c r="W33" s="981" t="str">
        <f>IF(ISBLANK('A1'!A33),"",'A1'!A33&amp;"-")&amp;'A1'!B33&amp;IF(ISBLANK('A1'!D33),"","/"&amp;'A1'!D33)</f>
        <v/>
      </c>
      <c r="X33" s="981" t="str">
        <f t="shared" si="2"/>
        <v/>
      </c>
    </row>
    <row r="34" spans="1:24" ht="15" customHeight="1" x14ac:dyDescent="0.25">
      <c r="A34" s="141" t="str">
        <f>IF(ISBLANK('A1'!A34),"",'A1'!A34)</f>
        <v/>
      </c>
      <c r="B34" s="982" t="str">
        <f>IF(ISBLANK('A1'!B34),"",'A1'!B34)</f>
        <v/>
      </c>
      <c r="C34" s="983" t="str">
        <f>IF(ISBLANK('A1'!D34),"",'A1'!D34)</f>
        <v/>
      </c>
      <c r="D34" s="897" t="str">
        <f>IF(ISBLANK('A1'!G34),"",'A1'!G34)</f>
        <v/>
      </c>
      <c r="E34" s="894" t="str">
        <f>IF(ISBLANK('A1'!H34),"",'A1'!H34)</f>
        <v/>
      </c>
      <c r="F34" s="984" t="str">
        <f>IF(ISBLANK('A1'!I34),"",'A1'!I34)</f>
        <v/>
      </c>
      <c r="G34" s="805"/>
      <c r="H34" s="198"/>
      <c r="I34" s="194"/>
      <c r="J34" s="195"/>
      <c r="K34" s="195"/>
      <c r="L34" s="195"/>
      <c r="M34" s="195"/>
      <c r="N34" s="196"/>
      <c r="O34" s="197"/>
      <c r="P34" s="196"/>
      <c r="Q34" s="196"/>
      <c r="R34" s="198"/>
      <c r="S34" s="1137" t="str">
        <f t="shared" si="1"/>
        <v/>
      </c>
      <c r="T34" s="1138"/>
      <c r="U34" s="436"/>
      <c r="V34" s="978"/>
      <c r="W34" s="981" t="str">
        <f>IF(ISBLANK('A1'!A34),"",'A1'!A34&amp;"-")&amp;'A1'!B34&amp;IF(ISBLANK('A1'!D34),"","/"&amp;'A1'!D34)</f>
        <v/>
      </c>
      <c r="X34" s="981" t="str">
        <f t="shared" si="2"/>
        <v/>
      </c>
    </row>
    <row r="35" spans="1:24" ht="15" customHeight="1" x14ac:dyDescent="0.25">
      <c r="A35" s="141" t="str">
        <f>IF(ISBLANK('A1'!A35),"",'A1'!A35)</f>
        <v/>
      </c>
      <c r="B35" s="982" t="str">
        <f>IF(ISBLANK('A1'!B35),"",'A1'!B35)</f>
        <v/>
      </c>
      <c r="C35" s="983" t="str">
        <f>IF(ISBLANK('A1'!D35),"",'A1'!D35)</f>
        <v/>
      </c>
      <c r="D35" s="897" t="str">
        <f>IF(ISBLANK('A1'!G35),"",'A1'!G35)</f>
        <v/>
      </c>
      <c r="E35" s="894" t="str">
        <f>IF(ISBLANK('A1'!H35),"",'A1'!H35)</f>
        <v/>
      </c>
      <c r="F35" s="984" t="str">
        <f>IF(ISBLANK('A1'!I35),"",'A1'!I35)</f>
        <v/>
      </c>
      <c r="G35" s="805"/>
      <c r="H35" s="198"/>
      <c r="I35" s="194"/>
      <c r="J35" s="195"/>
      <c r="K35" s="195"/>
      <c r="L35" s="195"/>
      <c r="M35" s="195"/>
      <c r="N35" s="196"/>
      <c r="O35" s="197"/>
      <c r="P35" s="196"/>
      <c r="Q35" s="196"/>
      <c r="R35" s="198"/>
      <c r="S35" s="1137" t="str">
        <f t="shared" si="1"/>
        <v/>
      </c>
      <c r="T35" s="1138"/>
      <c r="U35" s="436"/>
      <c r="V35" s="978"/>
      <c r="W35" s="981" t="str">
        <f>IF(ISBLANK('A1'!A35),"",'A1'!A35&amp;"-")&amp;'A1'!B35&amp;IF(ISBLANK('A1'!D35),"","/"&amp;'A1'!D35)</f>
        <v/>
      </c>
      <c r="X35" s="981" t="str">
        <f t="shared" si="2"/>
        <v/>
      </c>
    </row>
    <row r="36" spans="1:24" ht="15" customHeight="1" x14ac:dyDescent="0.25">
      <c r="A36" s="141" t="str">
        <f>IF(ISBLANK('A1'!A36),"",'A1'!A36)</f>
        <v/>
      </c>
      <c r="B36" s="982" t="str">
        <f>IF(ISBLANK('A1'!B36),"",'A1'!B36)</f>
        <v/>
      </c>
      <c r="C36" s="983" t="str">
        <f>IF(ISBLANK('A1'!D36),"",'A1'!D36)</f>
        <v/>
      </c>
      <c r="D36" s="897" t="str">
        <f>IF(ISBLANK('A1'!G36),"",'A1'!G36)</f>
        <v/>
      </c>
      <c r="E36" s="894" t="str">
        <f>IF(ISBLANK('A1'!H36),"",'A1'!H36)</f>
        <v/>
      </c>
      <c r="F36" s="984" t="str">
        <f>IF(ISBLANK('A1'!I36),"",'A1'!I36)</f>
        <v/>
      </c>
      <c r="G36" s="805"/>
      <c r="H36" s="198"/>
      <c r="I36" s="194"/>
      <c r="J36" s="195"/>
      <c r="K36" s="195"/>
      <c r="L36" s="195"/>
      <c r="M36" s="195"/>
      <c r="N36" s="196"/>
      <c r="O36" s="197"/>
      <c r="P36" s="196"/>
      <c r="Q36" s="196"/>
      <c r="R36" s="198"/>
      <c r="S36" s="1137" t="str">
        <f t="shared" si="1"/>
        <v/>
      </c>
      <c r="T36" s="1138"/>
      <c r="U36" s="436"/>
      <c r="V36" s="978"/>
      <c r="W36" s="981" t="str">
        <f>IF(ISBLANK('A1'!A36),"",'A1'!A36&amp;"-")&amp;'A1'!B36&amp;IF(ISBLANK('A1'!D36),"","/"&amp;'A1'!D36)</f>
        <v/>
      </c>
      <c r="X36" s="981" t="str">
        <f t="shared" si="2"/>
        <v/>
      </c>
    </row>
    <row r="37" spans="1:24" ht="15" customHeight="1" x14ac:dyDescent="0.25">
      <c r="A37" s="141" t="str">
        <f>IF(ISBLANK('A1'!A37),"",'A1'!A37)</f>
        <v/>
      </c>
      <c r="B37" s="982" t="str">
        <f>IF(ISBLANK('A1'!B37),"",'A1'!B37)</f>
        <v/>
      </c>
      <c r="C37" s="983" t="str">
        <f>IF(ISBLANK('A1'!D37),"",'A1'!D37)</f>
        <v/>
      </c>
      <c r="D37" s="897" t="str">
        <f>IF(ISBLANK('A1'!G37),"",'A1'!G37)</f>
        <v/>
      </c>
      <c r="E37" s="894" t="str">
        <f>IF(ISBLANK('A1'!H37),"",'A1'!H37)</f>
        <v/>
      </c>
      <c r="F37" s="984" t="str">
        <f>IF(ISBLANK('A1'!I37),"",'A1'!I37)</f>
        <v/>
      </c>
      <c r="G37" s="805"/>
      <c r="H37" s="198"/>
      <c r="I37" s="194"/>
      <c r="J37" s="195"/>
      <c r="K37" s="195"/>
      <c r="L37" s="195"/>
      <c r="M37" s="195"/>
      <c r="N37" s="196"/>
      <c r="O37" s="197"/>
      <c r="P37" s="196"/>
      <c r="Q37" s="196"/>
      <c r="R37" s="198"/>
      <c r="S37" s="1137" t="str">
        <f t="shared" si="1"/>
        <v/>
      </c>
      <c r="T37" s="1138"/>
      <c r="U37" s="436"/>
      <c r="V37" s="978"/>
      <c r="W37" s="981" t="str">
        <f>IF(ISBLANK('A1'!A37),"",'A1'!A37&amp;"-")&amp;'A1'!B37&amp;IF(ISBLANK('A1'!D37),"","/"&amp;'A1'!D37)</f>
        <v/>
      </c>
      <c r="X37" s="981" t="str">
        <f t="shared" si="2"/>
        <v/>
      </c>
    </row>
    <row r="38" spans="1:24" ht="15" customHeight="1" x14ac:dyDescent="0.25">
      <c r="A38" s="141" t="str">
        <f>IF(ISBLANK('A1'!A38),"",'A1'!A38)</f>
        <v/>
      </c>
      <c r="B38" s="982" t="str">
        <f>IF(ISBLANK('A1'!B38),"",'A1'!B38)</f>
        <v/>
      </c>
      <c r="C38" s="983" t="str">
        <f>IF(ISBLANK('A1'!D38),"",'A1'!D38)</f>
        <v/>
      </c>
      <c r="D38" s="897" t="str">
        <f>IF(ISBLANK('A1'!G38),"",'A1'!G38)</f>
        <v/>
      </c>
      <c r="E38" s="894" t="str">
        <f>IF(ISBLANK('A1'!H38),"",'A1'!H38)</f>
        <v/>
      </c>
      <c r="F38" s="984" t="str">
        <f>IF(ISBLANK('A1'!I38),"",'A1'!I38)</f>
        <v/>
      </c>
      <c r="G38" s="805"/>
      <c r="H38" s="198"/>
      <c r="I38" s="194"/>
      <c r="J38" s="195"/>
      <c r="K38" s="195"/>
      <c r="L38" s="195"/>
      <c r="M38" s="195"/>
      <c r="N38" s="196"/>
      <c r="O38" s="197"/>
      <c r="P38" s="196"/>
      <c r="Q38" s="196"/>
      <c r="R38" s="198"/>
      <c r="S38" s="1137" t="str">
        <f t="shared" si="1"/>
        <v/>
      </c>
      <c r="T38" s="1138"/>
      <c r="U38" s="436"/>
      <c r="V38" s="978"/>
      <c r="W38" s="981" t="str">
        <f>IF(ISBLANK('A1'!A38),"",'A1'!A38&amp;"-")&amp;'A1'!B38&amp;IF(ISBLANK('A1'!D38),"","/"&amp;'A1'!D38)</f>
        <v/>
      </c>
      <c r="X38" s="981" t="str">
        <f t="shared" si="2"/>
        <v/>
      </c>
    </row>
    <row r="39" spans="1:24" ht="15" customHeight="1" x14ac:dyDescent="0.25">
      <c r="A39" s="141" t="str">
        <f>IF(ISBLANK('A1'!A39),"",'A1'!A39)</f>
        <v/>
      </c>
      <c r="B39" s="982" t="str">
        <f>IF(ISBLANK('A1'!B39),"",'A1'!B39)</f>
        <v/>
      </c>
      <c r="C39" s="983" t="str">
        <f>IF(ISBLANK('A1'!D39),"",'A1'!D39)</f>
        <v/>
      </c>
      <c r="D39" s="897" t="str">
        <f>IF(ISBLANK('A1'!G39),"",'A1'!G39)</f>
        <v/>
      </c>
      <c r="E39" s="894" t="str">
        <f>IF(ISBLANK('A1'!H39),"",'A1'!H39)</f>
        <v/>
      </c>
      <c r="F39" s="984" t="str">
        <f>IF(ISBLANK('A1'!I39),"",'A1'!I39)</f>
        <v/>
      </c>
      <c r="G39" s="805"/>
      <c r="H39" s="198"/>
      <c r="I39" s="194"/>
      <c r="J39" s="195"/>
      <c r="K39" s="195"/>
      <c r="L39" s="195"/>
      <c r="M39" s="195"/>
      <c r="N39" s="196"/>
      <c r="O39" s="197"/>
      <c r="P39" s="196"/>
      <c r="Q39" s="196"/>
      <c r="R39" s="198"/>
      <c r="S39" s="1137" t="str">
        <f t="shared" si="1"/>
        <v/>
      </c>
      <c r="T39" s="1138"/>
      <c r="U39" s="436"/>
      <c r="V39" s="978"/>
      <c r="W39" s="981" t="str">
        <f>IF(ISBLANK('A1'!A39),"",'A1'!A39&amp;"-")&amp;'A1'!B39&amp;IF(ISBLANK('A1'!D39),"","/"&amp;'A1'!D39)</f>
        <v/>
      </c>
      <c r="X39" s="981" t="str">
        <f t="shared" si="2"/>
        <v/>
      </c>
    </row>
    <row r="40" spans="1:24" ht="15" customHeight="1" x14ac:dyDescent="0.25">
      <c r="A40" s="141" t="str">
        <f>IF(ISBLANK('A1'!A40),"",'A1'!A40)</f>
        <v/>
      </c>
      <c r="B40" s="982" t="str">
        <f>IF(ISBLANK('A1'!B40),"",'A1'!B40)</f>
        <v/>
      </c>
      <c r="C40" s="983" t="str">
        <f>IF(ISBLANK('A1'!D40),"",'A1'!D40)</f>
        <v/>
      </c>
      <c r="D40" s="897" t="str">
        <f>IF(ISBLANK('A1'!G40),"",'A1'!G40)</f>
        <v/>
      </c>
      <c r="E40" s="894" t="str">
        <f>IF(ISBLANK('A1'!H40),"",'A1'!H40)</f>
        <v/>
      </c>
      <c r="F40" s="984" t="str">
        <f>IF(ISBLANK('A1'!I40),"",'A1'!I40)</f>
        <v/>
      </c>
      <c r="G40" s="805"/>
      <c r="H40" s="198"/>
      <c r="I40" s="194"/>
      <c r="J40" s="195"/>
      <c r="K40" s="195"/>
      <c r="L40" s="195"/>
      <c r="M40" s="195"/>
      <c r="N40" s="196"/>
      <c r="O40" s="197"/>
      <c r="P40" s="196"/>
      <c r="Q40" s="196"/>
      <c r="R40" s="198"/>
      <c r="S40" s="1137" t="str">
        <f t="shared" si="1"/>
        <v/>
      </c>
      <c r="T40" s="1138"/>
      <c r="U40" s="436"/>
      <c r="V40" s="978"/>
      <c r="W40" s="981" t="str">
        <f>IF(ISBLANK('A1'!A40),"",'A1'!A40&amp;"-")&amp;'A1'!B40&amp;IF(ISBLANK('A1'!D40),"","/"&amp;'A1'!D40)</f>
        <v/>
      </c>
      <c r="X40" s="981" t="str">
        <f t="shared" si="2"/>
        <v/>
      </c>
    </row>
    <row r="41" spans="1:24" ht="15" customHeight="1" x14ac:dyDescent="0.25">
      <c r="A41" s="141" t="str">
        <f>IF(ISBLANK('A1'!A41),"",'A1'!A41)</f>
        <v/>
      </c>
      <c r="B41" s="982" t="str">
        <f>IF(ISBLANK('A1'!B41),"",'A1'!B41)</f>
        <v/>
      </c>
      <c r="C41" s="983" t="str">
        <f>IF(ISBLANK('A1'!D41),"",'A1'!D41)</f>
        <v/>
      </c>
      <c r="D41" s="897" t="str">
        <f>IF(ISBLANK('A1'!G41),"",'A1'!G41)</f>
        <v/>
      </c>
      <c r="E41" s="894" t="str">
        <f>IF(ISBLANK('A1'!H41),"",'A1'!H41)</f>
        <v/>
      </c>
      <c r="F41" s="984" t="str">
        <f>IF(ISBLANK('A1'!I41),"",'A1'!I41)</f>
        <v/>
      </c>
      <c r="G41" s="805"/>
      <c r="H41" s="198"/>
      <c r="I41" s="194"/>
      <c r="J41" s="195"/>
      <c r="K41" s="195"/>
      <c r="L41" s="195"/>
      <c r="M41" s="195"/>
      <c r="N41" s="196"/>
      <c r="O41" s="197"/>
      <c r="P41" s="196"/>
      <c r="Q41" s="196"/>
      <c r="R41" s="198"/>
      <c r="S41" s="1137" t="str">
        <f t="shared" si="1"/>
        <v/>
      </c>
      <c r="T41" s="1138"/>
      <c r="U41" s="436"/>
      <c r="V41" s="978"/>
      <c r="W41" s="981" t="str">
        <f>IF(ISBLANK('A1'!A41),"",'A1'!A41&amp;"-")&amp;'A1'!B41&amp;IF(ISBLANK('A1'!D41),"","/"&amp;'A1'!D41)</f>
        <v/>
      </c>
      <c r="X41" s="981" t="str">
        <f t="shared" si="2"/>
        <v/>
      </c>
    </row>
    <row r="42" spans="1:24" ht="15" customHeight="1" x14ac:dyDescent="0.25">
      <c r="A42" s="141" t="str">
        <f>IF(ISBLANK('A1'!A42),"",'A1'!A42)</f>
        <v/>
      </c>
      <c r="B42" s="982" t="str">
        <f>IF(ISBLANK('A1'!B42),"",'A1'!B42)</f>
        <v/>
      </c>
      <c r="C42" s="983" t="str">
        <f>IF(ISBLANK('A1'!D42),"",'A1'!D42)</f>
        <v/>
      </c>
      <c r="D42" s="897" t="str">
        <f>IF(ISBLANK('A1'!G42),"",'A1'!G42)</f>
        <v/>
      </c>
      <c r="E42" s="894" t="str">
        <f>IF(ISBLANK('A1'!H42),"",'A1'!H42)</f>
        <v/>
      </c>
      <c r="F42" s="984" t="str">
        <f>IF(ISBLANK('A1'!I42),"",'A1'!I42)</f>
        <v/>
      </c>
      <c r="G42" s="805"/>
      <c r="H42" s="198"/>
      <c r="I42" s="194"/>
      <c r="J42" s="195"/>
      <c r="K42" s="195"/>
      <c r="L42" s="195"/>
      <c r="M42" s="195"/>
      <c r="N42" s="196"/>
      <c r="O42" s="197"/>
      <c r="P42" s="196"/>
      <c r="Q42" s="196"/>
      <c r="R42" s="198"/>
      <c r="S42" s="1137" t="str">
        <f t="shared" si="1"/>
        <v/>
      </c>
      <c r="T42" s="1138"/>
      <c r="U42" s="436"/>
      <c r="V42" s="978"/>
      <c r="W42" s="981" t="str">
        <f>IF(ISBLANK('A1'!A42),"",'A1'!A42&amp;"-")&amp;'A1'!B42&amp;IF(ISBLANK('A1'!D42),"","/"&amp;'A1'!D42)</f>
        <v/>
      </c>
      <c r="X42" s="981" t="str">
        <f t="shared" si="2"/>
        <v/>
      </c>
    </row>
    <row r="43" spans="1:24" ht="15" customHeight="1" x14ac:dyDescent="0.25">
      <c r="A43" s="141" t="str">
        <f>IF(ISBLANK('A1'!A43),"",'A1'!A43)</f>
        <v/>
      </c>
      <c r="B43" s="982" t="str">
        <f>IF(ISBLANK('A1'!B43),"",'A1'!B43)</f>
        <v/>
      </c>
      <c r="C43" s="983" t="str">
        <f>IF(ISBLANK('A1'!D43),"",'A1'!D43)</f>
        <v/>
      </c>
      <c r="D43" s="897" t="str">
        <f>IF(ISBLANK('A1'!G43),"",'A1'!G43)</f>
        <v/>
      </c>
      <c r="E43" s="894" t="str">
        <f>IF(ISBLANK('A1'!H43),"",'A1'!H43)</f>
        <v/>
      </c>
      <c r="F43" s="984" t="str">
        <f>IF(ISBLANK('A1'!I43),"",'A1'!I43)</f>
        <v/>
      </c>
      <c r="G43" s="805"/>
      <c r="H43" s="198"/>
      <c r="I43" s="194"/>
      <c r="J43" s="195"/>
      <c r="K43" s="195"/>
      <c r="L43" s="195"/>
      <c r="M43" s="195"/>
      <c r="N43" s="196"/>
      <c r="O43" s="197"/>
      <c r="P43" s="196"/>
      <c r="Q43" s="196"/>
      <c r="R43" s="198"/>
      <c r="S43" s="1137" t="str">
        <f t="shared" si="1"/>
        <v/>
      </c>
      <c r="T43" s="1138"/>
      <c r="U43" s="436"/>
      <c r="V43" s="978"/>
      <c r="W43" s="981" t="str">
        <f>IF(ISBLANK('A1'!A43),"",'A1'!A43&amp;"-")&amp;'A1'!B43&amp;IF(ISBLANK('A1'!D43),"","/"&amp;'A1'!D43)</f>
        <v/>
      </c>
      <c r="X43" s="981" t="str">
        <f t="shared" si="2"/>
        <v/>
      </c>
    </row>
    <row r="44" spans="1:24" ht="15" customHeight="1" x14ac:dyDescent="0.25">
      <c r="A44" s="141" t="str">
        <f>IF(ISBLANK('A1'!A44),"",'A1'!A44)</f>
        <v/>
      </c>
      <c r="B44" s="982" t="str">
        <f>IF(ISBLANK('A1'!B44),"",'A1'!B44)</f>
        <v/>
      </c>
      <c r="C44" s="983" t="str">
        <f>IF(ISBLANK('A1'!D44),"",'A1'!D44)</f>
        <v/>
      </c>
      <c r="D44" s="897" t="str">
        <f>IF(ISBLANK('A1'!G44),"",'A1'!G44)</f>
        <v/>
      </c>
      <c r="E44" s="894" t="str">
        <f>IF(ISBLANK('A1'!H44),"",'A1'!H44)</f>
        <v/>
      </c>
      <c r="F44" s="984" t="str">
        <f>IF(ISBLANK('A1'!I44),"",'A1'!I44)</f>
        <v/>
      </c>
      <c r="G44" s="805"/>
      <c r="H44" s="198"/>
      <c r="I44" s="194"/>
      <c r="J44" s="195"/>
      <c r="K44" s="195"/>
      <c r="L44" s="195"/>
      <c r="M44" s="195"/>
      <c r="N44" s="196"/>
      <c r="O44" s="197"/>
      <c r="P44" s="196"/>
      <c r="Q44" s="196"/>
      <c r="R44" s="198"/>
      <c r="S44" s="1137" t="str">
        <f t="shared" si="1"/>
        <v/>
      </c>
      <c r="T44" s="1138"/>
      <c r="U44" s="436"/>
      <c r="V44" s="978"/>
      <c r="W44" s="981" t="str">
        <f>IF(ISBLANK('A1'!A44),"",'A1'!A44&amp;"-")&amp;'A1'!B44&amp;IF(ISBLANK('A1'!D44),"","/"&amp;'A1'!D44)</f>
        <v/>
      </c>
      <c r="X44" s="981" t="str">
        <f t="shared" si="2"/>
        <v/>
      </c>
    </row>
    <row r="45" spans="1:24" ht="15" customHeight="1" x14ac:dyDescent="0.25">
      <c r="A45" s="141" t="str">
        <f>IF(ISBLANK('A1'!A45),"",'A1'!A45)</f>
        <v/>
      </c>
      <c r="B45" s="982" t="str">
        <f>IF(ISBLANK('A1'!B45),"",'A1'!B45)</f>
        <v/>
      </c>
      <c r="C45" s="983" t="str">
        <f>IF(ISBLANK('A1'!D45),"",'A1'!D45)</f>
        <v/>
      </c>
      <c r="D45" s="897" t="str">
        <f>IF(ISBLANK('A1'!G45),"",'A1'!G45)</f>
        <v/>
      </c>
      <c r="E45" s="894" t="str">
        <f>IF(ISBLANK('A1'!H45),"",'A1'!H45)</f>
        <v/>
      </c>
      <c r="F45" s="984" t="str">
        <f>IF(ISBLANK('A1'!I45),"",'A1'!I45)</f>
        <v/>
      </c>
      <c r="G45" s="805"/>
      <c r="H45" s="198"/>
      <c r="I45" s="194"/>
      <c r="J45" s="195"/>
      <c r="K45" s="195"/>
      <c r="L45" s="195"/>
      <c r="M45" s="195"/>
      <c r="N45" s="196"/>
      <c r="O45" s="197"/>
      <c r="P45" s="196"/>
      <c r="Q45" s="196"/>
      <c r="R45" s="198"/>
      <c r="S45" s="1137" t="str">
        <f t="shared" si="1"/>
        <v/>
      </c>
      <c r="T45" s="1138"/>
      <c r="U45" s="436"/>
      <c r="V45" s="978"/>
      <c r="W45" s="981" t="str">
        <f>IF(ISBLANK('A1'!A45),"",'A1'!A45&amp;"-")&amp;'A1'!B45&amp;IF(ISBLANK('A1'!D45),"","/"&amp;'A1'!D45)</f>
        <v/>
      </c>
      <c r="X45" s="981" t="str">
        <f t="shared" si="2"/>
        <v/>
      </c>
    </row>
    <row r="46" spans="1:24" ht="15" customHeight="1" x14ac:dyDescent="0.25">
      <c r="A46" s="141" t="str">
        <f>IF(ISBLANK('A1'!A46),"",'A1'!A46)</f>
        <v/>
      </c>
      <c r="B46" s="982" t="str">
        <f>IF(ISBLANK('A1'!B46),"",'A1'!B46)</f>
        <v/>
      </c>
      <c r="C46" s="983" t="str">
        <f>IF(ISBLANK('A1'!D46),"",'A1'!D46)</f>
        <v/>
      </c>
      <c r="D46" s="897" t="str">
        <f>IF(ISBLANK('A1'!G46),"",'A1'!G46)</f>
        <v/>
      </c>
      <c r="E46" s="894" t="str">
        <f>IF(ISBLANK('A1'!H46),"",'A1'!H46)</f>
        <v/>
      </c>
      <c r="F46" s="984" t="str">
        <f>IF(ISBLANK('A1'!I46),"",'A1'!I46)</f>
        <v/>
      </c>
      <c r="G46" s="805"/>
      <c r="H46" s="198"/>
      <c r="I46" s="194"/>
      <c r="J46" s="195"/>
      <c r="K46" s="195"/>
      <c r="L46" s="195"/>
      <c r="M46" s="195"/>
      <c r="N46" s="196"/>
      <c r="O46" s="197"/>
      <c r="P46" s="196"/>
      <c r="Q46" s="196"/>
      <c r="R46" s="198"/>
      <c r="S46" s="1137" t="str">
        <f t="shared" si="1"/>
        <v/>
      </c>
      <c r="T46" s="1138"/>
      <c r="U46" s="436"/>
      <c r="V46" s="978"/>
      <c r="W46" s="981" t="str">
        <f>IF(ISBLANK('A1'!A46),"",'A1'!A46&amp;"-")&amp;'A1'!B46&amp;IF(ISBLANK('A1'!D46),"","/"&amp;'A1'!D46)</f>
        <v/>
      </c>
      <c r="X46" s="981" t="str">
        <f t="shared" si="2"/>
        <v/>
      </c>
    </row>
    <row r="47" spans="1:24" ht="15" customHeight="1" x14ac:dyDescent="0.25">
      <c r="A47" s="141" t="str">
        <f>IF(ISBLANK('A1'!A47),"",'A1'!A47)</f>
        <v/>
      </c>
      <c r="B47" s="982" t="str">
        <f>IF(ISBLANK('A1'!B47),"",'A1'!B47)</f>
        <v/>
      </c>
      <c r="C47" s="983" t="str">
        <f>IF(ISBLANK('A1'!D47),"",'A1'!D47)</f>
        <v/>
      </c>
      <c r="D47" s="897" t="str">
        <f>IF(ISBLANK('A1'!G47),"",'A1'!G47)</f>
        <v/>
      </c>
      <c r="E47" s="894" t="str">
        <f>IF(ISBLANK('A1'!H47),"",'A1'!H47)</f>
        <v/>
      </c>
      <c r="F47" s="984" t="str">
        <f>IF(ISBLANK('A1'!I47),"",'A1'!I47)</f>
        <v/>
      </c>
      <c r="G47" s="805"/>
      <c r="H47" s="198"/>
      <c r="I47" s="194"/>
      <c r="J47" s="195"/>
      <c r="K47" s="195"/>
      <c r="L47" s="195"/>
      <c r="M47" s="195"/>
      <c r="N47" s="196"/>
      <c r="O47" s="197"/>
      <c r="P47" s="196"/>
      <c r="Q47" s="196"/>
      <c r="R47" s="198"/>
      <c r="S47" s="1137" t="str">
        <f t="shared" si="1"/>
        <v/>
      </c>
      <c r="T47" s="1138"/>
      <c r="U47" s="436"/>
      <c r="V47" s="978"/>
      <c r="W47" s="981" t="str">
        <f>IF(ISBLANK('A1'!A47),"",'A1'!A47&amp;"-")&amp;'A1'!B47&amp;IF(ISBLANK('A1'!D47),"","/"&amp;'A1'!D47)</f>
        <v/>
      </c>
      <c r="X47" s="981" t="str">
        <f t="shared" si="2"/>
        <v/>
      </c>
    </row>
    <row r="48" spans="1:24" ht="15" customHeight="1" x14ac:dyDescent="0.25">
      <c r="A48" s="141" t="str">
        <f>IF(ISBLANK('A1'!A48),"",'A1'!A48)</f>
        <v/>
      </c>
      <c r="B48" s="982" t="str">
        <f>IF(ISBLANK('A1'!B48),"",'A1'!B48)</f>
        <v/>
      </c>
      <c r="C48" s="983" t="str">
        <f>IF(ISBLANK('A1'!D48),"",'A1'!D48)</f>
        <v/>
      </c>
      <c r="D48" s="897" t="str">
        <f>IF(ISBLANK('A1'!G48),"",'A1'!G48)</f>
        <v/>
      </c>
      <c r="E48" s="894" t="str">
        <f>IF(ISBLANK('A1'!H48),"",'A1'!H48)</f>
        <v/>
      </c>
      <c r="F48" s="984" t="str">
        <f>IF(ISBLANK('A1'!I48),"",'A1'!I48)</f>
        <v/>
      </c>
      <c r="G48" s="805"/>
      <c r="H48" s="198"/>
      <c r="I48" s="194"/>
      <c r="J48" s="195"/>
      <c r="K48" s="195"/>
      <c r="L48" s="195"/>
      <c r="M48" s="195"/>
      <c r="N48" s="196"/>
      <c r="O48" s="197"/>
      <c r="P48" s="196"/>
      <c r="Q48" s="196"/>
      <c r="R48" s="198"/>
      <c r="S48" s="1137" t="str">
        <f t="shared" si="1"/>
        <v/>
      </c>
      <c r="T48" s="1138"/>
      <c r="U48" s="436"/>
      <c r="V48" s="978"/>
      <c r="W48" s="981" t="str">
        <f>IF(ISBLANK('A1'!A48),"",'A1'!A48&amp;"-")&amp;'A1'!B48&amp;IF(ISBLANK('A1'!D48),"","/"&amp;'A1'!D48)</f>
        <v/>
      </c>
      <c r="X48" s="981" t="str">
        <f t="shared" si="2"/>
        <v/>
      </c>
    </row>
    <row r="49" spans="1:24" ht="15" customHeight="1" x14ac:dyDescent="0.25">
      <c r="A49" s="141" t="str">
        <f>IF(ISBLANK('A1'!A49),"",'A1'!A49)</f>
        <v/>
      </c>
      <c r="B49" s="982" t="str">
        <f>IF(ISBLANK('A1'!B49),"",'A1'!B49)</f>
        <v/>
      </c>
      <c r="C49" s="983" t="str">
        <f>IF(ISBLANK('A1'!D49),"",'A1'!D49)</f>
        <v/>
      </c>
      <c r="D49" s="897" t="str">
        <f>IF(ISBLANK('A1'!G49),"",'A1'!G49)</f>
        <v/>
      </c>
      <c r="E49" s="894" t="str">
        <f>IF(ISBLANK('A1'!H49),"",'A1'!H49)</f>
        <v/>
      </c>
      <c r="F49" s="984" t="str">
        <f>IF(ISBLANK('A1'!I49),"",'A1'!I49)</f>
        <v/>
      </c>
      <c r="G49" s="805"/>
      <c r="H49" s="198"/>
      <c r="I49" s="194"/>
      <c r="J49" s="195"/>
      <c r="K49" s="195"/>
      <c r="L49" s="195"/>
      <c r="M49" s="195"/>
      <c r="N49" s="196"/>
      <c r="O49" s="197"/>
      <c r="P49" s="196"/>
      <c r="Q49" s="196"/>
      <c r="R49" s="198"/>
      <c r="S49" s="1137" t="str">
        <f t="shared" si="1"/>
        <v/>
      </c>
      <c r="T49" s="1138"/>
      <c r="U49" s="436"/>
      <c r="V49" s="978"/>
      <c r="W49" s="981" t="str">
        <f>IF(ISBLANK('A1'!A49),"",'A1'!A49&amp;"-")&amp;'A1'!B49&amp;IF(ISBLANK('A1'!D49),"","/"&amp;'A1'!D49)</f>
        <v/>
      </c>
      <c r="X49" s="981" t="str">
        <f t="shared" si="2"/>
        <v/>
      </c>
    </row>
    <row r="50" spans="1:24" ht="15" customHeight="1" x14ac:dyDescent="0.25">
      <c r="A50" s="141" t="str">
        <f>IF(ISBLANK('A1'!A50),"",'A1'!A50)</f>
        <v/>
      </c>
      <c r="B50" s="982" t="str">
        <f>IF(ISBLANK('A1'!B50),"",'A1'!B50)</f>
        <v/>
      </c>
      <c r="C50" s="983" t="str">
        <f>IF(ISBLANK('A1'!D50),"",'A1'!D50)</f>
        <v/>
      </c>
      <c r="D50" s="897" t="str">
        <f>IF(ISBLANK('A1'!G50),"",'A1'!G50)</f>
        <v/>
      </c>
      <c r="E50" s="894" t="str">
        <f>IF(ISBLANK('A1'!H50),"",'A1'!H50)</f>
        <v/>
      </c>
      <c r="F50" s="984" t="str">
        <f>IF(ISBLANK('A1'!I50),"",'A1'!I50)</f>
        <v/>
      </c>
      <c r="G50" s="805"/>
      <c r="H50" s="198"/>
      <c r="I50" s="194"/>
      <c r="J50" s="195"/>
      <c r="K50" s="195"/>
      <c r="L50" s="195"/>
      <c r="M50" s="195"/>
      <c r="N50" s="196"/>
      <c r="O50" s="197"/>
      <c r="P50" s="196"/>
      <c r="Q50" s="196"/>
      <c r="R50" s="198"/>
      <c r="S50" s="1137" t="str">
        <f t="shared" si="1"/>
        <v/>
      </c>
      <c r="T50" s="1138"/>
      <c r="U50" s="436"/>
      <c r="V50" s="978"/>
      <c r="W50" s="981" t="str">
        <f>IF(ISBLANK('A1'!A50),"",'A1'!A50&amp;"-")&amp;'A1'!B50&amp;IF(ISBLANK('A1'!D50),"","/"&amp;'A1'!D50)</f>
        <v/>
      </c>
      <c r="X50" s="981" t="str">
        <f t="shared" si="2"/>
        <v/>
      </c>
    </row>
    <row r="51" spans="1:24" ht="15" customHeight="1" x14ac:dyDescent="0.25">
      <c r="A51" s="141" t="str">
        <f>IF(ISBLANK('A1'!A51),"",'A1'!A51)</f>
        <v/>
      </c>
      <c r="B51" s="982" t="str">
        <f>IF(ISBLANK('A1'!B51),"",'A1'!B51)</f>
        <v/>
      </c>
      <c r="C51" s="983" t="str">
        <f>IF(ISBLANK('A1'!D51),"",'A1'!D51)</f>
        <v/>
      </c>
      <c r="D51" s="897" t="str">
        <f>IF(ISBLANK('A1'!G51),"",'A1'!G51)</f>
        <v/>
      </c>
      <c r="E51" s="894" t="str">
        <f>IF(ISBLANK('A1'!H51),"",'A1'!H51)</f>
        <v/>
      </c>
      <c r="F51" s="984" t="str">
        <f>IF(ISBLANK('A1'!I51),"",'A1'!I51)</f>
        <v/>
      </c>
      <c r="G51" s="805"/>
      <c r="H51" s="198"/>
      <c r="I51" s="194"/>
      <c r="J51" s="195"/>
      <c r="K51" s="195"/>
      <c r="L51" s="195"/>
      <c r="M51" s="195"/>
      <c r="N51" s="196"/>
      <c r="O51" s="197"/>
      <c r="P51" s="196"/>
      <c r="Q51" s="196"/>
      <c r="R51" s="198"/>
      <c r="S51" s="1137" t="str">
        <f t="shared" si="1"/>
        <v/>
      </c>
      <c r="T51" s="1138"/>
      <c r="U51" s="436"/>
      <c r="V51" s="978"/>
      <c r="W51" s="981" t="str">
        <f>IF(ISBLANK('A1'!A51),"",'A1'!A51&amp;"-")&amp;'A1'!B51&amp;IF(ISBLANK('A1'!D51),"","/"&amp;'A1'!D51)</f>
        <v/>
      </c>
      <c r="X51" s="981" t="str">
        <f t="shared" si="2"/>
        <v/>
      </c>
    </row>
    <row r="52" spans="1:24" ht="15" customHeight="1" x14ac:dyDescent="0.25">
      <c r="A52" s="141" t="str">
        <f>IF(ISBLANK('A1'!A52),"",'A1'!A52)</f>
        <v/>
      </c>
      <c r="B52" s="982" t="str">
        <f>IF(ISBLANK('A1'!B52),"",'A1'!B52)</f>
        <v/>
      </c>
      <c r="C52" s="983" t="str">
        <f>IF(ISBLANK('A1'!D52),"",'A1'!D52)</f>
        <v/>
      </c>
      <c r="D52" s="897" t="str">
        <f>IF(ISBLANK('A1'!G52),"",'A1'!G52)</f>
        <v/>
      </c>
      <c r="E52" s="894" t="str">
        <f>IF(ISBLANK('A1'!H52),"",'A1'!H52)</f>
        <v/>
      </c>
      <c r="F52" s="984" t="str">
        <f>IF(ISBLANK('A1'!I52),"",'A1'!I52)</f>
        <v/>
      </c>
      <c r="G52" s="805"/>
      <c r="H52" s="198"/>
      <c r="I52" s="194"/>
      <c r="J52" s="195"/>
      <c r="K52" s="195"/>
      <c r="L52" s="195"/>
      <c r="M52" s="195"/>
      <c r="N52" s="196"/>
      <c r="O52" s="197"/>
      <c r="P52" s="196"/>
      <c r="Q52" s="196"/>
      <c r="R52" s="198"/>
      <c r="S52" s="1137" t="str">
        <f t="shared" si="1"/>
        <v/>
      </c>
      <c r="T52" s="1138"/>
      <c r="U52" s="436"/>
      <c r="V52" s="978"/>
      <c r="W52" s="981" t="str">
        <f>IF(ISBLANK('A1'!A52),"",'A1'!A52&amp;"-")&amp;'A1'!B52&amp;IF(ISBLANK('A1'!D52),"","/"&amp;'A1'!D52)</f>
        <v/>
      </c>
      <c r="X52" s="981" t="str">
        <f t="shared" si="2"/>
        <v/>
      </c>
    </row>
    <row r="53" spans="1:24" ht="15" customHeight="1" x14ac:dyDescent="0.25">
      <c r="A53" s="141" t="str">
        <f>IF(ISBLANK('A1'!A53),"",'A1'!A53)</f>
        <v/>
      </c>
      <c r="B53" s="982" t="str">
        <f>IF(ISBLANK('A1'!B53),"",'A1'!B53)</f>
        <v/>
      </c>
      <c r="C53" s="983" t="str">
        <f>IF(ISBLANK('A1'!D53),"",'A1'!D53)</f>
        <v/>
      </c>
      <c r="D53" s="897" t="str">
        <f>IF(ISBLANK('A1'!G53),"",'A1'!G53)</f>
        <v/>
      </c>
      <c r="E53" s="894" t="str">
        <f>IF(ISBLANK('A1'!H53),"",'A1'!H53)</f>
        <v/>
      </c>
      <c r="F53" s="984" t="str">
        <f>IF(ISBLANK('A1'!I53),"",'A1'!I53)</f>
        <v/>
      </c>
      <c r="G53" s="805"/>
      <c r="H53" s="198"/>
      <c r="I53" s="194"/>
      <c r="J53" s="195"/>
      <c r="K53" s="195"/>
      <c r="L53" s="195"/>
      <c r="M53" s="195"/>
      <c r="N53" s="196"/>
      <c r="O53" s="197"/>
      <c r="P53" s="196"/>
      <c r="Q53" s="196"/>
      <c r="R53" s="198"/>
      <c r="S53" s="1137" t="str">
        <f t="shared" si="1"/>
        <v/>
      </c>
      <c r="T53" s="1138"/>
      <c r="U53" s="436"/>
      <c r="V53" s="978"/>
      <c r="W53" s="981" t="str">
        <f>IF(ISBLANK('A1'!A53),"",'A1'!A53&amp;"-")&amp;'A1'!B53&amp;IF(ISBLANK('A1'!D53),"","/"&amp;'A1'!D53)</f>
        <v/>
      </c>
      <c r="X53" s="981" t="str">
        <f t="shared" si="2"/>
        <v/>
      </c>
    </row>
    <row r="54" spans="1:24" ht="15" customHeight="1" x14ac:dyDescent="0.25">
      <c r="A54" s="141" t="str">
        <f>IF(ISBLANK('A1'!A54),"",'A1'!A54)</f>
        <v/>
      </c>
      <c r="B54" s="982" t="str">
        <f>IF(ISBLANK('A1'!B54),"",'A1'!B54)</f>
        <v/>
      </c>
      <c r="C54" s="983" t="str">
        <f>IF(ISBLANK('A1'!D54),"",'A1'!D54)</f>
        <v/>
      </c>
      <c r="D54" s="897" t="str">
        <f>IF(ISBLANK('A1'!G54),"",'A1'!G54)</f>
        <v/>
      </c>
      <c r="E54" s="894" t="str">
        <f>IF(ISBLANK('A1'!H54),"",'A1'!H54)</f>
        <v/>
      </c>
      <c r="F54" s="984" t="str">
        <f>IF(ISBLANK('A1'!I54),"",'A1'!I54)</f>
        <v/>
      </c>
      <c r="G54" s="805"/>
      <c r="H54" s="198"/>
      <c r="I54" s="194"/>
      <c r="J54" s="195"/>
      <c r="K54" s="195"/>
      <c r="L54" s="195"/>
      <c r="M54" s="195"/>
      <c r="N54" s="196"/>
      <c r="O54" s="197"/>
      <c r="P54" s="196"/>
      <c r="Q54" s="196"/>
      <c r="R54" s="198"/>
      <c r="S54" s="1137" t="str">
        <f t="shared" si="1"/>
        <v/>
      </c>
      <c r="T54" s="1138"/>
      <c r="U54" s="436"/>
      <c r="V54" s="978"/>
      <c r="W54" s="981" t="str">
        <f>IF(ISBLANK('A1'!A54),"",'A1'!A54&amp;"-")&amp;'A1'!B54&amp;IF(ISBLANK('A1'!D54),"","/"&amp;'A1'!D54)</f>
        <v/>
      </c>
      <c r="X54" s="981" t="str">
        <f t="shared" si="2"/>
        <v/>
      </c>
    </row>
    <row r="55" spans="1:24" ht="15" customHeight="1" x14ac:dyDescent="0.25">
      <c r="A55" s="141" t="str">
        <f>IF(ISBLANK('A1'!A55),"",'A1'!A55)</f>
        <v/>
      </c>
      <c r="B55" s="982" t="str">
        <f>IF(ISBLANK('A1'!B55),"",'A1'!B55)</f>
        <v/>
      </c>
      <c r="C55" s="983" t="str">
        <f>IF(ISBLANK('A1'!D55),"",'A1'!D55)</f>
        <v/>
      </c>
      <c r="D55" s="897" t="str">
        <f>IF(ISBLANK('A1'!G55),"",'A1'!G55)</f>
        <v/>
      </c>
      <c r="E55" s="894" t="str">
        <f>IF(ISBLANK('A1'!H55),"",'A1'!H55)</f>
        <v/>
      </c>
      <c r="F55" s="984" t="str">
        <f>IF(ISBLANK('A1'!I55),"",'A1'!I55)</f>
        <v/>
      </c>
      <c r="G55" s="805"/>
      <c r="H55" s="198"/>
      <c r="I55" s="194"/>
      <c r="J55" s="195"/>
      <c r="K55" s="195"/>
      <c r="L55" s="195"/>
      <c r="M55" s="195"/>
      <c r="N55" s="196"/>
      <c r="O55" s="197"/>
      <c r="P55" s="196"/>
      <c r="Q55" s="196"/>
      <c r="R55" s="198"/>
      <c r="S55" s="1137" t="str">
        <f t="shared" si="1"/>
        <v/>
      </c>
      <c r="T55" s="1138"/>
      <c r="U55" s="436"/>
      <c r="V55" s="978"/>
      <c r="W55" s="981" t="str">
        <f>IF(ISBLANK('A1'!A55),"",'A1'!A55&amp;"-")&amp;'A1'!B55&amp;IF(ISBLANK('A1'!D55),"","/"&amp;'A1'!D55)</f>
        <v/>
      </c>
      <c r="X55" s="981" t="str">
        <f t="shared" si="2"/>
        <v/>
      </c>
    </row>
    <row r="56" spans="1:24" ht="15" customHeight="1" x14ac:dyDescent="0.25">
      <c r="A56" s="141" t="str">
        <f>IF(ISBLANK('A1'!A56),"",'A1'!A56)</f>
        <v/>
      </c>
      <c r="B56" s="982" t="str">
        <f>IF(ISBLANK('A1'!B56),"",'A1'!B56)</f>
        <v/>
      </c>
      <c r="C56" s="983" t="str">
        <f>IF(ISBLANK('A1'!D56),"",'A1'!D56)</f>
        <v/>
      </c>
      <c r="D56" s="897" t="str">
        <f>IF(ISBLANK('A1'!G56),"",'A1'!G56)</f>
        <v/>
      </c>
      <c r="E56" s="894" t="str">
        <f>IF(ISBLANK('A1'!H56),"",'A1'!H56)</f>
        <v/>
      </c>
      <c r="F56" s="984" t="str">
        <f>IF(ISBLANK('A1'!I56),"",'A1'!I56)</f>
        <v/>
      </c>
      <c r="G56" s="805"/>
      <c r="H56" s="198"/>
      <c r="I56" s="194"/>
      <c r="J56" s="195"/>
      <c r="K56" s="195"/>
      <c r="L56" s="195"/>
      <c r="M56" s="195"/>
      <c r="N56" s="196"/>
      <c r="O56" s="197"/>
      <c r="P56" s="196"/>
      <c r="Q56" s="196"/>
      <c r="R56" s="198"/>
      <c r="S56" s="1137" t="str">
        <f t="shared" si="1"/>
        <v/>
      </c>
      <c r="T56" s="1138"/>
      <c r="U56" s="436"/>
      <c r="V56" s="978"/>
      <c r="W56" s="981" t="str">
        <f>IF(ISBLANK('A1'!A56),"",'A1'!A56&amp;"-")&amp;'A1'!B56&amp;IF(ISBLANK('A1'!D56),"","/"&amp;'A1'!D56)</f>
        <v/>
      </c>
      <c r="X56" s="981" t="str">
        <f t="shared" si="2"/>
        <v/>
      </c>
    </row>
    <row r="57" spans="1:24" ht="15" customHeight="1" x14ac:dyDescent="0.25">
      <c r="A57" s="141" t="str">
        <f>IF(ISBLANK('A1'!A57),"",'A1'!A57)</f>
        <v/>
      </c>
      <c r="B57" s="982" t="str">
        <f>IF(ISBLANK('A1'!B57),"",'A1'!B57)</f>
        <v/>
      </c>
      <c r="C57" s="983" t="str">
        <f>IF(ISBLANK('A1'!D57),"",'A1'!D57)</f>
        <v/>
      </c>
      <c r="D57" s="897" t="str">
        <f>IF(ISBLANK('A1'!G57),"",'A1'!G57)</f>
        <v/>
      </c>
      <c r="E57" s="894" t="str">
        <f>IF(ISBLANK('A1'!H57),"",'A1'!H57)</f>
        <v/>
      </c>
      <c r="F57" s="984" t="str">
        <f>IF(ISBLANK('A1'!I57),"",'A1'!I57)</f>
        <v/>
      </c>
      <c r="G57" s="805"/>
      <c r="H57" s="198"/>
      <c r="I57" s="194"/>
      <c r="J57" s="195"/>
      <c r="K57" s="195"/>
      <c r="L57" s="195"/>
      <c r="M57" s="195"/>
      <c r="N57" s="196"/>
      <c r="O57" s="197"/>
      <c r="P57" s="196"/>
      <c r="Q57" s="196"/>
      <c r="R57" s="198"/>
      <c r="S57" s="1137" t="str">
        <f t="shared" si="1"/>
        <v/>
      </c>
      <c r="T57" s="1138"/>
      <c r="U57" s="436"/>
      <c r="V57" s="978"/>
      <c r="W57" s="981" t="str">
        <f>IF(ISBLANK('A1'!A57),"",'A1'!A57&amp;"-")&amp;'A1'!B57&amp;IF(ISBLANK('A1'!D57),"","/"&amp;'A1'!D57)</f>
        <v/>
      </c>
      <c r="X57" s="981" t="str">
        <f t="shared" si="2"/>
        <v/>
      </c>
    </row>
    <row r="58" spans="1:24" ht="15" customHeight="1" x14ac:dyDescent="0.25">
      <c r="A58" s="141" t="str">
        <f>IF(ISBLANK('A1'!A58),"",'A1'!A58)</f>
        <v/>
      </c>
      <c r="B58" s="982" t="str">
        <f>IF(ISBLANK('A1'!B58),"",'A1'!B58)</f>
        <v/>
      </c>
      <c r="C58" s="983" t="str">
        <f>IF(ISBLANK('A1'!D58),"",'A1'!D58)</f>
        <v/>
      </c>
      <c r="D58" s="897" t="str">
        <f>IF(ISBLANK('A1'!G58),"",'A1'!G58)</f>
        <v/>
      </c>
      <c r="E58" s="894" t="str">
        <f>IF(ISBLANK('A1'!H58),"",'A1'!H58)</f>
        <v/>
      </c>
      <c r="F58" s="984" t="str">
        <f>IF(ISBLANK('A1'!I58),"",'A1'!I58)</f>
        <v/>
      </c>
      <c r="G58" s="805"/>
      <c r="H58" s="198"/>
      <c r="I58" s="194"/>
      <c r="J58" s="195"/>
      <c r="K58" s="195"/>
      <c r="L58" s="195"/>
      <c r="M58" s="195"/>
      <c r="N58" s="196"/>
      <c r="O58" s="197"/>
      <c r="P58" s="196"/>
      <c r="Q58" s="196"/>
      <c r="R58" s="198"/>
      <c r="S58" s="1137" t="str">
        <f t="shared" si="1"/>
        <v/>
      </c>
      <c r="T58" s="1138"/>
      <c r="U58" s="436"/>
      <c r="V58" s="978"/>
      <c r="W58" s="981" t="str">
        <f>IF(ISBLANK('A1'!A58),"",'A1'!A58&amp;"-")&amp;'A1'!B58&amp;IF(ISBLANK('A1'!D58),"","/"&amp;'A1'!D58)</f>
        <v/>
      </c>
      <c r="X58" s="981" t="str">
        <f t="shared" si="2"/>
        <v/>
      </c>
    </row>
    <row r="59" spans="1:24" ht="15" customHeight="1" x14ac:dyDescent="0.25">
      <c r="A59" s="141" t="str">
        <f>IF(ISBLANK('A1'!A59),"",'A1'!A59)</f>
        <v/>
      </c>
      <c r="B59" s="982" t="str">
        <f>IF(ISBLANK('A1'!B59),"",'A1'!B59)</f>
        <v/>
      </c>
      <c r="C59" s="983" t="str">
        <f>IF(ISBLANK('A1'!D59),"",'A1'!D59)</f>
        <v/>
      </c>
      <c r="D59" s="897" t="str">
        <f>IF(ISBLANK('A1'!G59),"",'A1'!G59)</f>
        <v/>
      </c>
      <c r="E59" s="894" t="str">
        <f>IF(ISBLANK('A1'!H59),"",'A1'!H59)</f>
        <v/>
      </c>
      <c r="F59" s="984" t="str">
        <f>IF(ISBLANK('A1'!I59),"",'A1'!I59)</f>
        <v/>
      </c>
      <c r="G59" s="805"/>
      <c r="H59" s="198"/>
      <c r="I59" s="194"/>
      <c r="J59" s="195"/>
      <c r="K59" s="195"/>
      <c r="L59" s="195"/>
      <c r="M59" s="195"/>
      <c r="N59" s="196"/>
      <c r="O59" s="197"/>
      <c r="P59" s="196"/>
      <c r="Q59" s="196"/>
      <c r="R59" s="198"/>
      <c r="S59" s="1137" t="str">
        <f t="shared" si="1"/>
        <v/>
      </c>
      <c r="T59" s="1138"/>
      <c r="U59" s="436"/>
      <c r="V59" s="978"/>
      <c r="W59" s="981" t="str">
        <f>IF(ISBLANK('A1'!A59),"",'A1'!A59&amp;"-")&amp;'A1'!B59&amp;IF(ISBLANK('A1'!D59),"","/"&amp;'A1'!D59)</f>
        <v/>
      </c>
      <c r="X59" s="981" t="str">
        <f t="shared" si="2"/>
        <v/>
      </c>
    </row>
    <row r="60" spans="1:24" ht="15" customHeight="1" x14ac:dyDescent="0.25">
      <c r="A60" s="141" t="str">
        <f>IF(ISBLANK('A1'!A60),"",'A1'!A60)</f>
        <v/>
      </c>
      <c r="B60" s="982" t="str">
        <f>IF(ISBLANK('A1'!B60),"",'A1'!B60)</f>
        <v/>
      </c>
      <c r="C60" s="983" t="str">
        <f>IF(ISBLANK('A1'!D60),"",'A1'!D60)</f>
        <v/>
      </c>
      <c r="D60" s="897" t="str">
        <f>IF(ISBLANK('A1'!G60),"",'A1'!G60)</f>
        <v/>
      </c>
      <c r="E60" s="894" t="str">
        <f>IF(ISBLANK('A1'!H60),"",'A1'!H60)</f>
        <v/>
      </c>
      <c r="F60" s="984" t="str">
        <f>IF(ISBLANK('A1'!I60),"",'A1'!I60)</f>
        <v/>
      </c>
      <c r="G60" s="805"/>
      <c r="H60" s="198"/>
      <c r="I60" s="194"/>
      <c r="J60" s="195"/>
      <c r="K60" s="195"/>
      <c r="L60" s="195"/>
      <c r="M60" s="195"/>
      <c r="N60" s="196"/>
      <c r="O60" s="197"/>
      <c r="P60" s="196"/>
      <c r="Q60" s="196"/>
      <c r="R60" s="198"/>
      <c r="S60" s="1137" t="str">
        <f t="shared" si="1"/>
        <v/>
      </c>
      <c r="T60" s="1138"/>
      <c r="U60" s="436"/>
      <c r="V60" s="978"/>
      <c r="W60" s="981" t="str">
        <f>IF(ISBLANK('A1'!A60),"",'A1'!A60&amp;"-")&amp;'A1'!B60&amp;IF(ISBLANK('A1'!D60),"","/"&amp;'A1'!D60)</f>
        <v/>
      </c>
      <c r="X60" s="981" t="str">
        <f t="shared" si="2"/>
        <v/>
      </c>
    </row>
    <row r="61" spans="1:24" ht="15" customHeight="1" x14ac:dyDescent="0.25">
      <c r="A61" s="141" t="str">
        <f>IF(ISBLANK('A1'!A61),"",'A1'!A61)</f>
        <v/>
      </c>
      <c r="B61" s="982" t="str">
        <f>IF(ISBLANK('A1'!B61),"",'A1'!B61)</f>
        <v/>
      </c>
      <c r="C61" s="983" t="str">
        <f>IF(ISBLANK('A1'!D61),"",'A1'!D61)</f>
        <v/>
      </c>
      <c r="D61" s="897" t="str">
        <f>IF(ISBLANK('A1'!G61),"",'A1'!G61)</f>
        <v/>
      </c>
      <c r="E61" s="894" t="str">
        <f>IF(ISBLANK('A1'!H61),"",'A1'!H61)</f>
        <v/>
      </c>
      <c r="F61" s="984" t="str">
        <f>IF(ISBLANK('A1'!I61),"",'A1'!I61)</f>
        <v/>
      </c>
      <c r="G61" s="805"/>
      <c r="H61" s="198"/>
      <c r="I61" s="194"/>
      <c r="J61" s="195"/>
      <c r="K61" s="195"/>
      <c r="L61" s="195"/>
      <c r="M61" s="195"/>
      <c r="N61" s="196"/>
      <c r="O61" s="197"/>
      <c r="P61" s="196"/>
      <c r="Q61" s="196"/>
      <c r="R61" s="198"/>
      <c r="S61" s="1137" t="str">
        <f t="shared" si="1"/>
        <v/>
      </c>
      <c r="T61" s="1138"/>
      <c r="U61" s="436"/>
      <c r="V61" s="978"/>
      <c r="W61" s="981" t="str">
        <f>IF(ISBLANK('A1'!A61),"",'A1'!A61&amp;"-")&amp;'A1'!B61&amp;IF(ISBLANK('A1'!D61),"","/"&amp;'A1'!D61)</f>
        <v/>
      </c>
      <c r="X61" s="981" t="str">
        <f t="shared" si="2"/>
        <v/>
      </c>
    </row>
    <row r="62" spans="1:24" ht="15" customHeight="1" x14ac:dyDescent="0.25">
      <c r="A62" s="141" t="str">
        <f>IF(ISBLANK('A1'!A62),"",'A1'!A62)</f>
        <v/>
      </c>
      <c r="B62" s="982" t="str">
        <f>IF(ISBLANK('A1'!B62),"",'A1'!B62)</f>
        <v/>
      </c>
      <c r="C62" s="983" t="str">
        <f>IF(ISBLANK('A1'!D62),"",'A1'!D62)</f>
        <v/>
      </c>
      <c r="D62" s="897" t="str">
        <f>IF(ISBLANK('A1'!G62),"",'A1'!G62)</f>
        <v/>
      </c>
      <c r="E62" s="894" t="str">
        <f>IF(ISBLANK('A1'!H62),"",'A1'!H62)</f>
        <v/>
      </c>
      <c r="F62" s="984" t="str">
        <f>IF(ISBLANK('A1'!I62),"",'A1'!I62)</f>
        <v/>
      </c>
      <c r="G62" s="805"/>
      <c r="H62" s="198"/>
      <c r="I62" s="194"/>
      <c r="J62" s="195"/>
      <c r="K62" s="195"/>
      <c r="L62" s="195"/>
      <c r="M62" s="195"/>
      <c r="N62" s="196"/>
      <c r="O62" s="197"/>
      <c r="P62" s="196"/>
      <c r="Q62" s="196"/>
      <c r="R62" s="198"/>
      <c r="S62" s="1137" t="str">
        <f t="shared" si="1"/>
        <v/>
      </c>
      <c r="T62" s="1138"/>
      <c r="U62" s="436"/>
      <c r="V62" s="978"/>
      <c r="W62" s="981" t="str">
        <f>IF(ISBLANK('A1'!A62),"",'A1'!A62&amp;"-")&amp;'A1'!B62&amp;IF(ISBLANK('A1'!D62),"","/"&amp;'A1'!D62)</f>
        <v/>
      </c>
      <c r="X62" s="981" t="str">
        <f t="shared" si="2"/>
        <v/>
      </c>
    </row>
    <row r="63" spans="1:24" ht="15" customHeight="1" x14ac:dyDescent="0.25">
      <c r="A63" s="141" t="str">
        <f>IF(ISBLANK('A1'!A63),"",'A1'!A63)</f>
        <v/>
      </c>
      <c r="B63" s="982" t="str">
        <f>IF(ISBLANK('A1'!B63),"",'A1'!B63)</f>
        <v/>
      </c>
      <c r="C63" s="983" t="str">
        <f>IF(ISBLANK('A1'!D63),"",'A1'!D63)</f>
        <v/>
      </c>
      <c r="D63" s="897" t="str">
        <f>IF(ISBLANK('A1'!G63),"",'A1'!G63)</f>
        <v/>
      </c>
      <c r="E63" s="894" t="str">
        <f>IF(ISBLANK('A1'!H63),"",'A1'!H63)</f>
        <v/>
      </c>
      <c r="F63" s="984" t="str">
        <f>IF(ISBLANK('A1'!I63),"",'A1'!I63)</f>
        <v/>
      </c>
      <c r="G63" s="805"/>
      <c r="H63" s="198"/>
      <c r="I63" s="194"/>
      <c r="J63" s="195"/>
      <c r="K63" s="195"/>
      <c r="L63" s="195"/>
      <c r="M63" s="195"/>
      <c r="N63" s="196"/>
      <c r="O63" s="197"/>
      <c r="P63" s="196"/>
      <c r="Q63" s="196"/>
      <c r="R63" s="198"/>
      <c r="S63" s="1137" t="str">
        <f t="shared" si="1"/>
        <v/>
      </c>
      <c r="T63" s="1138"/>
      <c r="U63" s="436"/>
      <c r="V63" s="978"/>
      <c r="W63" s="981" t="str">
        <f>IF(ISBLANK('A1'!A63),"",'A1'!A63&amp;"-")&amp;'A1'!B63&amp;IF(ISBLANK('A1'!D63),"","/"&amp;'A1'!D63)</f>
        <v/>
      </c>
      <c r="X63" s="981" t="str">
        <f t="shared" si="2"/>
        <v/>
      </c>
    </row>
    <row r="64" spans="1:24" ht="15" customHeight="1" x14ac:dyDescent="0.25">
      <c r="A64" s="141" t="str">
        <f>IF(ISBLANK('A1'!A64),"",'A1'!A64)</f>
        <v/>
      </c>
      <c r="B64" s="982" t="str">
        <f>IF(ISBLANK('A1'!B64),"",'A1'!B64)</f>
        <v/>
      </c>
      <c r="C64" s="983" t="str">
        <f>IF(ISBLANK('A1'!D64),"",'A1'!D64)</f>
        <v/>
      </c>
      <c r="D64" s="897" t="str">
        <f>IF(ISBLANK('A1'!G64),"",'A1'!G64)</f>
        <v/>
      </c>
      <c r="E64" s="894" t="str">
        <f>IF(ISBLANK('A1'!H64),"",'A1'!H64)</f>
        <v/>
      </c>
      <c r="F64" s="984" t="str">
        <f>IF(ISBLANK('A1'!I64),"",'A1'!I64)</f>
        <v/>
      </c>
      <c r="G64" s="805"/>
      <c r="H64" s="198"/>
      <c r="I64" s="194"/>
      <c r="J64" s="195"/>
      <c r="K64" s="195"/>
      <c r="L64" s="195"/>
      <c r="M64" s="195"/>
      <c r="N64" s="196"/>
      <c r="O64" s="197"/>
      <c r="P64" s="196"/>
      <c r="Q64" s="196"/>
      <c r="R64" s="198"/>
      <c r="S64" s="1137" t="str">
        <f t="shared" si="1"/>
        <v/>
      </c>
      <c r="T64" s="1138"/>
      <c r="U64" s="436"/>
      <c r="V64" s="978"/>
      <c r="W64" s="981" t="str">
        <f>IF(ISBLANK('A1'!A64),"",'A1'!A64&amp;"-")&amp;'A1'!B64&amp;IF(ISBLANK('A1'!D64),"","/"&amp;'A1'!D64)</f>
        <v/>
      </c>
      <c r="X64" s="981" t="str">
        <f t="shared" si="2"/>
        <v/>
      </c>
    </row>
    <row r="65" spans="1:24" ht="15" customHeight="1" x14ac:dyDescent="0.25">
      <c r="A65" s="141" t="str">
        <f>IF(ISBLANK('A1'!A65),"",'A1'!A65)</f>
        <v/>
      </c>
      <c r="B65" s="982" t="str">
        <f>IF(ISBLANK('A1'!B65),"",'A1'!B65)</f>
        <v/>
      </c>
      <c r="C65" s="983" t="str">
        <f>IF(ISBLANK('A1'!D65),"",'A1'!D65)</f>
        <v/>
      </c>
      <c r="D65" s="897" t="str">
        <f>IF(ISBLANK('A1'!G65),"",'A1'!G65)</f>
        <v/>
      </c>
      <c r="E65" s="894" t="str">
        <f>IF(ISBLANK('A1'!H65),"",'A1'!H65)</f>
        <v/>
      </c>
      <c r="F65" s="984" t="str">
        <f>IF(ISBLANK('A1'!I65),"",'A1'!I65)</f>
        <v/>
      </c>
      <c r="G65" s="805"/>
      <c r="H65" s="198"/>
      <c r="I65" s="194"/>
      <c r="J65" s="195"/>
      <c r="K65" s="195"/>
      <c r="L65" s="195"/>
      <c r="M65" s="195"/>
      <c r="N65" s="196"/>
      <c r="O65" s="197"/>
      <c r="P65" s="196"/>
      <c r="Q65" s="196"/>
      <c r="R65" s="198"/>
      <c r="S65" s="1137" t="str">
        <f t="shared" si="1"/>
        <v/>
      </c>
      <c r="T65" s="1138"/>
      <c r="U65" s="436"/>
      <c r="V65" s="978"/>
      <c r="W65" s="981" t="str">
        <f>IF(ISBLANK('A1'!A65),"",'A1'!A65&amp;"-")&amp;'A1'!B65&amp;IF(ISBLANK('A1'!D65),"","/"&amp;'A1'!D65)</f>
        <v/>
      </c>
      <c r="X65" s="981" t="str">
        <f t="shared" si="2"/>
        <v/>
      </c>
    </row>
    <row r="66" spans="1:24" ht="15" customHeight="1" x14ac:dyDescent="0.25">
      <c r="A66" s="141" t="str">
        <f>IF(ISBLANK('A1'!A66),"",'A1'!A66)</f>
        <v/>
      </c>
      <c r="B66" s="982" t="str">
        <f>IF(ISBLANK('A1'!B66),"",'A1'!B66)</f>
        <v/>
      </c>
      <c r="C66" s="983" t="str">
        <f>IF(ISBLANK('A1'!D66),"",'A1'!D66)</f>
        <v/>
      </c>
      <c r="D66" s="897" t="str">
        <f>IF(ISBLANK('A1'!G66),"",'A1'!G66)</f>
        <v/>
      </c>
      <c r="E66" s="894" t="str">
        <f>IF(ISBLANK('A1'!H66),"",'A1'!H66)</f>
        <v/>
      </c>
      <c r="F66" s="984" t="str">
        <f>IF(ISBLANK('A1'!I66),"",'A1'!I66)</f>
        <v/>
      </c>
      <c r="G66" s="805"/>
      <c r="H66" s="198"/>
      <c r="I66" s="194"/>
      <c r="J66" s="195"/>
      <c r="K66" s="195"/>
      <c r="L66" s="195"/>
      <c r="M66" s="195"/>
      <c r="N66" s="196"/>
      <c r="O66" s="197"/>
      <c r="P66" s="196"/>
      <c r="Q66" s="196"/>
      <c r="R66" s="198"/>
      <c r="S66" s="1137" t="str">
        <f t="shared" si="1"/>
        <v/>
      </c>
      <c r="T66" s="1138"/>
      <c r="U66" s="436"/>
      <c r="V66" s="978"/>
      <c r="W66" s="981" t="str">
        <f>IF(ISBLANK('A1'!A66),"",'A1'!A66&amp;"-")&amp;'A1'!B66&amp;IF(ISBLANK('A1'!D66),"","/"&amp;'A1'!D66)</f>
        <v/>
      </c>
      <c r="X66" s="981" t="str">
        <f t="shared" si="2"/>
        <v/>
      </c>
    </row>
    <row r="67" spans="1:24" ht="15" customHeight="1" x14ac:dyDescent="0.25">
      <c r="A67" s="141" t="str">
        <f>IF(ISBLANK('A1'!A67),"",'A1'!A67)</f>
        <v/>
      </c>
      <c r="B67" s="982" t="str">
        <f>IF(ISBLANK('A1'!B67),"",'A1'!B67)</f>
        <v/>
      </c>
      <c r="C67" s="983" t="str">
        <f>IF(ISBLANK('A1'!D67),"",'A1'!D67)</f>
        <v/>
      </c>
      <c r="D67" s="897" t="str">
        <f>IF(ISBLANK('A1'!G67),"",'A1'!G67)</f>
        <v/>
      </c>
      <c r="E67" s="894" t="str">
        <f>IF(ISBLANK('A1'!H67),"",'A1'!H67)</f>
        <v/>
      </c>
      <c r="F67" s="984" t="str">
        <f>IF(ISBLANK('A1'!I67),"",'A1'!I67)</f>
        <v/>
      </c>
      <c r="G67" s="805"/>
      <c r="H67" s="198"/>
      <c r="I67" s="194"/>
      <c r="J67" s="195"/>
      <c r="K67" s="195"/>
      <c r="L67" s="195"/>
      <c r="M67" s="195"/>
      <c r="N67" s="196"/>
      <c r="O67" s="197"/>
      <c r="P67" s="196"/>
      <c r="Q67" s="196"/>
      <c r="R67" s="198"/>
      <c r="S67" s="1137" t="str">
        <f t="shared" si="1"/>
        <v/>
      </c>
      <c r="T67" s="1138"/>
      <c r="U67" s="436"/>
      <c r="V67" s="978"/>
      <c r="W67" s="981" t="str">
        <f>IF(ISBLANK('A1'!A67),"",'A1'!A67&amp;"-")&amp;'A1'!B67&amp;IF(ISBLANK('A1'!D67),"","/"&amp;'A1'!D67)</f>
        <v/>
      </c>
      <c r="X67" s="981" t="str">
        <f t="shared" si="2"/>
        <v/>
      </c>
    </row>
    <row r="68" spans="1:24" ht="15" customHeight="1" x14ac:dyDescent="0.25">
      <c r="A68" s="141" t="str">
        <f>IF(ISBLANK('A1'!A68),"",'A1'!A68)</f>
        <v/>
      </c>
      <c r="B68" s="982" t="str">
        <f>IF(ISBLANK('A1'!B68),"",'A1'!B68)</f>
        <v/>
      </c>
      <c r="C68" s="983" t="str">
        <f>IF(ISBLANK('A1'!D68),"",'A1'!D68)</f>
        <v/>
      </c>
      <c r="D68" s="897" t="str">
        <f>IF(ISBLANK('A1'!G68),"",'A1'!G68)</f>
        <v/>
      </c>
      <c r="E68" s="894" t="str">
        <f>IF(ISBLANK('A1'!H68),"",'A1'!H68)</f>
        <v/>
      </c>
      <c r="F68" s="984" t="str">
        <f>IF(ISBLANK('A1'!I68),"",'A1'!I68)</f>
        <v/>
      </c>
      <c r="G68" s="805"/>
      <c r="H68" s="198"/>
      <c r="I68" s="194"/>
      <c r="J68" s="195"/>
      <c r="K68" s="195"/>
      <c r="L68" s="195"/>
      <c r="M68" s="195"/>
      <c r="N68" s="196"/>
      <c r="O68" s="197"/>
      <c r="P68" s="196"/>
      <c r="Q68" s="196"/>
      <c r="R68" s="198"/>
      <c r="S68" s="1137" t="str">
        <f t="shared" si="1"/>
        <v/>
      </c>
      <c r="T68" s="1138"/>
      <c r="U68" s="436"/>
      <c r="V68" s="978"/>
      <c r="W68" s="981" t="str">
        <f>IF(ISBLANK('A1'!A68),"",'A1'!A68&amp;"-")&amp;'A1'!B68&amp;IF(ISBLANK('A1'!D68),"","/"&amp;'A1'!D68)</f>
        <v/>
      </c>
      <c r="X68" s="981" t="str">
        <f t="shared" si="2"/>
        <v/>
      </c>
    </row>
    <row r="69" spans="1:24" ht="15" customHeight="1" x14ac:dyDescent="0.25">
      <c r="A69" s="141" t="str">
        <f>IF(ISBLANK('A1'!A69),"",'A1'!A69)</f>
        <v/>
      </c>
      <c r="B69" s="982" t="str">
        <f>IF(ISBLANK('A1'!B69),"",'A1'!B69)</f>
        <v/>
      </c>
      <c r="C69" s="983" t="str">
        <f>IF(ISBLANK('A1'!D69),"",'A1'!D69)</f>
        <v/>
      </c>
      <c r="D69" s="897" t="str">
        <f>IF(ISBLANK('A1'!G69),"",'A1'!G69)</f>
        <v/>
      </c>
      <c r="E69" s="894" t="str">
        <f>IF(ISBLANK('A1'!H69),"",'A1'!H69)</f>
        <v/>
      </c>
      <c r="F69" s="984" t="str">
        <f>IF(ISBLANK('A1'!I69),"",'A1'!I69)</f>
        <v/>
      </c>
      <c r="G69" s="805"/>
      <c r="H69" s="198"/>
      <c r="I69" s="194"/>
      <c r="J69" s="195"/>
      <c r="K69" s="195"/>
      <c r="L69" s="195"/>
      <c r="M69" s="195"/>
      <c r="N69" s="196"/>
      <c r="O69" s="197"/>
      <c r="P69" s="196"/>
      <c r="Q69" s="196"/>
      <c r="R69" s="198"/>
      <c r="S69" s="1137" t="str">
        <f t="shared" si="1"/>
        <v/>
      </c>
      <c r="T69" s="1138"/>
      <c r="U69" s="436"/>
      <c r="V69" s="978"/>
      <c r="W69" s="981" t="str">
        <f>IF(ISBLANK('A1'!A69),"",'A1'!A69&amp;"-")&amp;'A1'!B69&amp;IF(ISBLANK('A1'!D69),"","/"&amp;'A1'!D69)</f>
        <v/>
      </c>
      <c r="X69" s="981" t="str">
        <f t="shared" si="2"/>
        <v/>
      </c>
    </row>
    <row r="70" spans="1:24" ht="15" customHeight="1" x14ac:dyDescent="0.25">
      <c r="A70" s="141" t="str">
        <f>IF(ISBLANK('A1'!A70),"",'A1'!A70)</f>
        <v/>
      </c>
      <c r="B70" s="982" t="str">
        <f>IF(ISBLANK('A1'!B70),"",'A1'!B70)</f>
        <v/>
      </c>
      <c r="C70" s="983" t="str">
        <f>IF(ISBLANK('A1'!D70),"",'A1'!D70)</f>
        <v/>
      </c>
      <c r="D70" s="897" t="str">
        <f>IF(ISBLANK('A1'!G70),"",'A1'!G70)</f>
        <v/>
      </c>
      <c r="E70" s="894" t="str">
        <f>IF(ISBLANK('A1'!H70),"",'A1'!H70)</f>
        <v/>
      </c>
      <c r="F70" s="984" t="str">
        <f>IF(ISBLANK('A1'!I70),"",'A1'!I70)</f>
        <v/>
      </c>
      <c r="G70" s="805"/>
      <c r="H70" s="198"/>
      <c r="I70" s="194"/>
      <c r="J70" s="195"/>
      <c r="K70" s="195"/>
      <c r="L70" s="195"/>
      <c r="M70" s="195"/>
      <c r="N70" s="196"/>
      <c r="O70" s="197"/>
      <c r="P70" s="196"/>
      <c r="Q70" s="196"/>
      <c r="R70" s="198"/>
      <c r="S70" s="1137" t="str">
        <f t="shared" si="1"/>
        <v/>
      </c>
      <c r="T70" s="1138"/>
      <c r="U70" s="436"/>
      <c r="V70" s="978"/>
      <c r="W70" s="981" t="str">
        <f>IF(ISBLANK('A1'!A70),"",'A1'!A70&amp;"-")&amp;'A1'!B70&amp;IF(ISBLANK('A1'!D70),"","/"&amp;'A1'!D70)</f>
        <v/>
      </c>
      <c r="X70" s="981" t="str">
        <f t="shared" si="2"/>
        <v/>
      </c>
    </row>
    <row r="71" spans="1:24" ht="15" customHeight="1" x14ac:dyDescent="0.25">
      <c r="A71" s="141" t="str">
        <f>IF(ISBLANK('A1'!A71),"",'A1'!A71)</f>
        <v/>
      </c>
      <c r="B71" s="982" t="str">
        <f>IF(ISBLANK('A1'!B71),"",'A1'!B71)</f>
        <v/>
      </c>
      <c r="C71" s="983" t="str">
        <f>IF(ISBLANK('A1'!D71),"",'A1'!D71)</f>
        <v/>
      </c>
      <c r="D71" s="897" t="str">
        <f>IF(ISBLANK('A1'!G71),"",'A1'!G71)</f>
        <v/>
      </c>
      <c r="E71" s="894" t="str">
        <f>IF(ISBLANK('A1'!H71),"",'A1'!H71)</f>
        <v/>
      </c>
      <c r="F71" s="984" t="str">
        <f>IF(ISBLANK('A1'!I71),"",'A1'!I71)</f>
        <v/>
      </c>
      <c r="G71" s="805"/>
      <c r="H71" s="198"/>
      <c r="I71" s="194"/>
      <c r="J71" s="195"/>
      <c r="K71" s="195"/>
      <c r="L71" s="195"/>
      <c r="M71" s="195"/>
      <c r="N71" s="196"/>
      <c r="O71" s="197"/>
      <c r="P71" s="196"/>
      <c r="Q71" s="196"/>
      <c r="R71" s="198"/>
      <c r="S71" s="1137" t="str">
        <f t="shared" si="1"/>
        <v/>
      </c>
      <c r="T71" s="1138"/>
      <c r="U71" s="436"/>
      <c r="V71" s="978"/>
      <c r="W71" s="981" t="str">
        <f>IF(ISBLANK('A1'!A71),"",'A1'!A71&amp;"-")&amp;'A1'!B71&amp;IF(ISBLANK('A1'!D71),"","/"&amp;'A1'!D71)</f>
        <v/>
      </c>
      <c r="X71" s="981" t="str">
        <f t="shared" si="2"/>
        <v/>
      </c>
    </row>
    <row r="72" spans="1:24" ht="15" customHeight="1" x14ac:dyDescent="0.25">
      <c r="A72" s="141" t="str">
        <f>IF(ISBLANK('A1'!A72),"",'A1'!A72)</f>
        <v/>
      </c>
      <c r="B72" s="982" t="str">
        <f>IF(ISBLANK('A1'!B72),"",'A1'!B72)</f>
        <v/>
      </c>
      <c r="C72" s="983" t="str">
        <f>IF(ISBLANK('A1'!D72),"",'A1'!D72)</f>
        <v/>
      </c>
      <c r="D72" s="897" t="str">
        <f>IF(ISBLANK('A1'!G72),"",'A1'!G72)</f>
        <v/>
      </c>
      <c r="E72" s="894" t="str">
        <f>IF(ISBLANK('A1'!H72),"",'A1'!H72)</f>
        <v/>
      </c>
      <c r="F72" s="984" t="str">
        <f>IF(ISBLANK('A1'!I72),"",'A1'!I72)</f>
        <v/>
      </c>
      <c r="G72" s="805"/>
      <c r="H72" s="198"/>
      <c r="I72" s="194"/>
      <c r="J72" s="195"/>
      <c r="K72" s="195"/>
      <c r="L72" s="195"/>
      <c r="M72" s="195"/>
      <c r="N72" s="196"/>
      <c r="O72" s="197"/>
      <c r="P72" s="196"/>
      <c r="Q72" s="196"/>
      <c r="R72" s="198"/>
      <c r="S72" s="1137" t="str">
        <f t="shared" si="1"/>
        <v/>
      </c>
      <c r="T72" s="1138"/>
      <c r="U72" s="436"/>
      <c r="V72" s="978"/>
      <c r="W72" s="981" t="str">
        <f>IF(ISBLANK('A1'!A72),"",'A1'!A72&amp;"-")&amp;'A1'!B72&amp;IF(ISBLANK('A1'!D72),"","/"&amp;'A1'!D72)</f>
        <v/>
      </c>
      <c r="X72" s="981" t="str">
        <f t="shared" si="2"/>
        <v/>
      </c>
    </row>
    <row r="73" spans="1:24" ht="15" customHeight="1" x14ac:dyDescent="0.25">
      <c r="A73" s="141" t="str">
        <f>IF(ISBLANK('A1'!A73),"",'A1'!A73)</f>
        <v/>
      </c>
      <c r="B73" s="982" t="str">
        <f>IF(ISBLANK('A1'!B73),"",'A1'!B73)</f>
        <v/>
      </c>
      <c r="C73" s="983" t="str">
        <f>IF(ISBLANK('A1'!D73),"",'A1'!D73)</f>
        <v/>
      </c>
      <c r="D73" s="897" t="str">
        <f>IF(ISBLANK('A1'!G73),"",'A1'!G73)</f>
        <v/>
      </c>
      <c r="E73" s="894" t="str">
        <f>IF(ISBLANK('A1'!H73),"",'A1'!H73)</f>
        <v/>
      </c>
      <c r="F73" s="984" t="str">
        <f>IF(ISBLANK('A1'!I73),"",'A1'!I73)</f>
        <v/>
      </c>
      <c r="G73" s="805"/>
      <c r="H73" s="198"/>
      <c r="I73" s="194"/>
      <c r="J73" s="195"/>
      <c r="K73" s="195"/>
      <c r="L73" s="195"/>
      <c r="M73" s="195"/>
      <c r="N73" s="196"/>
      <c r="O73" s="197"/>
      <c r="P73" s="196"/>
      <c r="Q73" s="196"/>
      <c r="R73" s="198"/>
      <c r="S73" s="1137" t="str">
        <f t="shared" si="1"/>
        <v/>
      </c>
      <c r="T73" s="1138"/>
      <c r="U73" s="436"/>
      <c r="V73" s="978"/>
      <c r="W73" s="981" t="str">
        <f>IF(ISBLANK('A1'!A73),"",'A1'!A73&amp;"-")&amp;'A1'!B73&amp;IF(ISBLANK('A1'!D73),"","/"&amp;'A1'!D73)</f>
        <v/>
      </c>
      <c r="X73" s="981" t="str">
        <f t="shared" si="2"/>
        <v/>
      </c>
    </row>
    <row r="74" spans="1:24" ht="15" customHeight="1" x14ac:dyDescent="0.25">
      <c r="A74" s="141" t="str">
        <f>IF(ISBLANK('A1'!A74),"",'A1'!A74)</f>
        <v/>
      </c>
      <c r="B74" s="982" t="str">
        <f>IF(ISBLANK('A1'!B74),"",'A1'!B74)</f>
        <v/>
      </c>
      <c r="C74" s="983" t="str">
        <f>IF(ISBLANK('A1'!D74),"",'A1'!D74)</f>
        <v/>
      </c>
      <c r="D74" s="897" t="str">
        <f>IF(ISBLANK('A1'!G74),"",'A1'!G74)</f>
        <v/>
      </c>
      <c r="E74" s="894" t="str">
        <f>IF(ISBLANK('A1'!H74),"",'A1'!H74)</f>
        <v/>
      </c>
      <c r="F74" s="984" t="str">
        <f>IF(ISBLANK('A1'!I74),"",'A1'!I74)</f>
        <v/>
      </c>
      <c r="G74" s="805"/>
      <c r="H74" s="198"/>
      <c r="I74" s="194"/>
      <c r="J74" s="195"/>
      <c r="K74" s="195"/>
      <c r="L74" s="195"/>
      <c r="M74" s="195"/>
      <c r="N74" s="196"/>
      <c r="O74" s="197"/>
      <c r="P74" s="196"/>
      <c r="Q74" s="196"/>
      <c r="R74" s="198"/>
      <c r="S74" s="1137" t="str">
        <f t="shared" si="1"/>
        <v/>
      </c>
      <c r="T74" s="1138"/>
      <c r="U74" s="436"/>
      <c r="V74" s="978"/>
      <c r="W74" s="981" t="str">
        <f>IF(ISBLANK('A1'!A74),"",'A1'!A74&amp;"-")&amp;'A1'!B74&amp;IF(ISBLANK('A1'!D74),"","/"&amp;'A1'!D74)</f>
        <v/>
      </c>
      <c r="X74" s="981" t="str">
        <f t="shared" si="2"/>
        <v/>
      </c>
    </row>
    <row r="75" spans="1:24" ht="15" customHeight="1" x14ac:dyDescent="0.25">
      <c r="A75" s="141" t="str">
        <f>IF(ISBLANK('A1'!A75),"",'A1'!A75)</f>
        <v/>
      </c>
      <c r="B75" s="982" t="str">
        <f>IF(ISBLANK('A1'!B75),"",'A1'!B75)</f>
        <v/>
      </c>
      <c r="C75" s="983" t="str">
        <f>IF(ISBLANK('A1'!D75),"",'A1'!D75)</f>
        <v/>
      </c>
      <c r="D75" s="897" t="str">
        <f>IF(ISBLANK('A1'!G75),"",'A1'!G75)</f>
        <v/>
      </c>
      <c r="E75" s="894" t="str">
        <f>IF(ISBLANK('A1'!H75),"",'A1'!H75)</f>
        <v/>
      </c>
      <c r="F75" s="984" t="str">
        <f>IF(ISBLANK('A1'!I75),"",'A1'!I75)</f>
        <v/>
      </c>
      <c r="G75" s="805"/>
      <c r="H75" s="198"/>
      <c r="I75" s="194"/>
      <c r="J75" s="195"/>
      <c r="K75" s="195"/>
      <c r="L75" s="195"/>
      <c r="M75" s="195"/>
      <c r="N75" s="196"/>
      <c r="O75" s="197"/>
      <c r="P75" s="196"/>
      <c r="Q75" s="196"/>
      <c r="R75" s="198"/>
      <c r="S75" s="1137" t="str">
        <f t="shared" si="1"/>
        <v/>
      </c>
      <c r="T75" s="1138"/>
      <c r="U75" s="436"/>
      <c r="V75" s="978"/>
      <c r="W75" s="981" t="str">
        <f>IF(ISBLANK('A1'!A75),"",'A1'!A75&amp;"-")&amp;'A1'!B75&amp;IF(ISBLANK('A1'!D75),"","/"&amp;'A1'!D75)</f>
        <v/>
      </c>
      <c r="X75" s="981" t="str">
        <f t="shared" si="2"/>
        <v/>
      </c>
    </row>
    <row r="76" spans="1:24" ht="15" customHeight="1" x14ac:dyDescent="0.25">
      <c r="A76" s="141" t="str">
        <f>IF(ISBLANK('A1'!A76),"",'A1'!A76)</f>
        <v/>
      </c>
      <c r="B76" s="982" t="str">
        <f>IF(ISBLANK('A1'!B76),"",'A1'!B76)</f>
        <v/>
      </c>
      <c r="C76" s="983" t="str">
        <f>IF(ISBLANK('A1'!D76),"",'A1'!D76)</f>
        <v/>
      </c>
      <c r="D76" s="897" t="str">
        <f>IF(ISBLANK('A1'!G76),"",'A1'!G76)</f>
        <v/>
      </c>
      <c r="E76" s="894" t="str">
        <f>IF(ISBLANK('A1'!H76),"",'A1'!H76)</f>
        <v/>
      </c>
      <c r="F76" s="984" t="str">
        <f>IF(ISBLANK('A1'!I76),"",'A1'!I76)</f>
        <v/>
      </c>
      <c r="G76" s="805"/>
      <c r="H76" s="198"/>
      <c r="I76" s="194"/>
      <c r="J76" s="195"/>
      <c r="K76" s="195"/>
      <c r="L76" s="195"/>
      <c r="M76" s="195"/>
      <c r="N76" s="196"/>
      <c r="O76" s="197"/>
      <c r="P76" s="196"/>
      <c r="Q76" s="196"/>
      <c r="R76" s="198"/>
      <c r="S76" s="1137" t="str">
        <f t="shared" si="1"/>
        <v/>
      </c>
      <c r="T76" s="1138"/>
      <c r="U76" s="436"/>
      <c r="V76" s="978"/>
      <c r="W76" s="981" t="str">
        <f>IF(ISBLANK('A1'!A76),"",'A1'!A76&amp;"-")&amp;'A1'!B76&amp;IF(ISBLANK('A1'!D76),"","/"&amp;'A1'!D76)</f>
        <v/>
      </c>
      <c r="X76" s="981" t="str">
        <f t="shared" si="2"/>
        <v/>
      </c>
    </row>
    <row r="77" spans="1:24" ht="15" customHeight="1" x14ac:dyDescent="0.25">
      <c r="A77" s="141" t="str">
        <f>IF(ISBLANK('A1'!A77),"",'A1'!A77)</f>
        <v/>
      </c>
      <c r="B77" s="982" t="str">
        <f>IF(ISBLANK('A1'!B77),"",'A1'!B77)</f>
        <v/>
      </c>
      <c r="C77" s="983" t="str">
        <f>IF(ISBLANK('A1'!D77),"",'A1'!D77)</f>
        <v/>
      </c>
      <c r="D77" s="897" t="str">
        <f>IF(ISBLANK('A1'!G77),"",'A1'!G77)</f>
        <v/>
      </c>
      <c r="E77" s="894" t="str">
        <f>IF(ISBLANK('A1'!H77),"",'A1'!H77)</f>
        <v/>
      </c>
      <c r="F77" s="984" t="str">
        <f>IF(ISBLANK('A1'!I77),"",'A1'!I77)</f>
        <v/>
      </c>
      <c r="G77" s="805"/>
      <c r="H77" s="198"/>
      <c r="I77" s="194"/>
      <c r="J77" s="195"/>
      <c r="K77" s="195"/>
      <c r="L77" s="195"/>
      <c r="M77" s="195"/>
      <c r="N77" s="196"/>
      <c r="O77" s="197"/>
      <c r="P77" s="196"/>
      <c r="Q77" s="196"/>
      <c r="R77" s="198"/>
      <c r="S77" s="1137" t="str">
        <f t="shared" si="1"/>
        <v/>
      </c>
      <c r="T77" s="1138"/>
      <c r="U77" s="436"/>
      <c r="V77" s="978"/>
      <c r="W77" s="981" t="str">
        <f>IF(ISBLANK('A1'!A77),"",'A1'!A77&amp;"-")&amp;'A1'!B77&amp;IF(ISBLANK('A1'!D77),"","/"&amp;'A1'!D77)</f>
        <v/>
      </c>
      <c r="X77" s="981" t="str">
        <f t="shared" si="2"/>
        <v/>
      </c>
    </row>
    <row r="78" spans="1:24" ht="15" customHeight="1" x14ac:dyDescent="0.25">
      <c r="A78" s="141" t="str">
        <f>IF(ISBLANK('A1'!A78),"",'A1'!A78)</f>
        <v/>
      </c>
      <c r="B78" s="982" t="str">
        <f>IF(ISBLANK('A1'!B78),"",'A1'!B78)</f>
        <v/>
      </c>
      <c r="C78" s="983" t="str">
        <f>IF(ISBLANK('A1'!D78),"",'A1'!D78)</f>
        <v/>
      </c>
      <c r="D78" s="897" t="str">
        <f>IF(ISBLANK('A1'!G78),"",'A1'!G78)</f>
        <v/>
      </c>
      <c r="E78" s="894" t="str">
        <f>IF(ISBLANK('A1'!H78),"",'A1'!H78)</f>
        <v/>
      </c>
      <c r="F78" s="984" t="str">
        <f>IF(ISBLANK('A1'!I78),"",'A1'!I78)</f>
        <v/>
      </c>
      <c r="G78" s="805"/>
      <c r="H78" s="198"/>
      <c r="I78" s="194"/>
      <c r="J78" s="195"/>
      <c r="K78" s="195"/>
      <c r="L78" s="195"/>
      <c r="M78" s="195"/>
      <c r="N78" s="196"/>
      <c r="O78" s="197"/>
      <c r="P78" s="196"/>
      <c r="Q78" s="196"/>
      <c r="R78" s="198"/>
      <c r="S78" s="1137" t="str">
        <f t="shared" si="1"/>
        <v/>
      </c>
      <c r="T78" s="1138"/>
      <c r="U78" s="436"/>
      <c r="V78" s="978"/>
      <c r="W78" s="981" t="str">
        <f>IF(ISBLANK('A1'!A78),"",'A1'!A78&amp;"-")&amp;'A1'!B78&amp;IF(ISBLANK('A1'!D78),"","/"&amp;'A1'!D78)</f>
        <v/>
      </c>
      <c r="X78" s="981" t="str">
        <f t="shared" si="2"/>
        <v/>
      </c>
    </row>
    <row r="79" spans="1:24" ht="15" customHeight="1" x14ac:dyDescent="0.25">
      <c r="A79" s="141" t="str">
        <f>IF(ISBLANK('A1'!A79),"",'A1'!A79)</f>
        <v/>
      </c>
      <c r="B79" s="982" t="str">
        <f>IF(ISBLANK('A1'!B79),"",'A1'!B79)</f>
        <v/>
      </c>
      <c r="C79" s="983" t="str">
        <f>IF(ISBLANK('A1'!D79),"",'A1'!D79)</f>
        <v/>
      </c>
      <c r="D79" s="897" t="str">
        <f>IF(ISBLANK('A1'!G79),"",'A1'!G79)</f>
        <v/>
      </c>
      <c r="E79" s="894" t="str">
        <f>IF(ISBLANK('A1'!H79),"",'A1'!H79)</f>
        <v/>
      </c>
      <c r="F79" s="984" t="str">
        <f>IF(ISBLANK('A1'!I79),"",'A1'!I79)</f>
        <v/>
      </c>
      <c r="G79" s="805"/>
      <c r="H79" s="198"/>
      <c r="I79" s="194"/>
      <c r="J79" s="195"/>
      <c r="K79" s="195"/>
      <c r="L79" s="195"/>
      <c r="M79" s="195"/>
      <c r="N79" s="196"/>
      <c r="O79" s="197"/>
      <c r="P79" s="196"/>
      <c r="Q79" s="196"/>
      <c r="R79" s="198"/>
      <c r="S79" s="1137" t="str">
        <f t="shared" si="1"/>
        <v/>
      </c>
      <c r="T79" s="1138"/>
      <c r="U79" s="436"/>
      <c r="V79" s="978"/>
      <c r="W79" s="981" t="str">
        <f>IF(ISBLANK('A1'!A79),"",'A1'!A79&amp;"-")&amp;'A1'!B79&amp;IF(ISBLANK('A1'!D79),"","/"&amp;'A1'!D79)</f>
        <v/>
      </c>
      <c r="X79" s="981" t="str">
        <f t="shared" si="2"/>
        <v/>
      </c>
    </row>
    <row r="80" spans="1:24" ht="15" customHeight="1" x14ac:dyDescent="0.25">
      <c r="A80" s="141" t="str">
        <f>IF(ISBLANK('A1'!A80),"",'A1'!A80)</f>
        <v/>
      </c>
      <c r="B80" s="982" t="str">
        <f>IF(ISBLANK('A1'!B80),"",'A1'!B80)</f>
        <v/>
      </c>
      <c r="C80" s="983" t="str">
        <f>IF(ISBLANK('A1'!D80),"",'A1'!D80)</f>
        <v/>
      </c>
      <c r="D80" s="897" t="str">
        <f>IF(ISBLANK('A1'!G80),"",'A1'!G80)</f>
        <v/>
      </c>
      <c r="E80" s="894" t="str">
        <f>IF(ISBLANK('A1'!H80),"",'A1'!H80)</f>
        <v/>
      </c>
      <c r="F80" s="984" t="str">
        <f>IF(ISBLANK('A1'!I80),"",'A1'!I80)</f>
        <v/>
      </c>
      <c r="G80" s="805"/>
      <c r="H80" s="198"/>
      <c r="I80" s="194"/>
      <c r="J80" s="195"/>
      <c r="K80" s="195"/>
      <c r="L80" s="195"/>
      <c r="M80" s="195"/>
      <c r="N80" s="196"/>
      <c r="O80" s="197"/>
      <c r="P80" s="196"/>
      <c r="Q80" s="196"/>
      <c r="R80" s="198"/>
      <c r="S80" s="1137" t="str">
        <f t="shared" si="1"/>
        <v/>
      </c>
      <c r="T80" s="1138"/>
      <c r="U80" s="436"/>
      <c r="V80" s="978"/>
      <c r="W80" s="981" t="str">
        <f>IF(ISBLANK('A1'!A80),"",'A1'!A80&amp;"-")&amp;'A1'!B80&amp;IF(ISBLANK('A1'!D80),"","/"&amp;'A1'!D80)</f>
        <v/>
      </c>
      <c r="X80" s="981" t="str">
        <f t="shared" si="2"/>
        <v/>
      </c>
    </row>
    <row r="81" spans="1:24" ht="15" customHeight="1" x14ac:dyDescent="0.25">
      <c r="A81" s="141" t="str">
        <f>IF(ISBLANK('A1'!A81),"",'A1'!A81)</f>
        <v/>
      </c>
      <c r="B81" s="982" t="str">
        <f>IF(ISBLANK('A1'!B81),"",'A1'!B81)</f>
        <v/>
      </c>
      <c r="C81" s="983" t="str">
        <f>IF(ISBLANK('A1'!D81),"",'A1'!D81)</f>
        <v/>
      </c>
      <c r="D81" s="897" t="str">
        <f>IF(ISBLANK('A1'!G81),"",'A1'!G81)</f>
        <v/>
      </c>
      <c r="E81" s="894" t="str">
        <f>IF(ISBLANK('A1'!H81),"",'A1'!H81)</f>
        <v/>
      </c>
      <c r="F81" s="984" t="str">
        <f>IF(ISBLANK('A1'!I81),"",'A1'!I81)</f>
        <v/>
      </c>
      <c r="G81" s="805"/>
      <c r="H81" s="198"/>
      <c r="I81" s="194"/>
      <c r="J81" s="195"/>
      <c r="K81" s="195"/>
      <c r="L81" s="195"/>
      <c r="M81" s="195"/>
      <c r="N81" s="196"/>
      <c r="O81" s="197"/>
      <c r="P81" s="196"/>
      <c r="Q81" s="196"/>
      <c r="R81" s="198"/>
      <c r="S81" s="1137" t="str">
        <f t="shared" si="1"/>
        <v/>
      </c>
      <c r="T81" s="1138"/>
      <c r="U81" s="436"/>
      <c r="V81" s="978"/>
      <c r="W81" s="981" t="str">
        <f>IF(ISBLANK('A1'!A81),"",'A1'!A81&amp;"-")&amp;'A1'!B81&amp;IF(ISBLANK('A1'!D81),"","/"&amp;'A1'!D81)</f>
        <v/>
      </c>
      <c r="X81" s="981" t="str">
        <f t="shared" si="2"/>
        <v/>
      </c>
    </row>
    <row r="82" spans="1:24" ht="15" customHeight="1" x14ac:dyDescent="0.25">
      <c r="A82" s="141" t="str">
        <f>IF(ISBLANK('A1'!A82),"",'A1'!A82)</f>
        <v/>
      </c>
      <c r="B82" s="982" t="str">
        <f>IF(ISBLANK('A1'!B82),"",'A1'!B82)</f>
        <v/>
      </c>
      <c r="C82" s="983" t="str">
        <f>IF(ISBLANK('A1'!D82),"",'A1'!D82)</f>
        <v/>
      </c>
      <c r="D82" s="897" t="str">
        <f>IF(ISBLANK('A1'!G82),"",'A1'!G82)</f>
        <v/>
      </c>
      <c r="E82" s="894" t="str">
        <f>IF(ISBLANK('A1'!H82),"",'A1'!H82)</f>
        <v/>
      </c>
      <c r="F82" s="984" t="str">
        <f>IF(ISBLANK('A1'!I82),"",'A1'!I82)</f>
        <v/>
      </c>
      <c r="G82" s="805"/>
      <c r="H82" s="198"/>
      <c r="I82" s="194"/>
      <c r="J82" s="195"/>
      <c r="K82" s="195"/>
      <c r="L82" s="195"/>
      <c r="M82" s="195"/>
      <c r="N82" s="196"/>
      <c r="O82" s="197"/>
      <c r="P82" s="196"/>
      <c r="Q82" s="196"/>
      <c r="R82" s="198"/>
      <c r="S82" s="1137" t="str">
        <f t="shared" ref="S82:S145" si="3">X82</f>
        <v/>
      </c>
      <c r="T82" s="1138"/>
      <c r="U82" s="436"/>
      <c r="V82" s="978"/>
      <c r="W82" s="981" t="str">
        <f>IF(ISBLANK('A1'!A82),"",'A1'!A82&amp;"-")&amp;'A1'!B82&amp;IF(ISBLANK('A1'!D82),"","/"&amp;'A1'!D82)</f>
        <v/>
      </c>
      <c r="X82" s="981" t="str">
        <f t="shared" ref="X82:X145" si="4">IF(ISBLANK(W82),"",IF(ROW(X82)=MATCH(W82,W:W,0),W82,""))</f>
        <v/>
      </c>
    </row>
    <row r="83" spans="1:24" ht="15" customHeight="1" x14ac:dyDescent="0.25">
      <c r="A83" s="141" t="str">
        <f>IF(ISBLANK('A1'!A83),"",'A1'!A83)</f>
        <v/>
      </c>
      <c r="B83" s="982" t="str">
        <f>IF(ISBLANK('A1'!B83),"",'A1'!B83)</f>
        <v/>
      </c>
      <c r="C83" s="983" t="str">
        <f>IF(ISBLANK('A1'!D83),"",'A1'!D83)</f>
        <v/>
      </c>
      <c r="D83" s="897" t="str">
        <f>IF(ISBLANK('A1'!G83),"",'A1'!G83)</f>
        <v/>
      </c>
      <c r="E83" s="894" t="str">
        <f>IF(ISBLANK('A1'!H83),"",'A1'!H83)</f>
        <v/>
      </c>
      <c r="F83" s="984" t="str">
        <f>IF(ISBLANK('A1'!I83),"",'A1'!I83)</f>
        <v/>
      </c>
      <c r="G83" s="805"/>
      <c r="H83" s="198"/>
      <c r="I83" s="194"/>
      <c r="J83" s="195"/>
      <c r="K83" s="195"/>
      <c r="L83" s="195"/>
      <c r="M83" s="195"/>
      <c r="N83" s="196"/>
      <c r="O83" s="197"/>
      <c r="P83" s="196"/>
      <c r="Q83" s="196"/>
      <c r="R83" s="198"/>
      <c r="S83" s="1137" t="str">
        <f t="shared" si="3"/>
        <v/>
      </c>
      <c r="T83" s="1138"/>
      <c r="U83" s="436"/>
      <c r="V83" s="978"/>
      <c r="W83" s="981" t="str">
        <f>IF(ISBLANK('A1'!A83),"",'A1'!A83&amp;"-")&amp;'A1'!B83&amp;IF(ISBLANK('A1'!D83),"","/"&amp;'A1'!D83)</f>
        <v/>
      </c>
      <c r="X83" s="981" t="str">
        <f t="shared" si="4"/>
        <v/>
      </c>
    </row>
    <row r="84" spans="1:24" ht="15" customHeight="1" x14ac:dyDescent="0.25">
      <c r="A84" s="141" t="str">
        <f>IF(ISBLANK('A1'!A84),"",'A1'!A84)</f>
        <v/>
      </c>
      <c r="B84" s="982" t="str">
        <f>IF(ISBLANK('A1'!B84),"",'A1'!B84)</f>
        <v/>
      </c>
      <c r="C84" s="983" t="str">
        <f>IF(ISBLANK('A1'!D84),"",'A1'!D84)</f>
        <v/>
      </c>
      <c r="D84" s="897" t="str">
        <f>IF(ISBLANK('A1'!G84),"",'A1'!G84)</f>
        <v/>
      </c>
      <c r="E84" s="894" t="str">
        <f>IF(ISBLANK('A1'!H84),"",'A1'!H84)</f>
        <v/>
      </c>
      <c r="F84" s="984" t="str">
        <f>IF(ISBLANK('A1'!I84),"",'A1'!I84)</f>
        <v/>
      </c>
      <c r="G84" s="805"/>
      <c r="H84" s="198"/>
      <c r="I84" s="194"/>
      <c r="J84" s="195"/>
      <c r="K84" s="195"/>
      <c r="L84" s="195"/>
      <c r="M84" s="195"/>
      <c r="N84" s="196"/>
      <c r="O84" s="197"/>
      <c r="P84" s="196"/>
      <c r="Q84" s="196"/>
      <c r="R84" s="198"/>
      <c r="S84" s="1137" t="str">
        <f t="shared" si="3"/>
        <v/>
      </c>
      <c r="T84" s="1138"/>
      <c r="U84" s="436"/>
      <c r="V84" s="978"/>
      <c r="W84" s="981" t="str">
        <f>IF(ISBLANK('A1'!A84),"",'A1'!A84&amp;"-")&amp;'A1'!B84&amp;IF(ISBLANK('A1'!D84),"","/"&amp;'A1'!D84)</f>
        <v/>
      </c>
      <c r="X84" s="981" t="str">
        <f t="shared" si="4"/>
        <v/>
      </c>
    </row>
    <row r="85" spans="1:24" ht="15" customHeight="1" x14ac:dyDescent="0.25">
      <c r="A85" s="141" t="str">
        <f>IF(ISBLANK('A1'!A85),"",'A1'!A85)</f>
        <v/>
      </c>
      <c r="B85" s="982" t="str">
        <f>IF(ISBLANK('A1'!B85),"",'A1'!B85)</f>
        <v/>
      </c>
      <c r="C85" s="983" t="str">
        <f>IF(ISBLANK('A1'!D85),"",'A1'!D85)</f>
        <v/>
      </c>
      <c r="D85" s="897" t="str">
        <f>IF(ISBLANK('A1'!G85),"",'A1'!G85)</f>
        <v/>
      </c>
      <c r="E85" s="894" t="str">
        <f>IF(ISBLANK('A1'!H85),"",'A1'!H85)</f>
        <v/>
      </c>
      <c r="F85" s="984" t="str">
        <f>IF(ISBLANK('A1'!I85),"",'A1'!I85)</f>
        <v/>
      </c>
      <c r="G85" s="805"/>
      <c r="H85" s="198"/>
      <c r="I85" s="194"/>
      <c r="J85" s="195"/>
      <c r="K85" s="195"/>
      <c r="L85" s="195"/>
      <c r="M85" s="195"/>
      <c r="N85" s="196"/>
      <c r="O85" s="197"/>
      <c r="P85" s="196"/>
      <c r="Q85" s="196"/>
      <c r="R85" s="198"/>
      <c r="S85" s="1137" t="str">
        <f t="shared" si="3"/>
        <v/>
      </c>
      <c r="T85" s="1138"/>
      <c r="U85" s="436"/>
      <c r="V85" s="978"/>
      <c r="W85" s="981" t="str">
        <f>IF(ISBLANK('A1'!A85),"",'A1'!A85&amp;"-")&amp;'A1'!B85&amp;IF(ISBLANK('A1'!D85),"","/"&amp;'A1'!D85)</f>
        <v/>
      </c>
      <c r="X85" s="981" t="str">
        <f t="shared" si="4"/>
        <v/>
      </c>
    </row>
    <row r="86" spans="1:24" ht="15" customHeight="1" x14ac:dyDescent="0.25">
      <c r="A86" s="141" t="str">
        <f>IF(ISBLANK('A1'!A86),"",'A1'!A86)</f>
        <v/>
      </c>
      <c r="B86" s="982" t="str">
        <f>IF(ISBLANK('A1'!B86),"",'A1'!B86)</f>
        <v/>
      </c>
      <c r="C86" s="983" t="str">
        <f>IF(ISBLANK('A1'!D86),"",'A1'!D86)</f>
        <v/>
      </c>
      <c r="D86" s="897" t="str">
        <f>IF(ISBLANK('A1'!G86),"",'A1'!G86)</f>
        <v/>
      </c>
      <c r="E86" s="894" t="str">
        <f>IF(ISBLANK('A1'!H86),"",'A1'!H86)</f>
        <v/>
      </c>
      <c r="F86" s="984" t="str">
        <f>IF(ISBLANK('A1'!I86),"",'A1'!I86)</f>
        <v/>
      </c>
      <c r="G86" s="805"/>
      <c r="H86" s="198"/>
      <c r="I86" s="194"/>
      <c r="J86" s="195"/>
      <c r="K86" s="195"/>
      <c r="L86" s="195"/>
      <c r="M86" s="195"/>
      <c r="N86" s="196"/>
      <c r="O86" s="197"/>
      <c r="P86" s="196"/>
      <c r="Q86" s="196"/>
      <c r="R86" s="198"/>
      <c r="S86" s="1137" t="str">
        <f t="shared" si="3"/>
        <v/>
      </c>
      <c r="T86" s="1138"/>
      <c r="U86" s="436"/>
      <c r="V86" s="978"/>
      <c r="W86" s="981" t="str">
        <f>IF(ISBLANK('A1'!A86),"",'A1'!A86&amp;"-")&amp;'A1'!B86&amp;IF(ISBLANK('A1'!D86),"","/"&amp;'A1'!D86)</f>
        <v/>
      </c>
      <c r="X86" s="981" t="str">
        <f t="shared" si="4"/>
        <v/>
      </c>
    </row>
    <row r="87" spans="1:24" ht="15" customHeight="1" x14ac:dyDescent="0.25">
      <c r="A87" s="141" t="str">
        <f>IF(ISBLANK('A1'!A87),"",'A1'!A87)</f>
        <v/>
      </c>
      <c r="B87" s="982" t="str">
        <f>IF(ISBLANK('A1'!B87),"",'A1'!B87)</f>
        <v/>
      </c>
      <c r="C87" s="983" t="str">
        <f>IF(ISBLANK('A1'!D87),"",'A1'!D87)</f>
        <v/>
      </c>
      <c r="D87" s="897" t="str">
        <f>IF(ISBLANK('A1'!G87),"",'A1'!G87)</f>
        <v/>
      </c>
      <c r="E87" s="894" t="str">
        <f>IF(ISBLANK('A1'!H87),"",'A1'!H87)</f>
        <v/>
      </c>
      <c r="F87" s="984" t="str">
        <f>IF(ISBLANK('A1'!I87),"",'A1'!I87)</f>
        <v/>
      </c>
      <c r="G87" s="805"/>
      <c r="H87" s="198"/>
      <c r="I87" s="194"/>
      <c r="J87" s="195"/>
      <c r="K87" s="195"/>
      <c r="L87" s="195"/>
      <c r="M87" s="195"/>
      <c r="N87" s="196"/>
      <c r="O87" s="197"/>
      <c r="P87" s="196"/>
      <c r="Q87" s="196"/>
      <c r="R87" s="198"/>
      <c r="S87" s="1137" t="str">
        <f t="shared" si="3"/>
        <v/>
      </c>
      <c r="T87" s="1138"/>
      <c r="U87" s="436"/>
      <c r="V87" s="978"/>
      <c r="W87" s="981" t="str">
        <f>IF(ISBLANK('A1'!A87),"",'A1'!A87&amp;"-")&amp;'A1'!B87&amp;IF(ISBLANK('A1'!D87),"","/"&amp;'A1'!D87)</f>
        <v/>
      </c>
      <c r="X87" s="981" t="str">
        <f t="shared" si="4"/>
        <v/>
      </c>
    </row>
    <row r="88" spans="1:24" ht="15" customHeight="1" x14ac:dyDescent="0.25">
      <c r="A88" s="141" t="str">
        <f>IF(ISBLANK('A1'!A88),"",'A1'!A88)</f>
        <v/>
      </c>
      <c r="B88" s="982" t="str">
        <f>IF(ISBLANK('A1'!B88),"",'A1'!B88)</f>
        <v/>
      </c>
      <c r="C88" s="983" t="str">
        <f>IF(ISBLANK('A1'!D88),"",'A1'!D88)</f>
        <v/>
      </c>
      <c r="D88" s="897" t="str">
        <f>IF(ISBLANK('A1'!G88),"",'A1'!G88)</f>
        <v/>
      </c>
      <c r="E88" s="894" t="str">
        <f>IF(ISBLANK('A1'!H88),"",'A1'!H88)</f>
        <v/>
      </c>
      <c r="F88" s="984" t="str">
        <f>IF(ISBLANK('A1'!I88),"",'A1'!I88)</f>
        <v/>
      </c>
      <c r="G88" s="805"/>
      <c r="H88" s="198"/>
      <c r="I88" s="194"/>
      <c r="J88" s="195"/>
      <c r="K88" s="195"/>
      <c r="L88" s="195"/>
      <c r="M88" s="195"/>
      <c r="N88" s="196"/>
      <c r="O88" s="197"/>
      <c r="P88" s="196"/>
      <c r="Q88" s="196"/>
      <c r="R88" s="198"/>
      <c r="S88" s="1137" t="str">
        <f t="shared" si="3"/>
        <v/>
      </c>
      <c r="T88" s="1138"/>
      <c r="U88" s="436"/>
      <c r="V88" s="978"/>
      <c r="W88" s="981" t="str">
        <f>IF(ISBLANK('A1'!A88),"",'A1'!A88&amp;"-")&amp;'A1'!B88&amp;IF(ISBLANK('A1'!D88),"","/"&amp;'A1'!D88)</f>
        <v/>
      </c>
      <c r="X88" s="981" t="str">
        <f t="shared" si="4"/>
        <v/>
      </c>
    </row>
    <row r="89" spans="1:24" ht="15" customHeight="1" x14ac:dyDescent="0.25">
      <c r="A89" s="141" t="str">
        <f>IF(ISBLANK('A1'!A89),"",'A1'!A89)</f>
        <v/>
      </c>
      <c r="B89" s="982" t="str">
        <f>IF(ISBLANK('A1'!B89),"",'A1'!B89)</f>
        <v/>
      </c>
      <c r="C89" s="983" t="str">
        <f>IF(ISBLANK('A1'!D89),"",'A1'!D89)</f>
        <v/>
      </c>
      <c r="D89" s="897" t="str">
        <f>IF(ISBLANK('A1'!G89),"",'A1'!G89)</f>
        <v/>
      </c>
      <c r="E89" s="894" t="str">
        <f>IF(ISBLANK('A1'!H89),"",'A1'!H89)</f>
        <v/>
      </c>
      <c r="F89" s="984" t="str">
        <f>IF(ISBLANK('A1'!I89),"",'A1'!I89)</f>
        <v/>
      </c>
      <c r="G89" s="805"/>
      <c r="H89" s="198"/>
      <c r="I89" s="194"/>
      <c r="J89" s="195"/>
      <c r="K89" s="195"/>
      <c r="L89" s="195"/>
      <c r="M89" s="195"/>
      <c r="N89" s="196"/>
      <c r="O89" s="197"/>
      <c r="P89" s="196"/>
      <c r="Q89" s="196"/>
      <c r="R89" s="198"/>
      <c r="S89" s="1137" t="str">
        <f t="shared" si="3"/>
        <v/>
      </c>
      <c r="T89" s="1138"/>
      <c r="U89" s="436"/>
      <c r="V89" s="978"/>
      <c r="W89" s="981" t="str">
        <f>IF(ISBLANK('A1'!A89),"",'A1'!A89&amp;"-")&amp;'A1'!B89&amp;IF(ISBLANK('A1'!D89),"","/"&amp;'A1'!D89)</f>
        <v/>
      </c>
      <c r="X89" s="981" t="str">
        <f t="shared" si="4"/>
        <v/>
      </c>
    </row>
    <row r="90" spans="1:24" ht="15" customHeight="1" x14ac:dyDescent="0.25">
      <c r="A90" s="141" t="str">
        <f>IF(ISBLANK('A1'!A90),"",'A1'!A90)</f>
        <v/>
      </c>
      <c r="B90" s="982" t="str">
        <f>IF(ISBLANK('A1'!B90),"",'A1'!B90)</f>
        <v/>
      </c>
      <c r="C90" s="983" t="str">
        <f>IF(ISBLANK('A1'!D90),"",'A1'!D90)</f>
        <v/>
      </c>
      <c r="D90" s="897" t="str">
        <f>IF(ISBLANK('A1'!G90),"",'A1'!G90)</f>
        <v/>
      </c>
      <c r="E90" s="894" t="str">
        <f>IF(ISBLANK('A1'!H90),"",'A1'!H90)</f>
        <v/>
      </c>
      <c r="F90" s="984" t="str">
        <f>IF(ISBLANK('A1'!I90),"",'A1'!I90)</f>
        <v/>
      </c>
      <c r="G90" s="805"/>
      <c r="H90" s="198"/>
      <c r="I90" s="194"/>
      <c r="J90" s="195"/>
      <c r="K90" s="195"/>
      <c r="L90" s="195"/>
      <c r="M90" s="195"/>
      <c r="N90" s="196"/>
      <c r="O90" s="197"/>
      <c r="P90" s="196"/>
      <c r="Q90" s="196"/>
      <c r="R90" s="198"/>
      <c r="S90" s="1137" t="str">
        <f t="shared" si="3"/>
        <v/>
      </c>
      <c r="T90" s="1138"/>
      <c r="U90" s="436"/>
      <c r="V90" s="978"/>
      <c r="W90" s="981" t="str">
        <f>IF(ISBLANK('A1'!A90),"",'A1'!A90&amp;"-")&amp;'A1'!B90&amp;IF(ISBLANK('A1'!D90),"","/"&amp;'A1'!D90)</f>
        <v/>
      </c>
      <c r="X90" s="981" t="str">
        <f t="shared" si="4"/>
        <v/>
      </c>
    </row>
    <row r="91" spans="1:24" ht="15" customHeight="1" x14ac:dyDescent="0.25">
      <c r="A91" s="141" t="str">
        <f>IF(ISBLANK('A1'!A91),"",'A1'!A91)</f>
        <v/>
      </c>
      <c r="B91" s="982" t="str">
        <f>IF(ISBLANK('A1'!B91),"",'A1'!B91)</f>
        <v/>
      </c>
      <c r="C91" s="983" t="str">
        <f>IF(ISBLANK('A1'!D91),"",'A1'!D91)</f>
        <v/>
      </c>
      <c r="D91" s="897" t="str">
        <f>IF(ISBLANK('A1'!G91),"",'A1'!G91)</f>
        <v/>
      </c>
      <c r="E91" s="894" t="str">
        <f>IF(ISBLANK('A1'!H91),"",'A1'!H91)</f>
        <v/>
      </c>
      <c r="F91" s="984" t="str">
        <f>IF(ISBLANK('A1'!I91),"",'A1'!I91)</f>
        <v/>
      </c>
      <c r="G91" s="805"/>
      <c r="H91" s="198"/>
      <c r="I91" s="194"/>
      <c r="J91" s="195"/>
      <c r="K91" s="195"/>
      <c r="L91" s="195"/>
      <c r="M91" s="195"/>
      <c r="N91" s="196"/>
      <c r="O91" s="197"/>
      <c r="P91" s="196"/>
      <c r="Q91" s="196"/>
      <c r="R91" s="198"/>
      <c r="S91" s="1137" t="str">
        <f t="shared" si="3"/>
        <v/>
      </c>
      <c r="T91" s="1138"/>
      <c r="U91" s="436"/>
      <c r="V91" s="978"/>
      <c r="W91" s="981" t="str">
        <f>IF(ISBLANK('A1'!A91),"",'A1'!A91&amp;"-")&amp;'A1'!B91&amp;IF(ISBLANK('A1'!D91),"","/"&amp;'A1'!D91)</f>
        <v/>
      </c>
      <c r="X91" s="981" t="str">
        <f t="shared" si="4"/>
        <v/>
      </c>
    </row>
    <row r="92" spans="1:24" ht="15" customHeight="1" x14ac:dyDescent="0.25">
      <c r="A92" s="141" t="str">
        <f>IF(ISBLANK('A1'!A92),"",'A1'!A92)</f>
        <v/>
      </c>
      <c r="B92" s="982" t="str">
        <f>IF(ISBLANK('A1'!B92),"",'A1'!B92)</f>
        <v/>
      </c>
      <c r="C92" s="983" t="str">
        <f>IF(ISBLANK('A1'!D92),"",'A1'!D92)</f>
        <v/>
      </c>
      <c r="D92" s="897" t="str">
        <f>IF(ISBLANK('A1'!G92),"",'A1'!G92)</f>
        <v/>
      </c>
      <c r="E92" s="894" t="str">
        <f>IF(ISBLANK('A1'!H92),"",'A1'!H92)</f>
        <v/>
      </c>
      <c r="F92" s="984" t="str">
        <f>IF(ISBLANK('A1'!I92),"",'A1'!I92)</f>
        <v/>
      </c>
      <c r="G92" s="805"/>
      <c r="H92" s="198"/>
      <c r="I92" s="194"/>
      <c r="J92" s="195"/>
      <c r="K92" s="195"/>
      <c r="L92" s="195"/>
      <c r="M92" s="195"/>
      <c r="N92" s="196"/>
      <c r="O92" s="197"/>
      <c r="P92" s="196"/>
      <c r="Q92" s="196"/>
      <c r="R92" s="198"/>
      <c r="S92" s="1137" t="str">
        <f t="shared" si="3"/>
        <v/>
      </c>
      <c r="T92" s="1138"/>
      <c r="U92" s="436"/>
      <c r="V92" s="978"/>
      <c r="W92" s="981" t="str">
        <f>IF(ISBLANK('A1'!A92),"",'A1'!A92&amp;"-")&amp;'A1'!B92&amp;IF(ISBLANK('A1'!D92),"","/"&amp;'A1'!D92)</f>
        <v/>
      </c>
      <c r="X92" s="981" t="str">
        <f t="shared" si="4"/>
        <v/>
      </c>
    </row>
    <row r="93" spans="1:24" ht="15" customHeight="1" x14ac:dyDescent="0.25">
      <c r="A93" s="141" t="str">
        <f>IF(ISBLANK('A1'!A93),"",'A1'!A93)</f>
        <v/>
      </c>
      <c r="B93" s="982" t="str">
        <f>IF(ISBLANK('A1'!B93),"",'A1'!B93)</f>
        <v/>
      </c>
      <c r="C93" s="983" t="str">
        <f>IF(ISBLANK('A1'!D93),"",'A1'!D93)</f>
        <v/>
      </c>
      <c r="D93" s="897" t="str">
        <f>IF(ISBLANK('A1'!G93),"",'A1'!G93)</f>
        <v/>
      </c>
      <c r="E93" s="894" t="str">
        <f>IF(ISBLANK('A1'!H93),"",'A1'!H93)</f>
        <v/>
      </c>
      <c r="F93" s="984" t="str">
        <f>IF(ISBLANK('A1'!I93),"",'A1'!I93)</f>
        <v/>
      </c>
      <c r="G93" s="805"/>
      <c r="H93" s="198"/>
      <c r="I93" s="194"/>
      <c r="J93" s="195"/>
      <c r="K93" s="195"/>
      <c r="L93" s="195"/>
      <c r="M93" s="195"/>
      <c r="N93" s="196"/>
      <c r="O93" s="197"/>
      <c r="P93" s="196"/>
      <c r="Q93" s="196"/>
      <c r="R93" s="198"/>
      <c r="S93" s="1137" t="str">
        <f t="shared" si="3"/>
        <v/>
      </c>
      <c r="T93" s="1138"/>
      <c r="U93" s="436"/>
      <c r="V93" s="978"/>
      <c r="W93" s="981" t="str">
        <f>IF(ISBLANK('A1'!A93),"",'A1'!A93&amp;"-")&amp;'A1'!B93&amp;IF(ISBLANK('A1'!D93),"","/"&amp;'A1'!D93)</f>
        <v/>
      </c>
      <c r="X93" s="981" t="str">
        <f t="shared" si="4"/>
        <v/>
      </c>
    </row>
    <row r="94" spans="1:24" ht="15" customHeight="1" x14ac:dyDescent="0.25">
      <c r="A94" s="141" t="str">
        <f>IF(ISBLANK('A1'!A94),"",'A1'!A94)</f>
        <v/>
      </c>
      <c r="B94" s="982" t="str">
        <f>IF(ISBLANK('A1'!B94),"",'A1'!B94)</f>
        <v/>
      </c>
      <c r="C94" s="983" t="str">
        <f>IF(ISBLANK('A1'!D94),"",'A1'!D94)</f>
        <v/>
      </c>
      <c r="D94" s="897" t="str">
        <f>IF(ISBLANK('A1'!G94),"",'A1'!G94)</f>
        <v/>
      </c>
      <c r="E94" s="894" t="str">
        <f>IF(ISBLANK('A1'!H94),"",'A1'!H94)</f>
        <v/>
      </c>
      <c r="F94" s="984" t="str">
        <f>IF(ISBLANK('A1'!I94),"",'A1'!I94)</f>
        <v/>
      </c>
      <c r="G94" s="805"/>
      <c r="H94" s="198"/>
      <c r="I94" s="194"/>
      <c r="J94" s="195"/>
      <c r="K94" s="195"/>
      <c r="L94" s="195"/>
      <c r="M94" s="195"/>
      <c r="N94" s="196"/>
      <c r="O94" s="197"/>
      <c r="P94" s="196"/>
      <c r="Q94" s="196"/>
      <c r="R94" s="198"/>
      <c r="S94" s="1137" t="str">
        <f t="shared" si="3"/>
        <v/>
      </c>
      <c r="T94" s="1138"/>
      <c r="U94" s="436"/>
      <c r="V94" s="978"/>
      <c r="W94" s="981" t="str">
        <f>IF(ISBLANK('A1'!A94),"",'A1'!A94&amp;"-")&amp;'A1'!B94&amp;IF(ISBLANK('A1'!D94),"","/"&amp;'A1'!D94)</f>
        <v/>
      </c>
      <c r="X94" s="981" t="str">
        <f t="shared" si="4"/>
        <v/>
      </c>
    </row>
    <row r="95" spans="1:24" ht="15" customHeight="1" x14ac:dyDescent="0.25">
      <c r="A95" s="141" t="str">
        <f>IF(ISBLANK('A1'!A95),"",'A1'!A95)</f>
        <v/>
      </c>
      <c r="B95" s="982" t="str">
        <f>IF(ISBLANK('A1'!B95),"",'A1'!B95)</f>
        <v/>
      </c>
      <c r="C95" s="983" t="str">
        <f>IF(ISBLANK('A1'!D95),"",'A1'!D95)</f>
        <v/>
      </c>
      <c r="D95" s="897" t="str">
        <f>IF(ISBLANK('A1'!G95),"",'A1'!G95)</f>
        <v/>
      </c>
      <c r="E95" s="894" t="str">
        <f>IF(ISBLANK('A1'!H95),"",'A1'!H95)</f>
        <v/>
      </c>
      <c r="F95" s="984" t="str">
        <f>IF(ISBLANK('A1'!I95),"",'A1'!I95)</f>
        <v/>
      </c>
      <c r="G95" s="805"/>
      <c r="H95" s="198"/>
      <c r="I95" s="194"/>
      <c r="J95" s="195"/>
      <c r="K95" s="195"/>
      <c r="L95" s="195"/>
      <c r="M95" s="195"/>
      <c r="N95" s="196"/>
      <c r="O95" s="197"/>
      <c r="P95" s="196"/>
      <c r="Q95" s="196"/>
      <c r="R95" s="198"/>
      <c r="S95" s="1137" t="str">
        <f t="shared" si="3"/>
        <v/>
      </c>
      <c r="T95" s="1138"/>
      <c r="U95" s="436"/>
      <c r="V95" s="978"/>
      <c r="W95" s="981" t="str">
        <f>IF(ISBLANK('A1'!A95),"",'A1'!A95&amp;"-")&amp;'A1'!B95&amp;IF(ISBLANK('A1'!D95),"","/"&amp;'A1'!D95)</f>
        <v/>
      </c>
      <c r="X95" s="981" t="str">
        <f t="shared" si="4"/>
        <v/>
      </c>
    </row>
    <row r="96" spans="1:24" ht="15" customHeight="1" x14ac:dyDescent="0.25">
      <c r="A96" s="141" t="str">
        <f>IF(ISBLANK('A1'!A96),"",'A1'!A96)</f>
        <v/>
      </c>
      <c r="B96" s="982" t="str">
        <f>IF(ISBLANK('A1'!B96),"",'A1'!B96)</f>
        <v/>
      </c>
      <c r="C96" s="983" t="str">
        <f>IF(ISBLANK('A1'!D96),"",'A1'!D96)</f>
        <v/>
      </c>
      <c r="D96" s="897" t="str">
        <f>IF(ISBLANK('A1'!G96),"",'A1'!G96)</f>
        <v/>
      </c>
      <c r="E96" s="894" t="str">
        <f>IF(ISBLANK('A1'!H96),"",'A1'!H96)</f>
        <v/>
      </c>
      <c r="F96" s="984" t="str">
        <f>IF(ISBLANK('A1'!I96),"",'A1'!I96)</f>
        <v/>
      </c>
      <c r="G96" s="805"/>
      <c r="H96" s="198"/>
      <c r="I96" s="194"/>
      <c r="J96" s="195"/>
      <c r="K96" s="195"/>
      <c r="L96" s="195"/>
      <c r="M96" s="195"/>
      <c r="N96" s="196"/>
      <c r="O96" s="197"/>
      <c r="P96" s="196"/>
      <c r="Q96" s="196"/>
      <c r="R96" s="198"/>
      <c r="S96" s="1137" t="str">
        <f t="shared" si="3"/>
        <v/>
      </c>
      <c r="T96" s="1138"/>
      <c r="U96" s="436"/>
      <c r="V96" s="978"/>
      <c r="W96" s="981" t="str">
        <f>IF(ISBLANK('A1'!A96),"",'A1'!A96&amp;"-")&amp;'A1'!B96&amp;IF(ISBLANK('A1'!D96),"","/"&amp;'A1'!D96)</f>
        <v/>
      </c>
      <c r="X96" s="981" t="str">
        <f t="shared" si="4"/>
        <v/>
      </c>
    </row>
    <row r="97" spans="1:24" ht="15" customHeight="1" x14ac:dyDescent="0.25">
      <c r="A97" s="141" t="str">
        <f>IF(ISBLANK('A1'!A97),"",'A1'!A97)</f>
        <v/>
      </c>
      <c r="B97" s="982" t="str">
        <f>IF(ISBLANK('A1'!B97),"",'A1'!B97)</f>
        <v/>
      </c>
      <c r="C97" s="983" t="str">
        <f>IF(ISBLANK('A1'!D97),"",'A1'!D97)</f>
        <v/>
      </c>
      <c r="D97" s="897" t="str">
        <f>IF(ISBLANK('A1'!G97),"",'A1'!G97)</f>
        <v/>
      </c>
      <c r="E97" s="894" t="str">
        <f>IF(ISBLANK('A1'!H97),"",'A1'!H97)</f>
        <v/>
      </c>
      <c r="F97" s="984" t="str">
        <f>IF(ISBLANK('A1'!I97),"",'A1'!I97)</f>
        <v/>
      </c>
      <c r="G97" s="805"/>
      <c r="H97" s="198"/>
      <c r="I97" s="194"/>
      <c r="J97" s="195"/>
      <c r="K97" s="195"/>
      <c r="L97" s="195"/>
      <c r="M97" s="195"/>
      <c r="N97" s="196"/>
      <c r="O97" s="197"/>
      <c r="P97" s="196"/>
      <c r="Q97" s="196"/>
      <c r="R97" s="198"/>
      <c r="S97" s="1137" t="str">
        <f t="shared" si="3"/>
        <v/>
      </c>
      <c r="T97" s="1138"/>
      <c r="U97" s="436"/>
      <c r="V97" s="978"/>
      <c r="W97" s="981" t="str">
        <f>IF(ISBLANK('A1'!A97),"",'A1'!A97&amp;"-")&amp;'A1'!B97&amp;IF(ISBLANK('A1'!D97),"","/"&amp;'A1'!D97)</f>
        <v/>
      </c>
      <c r="X97" s="981" t="str">
        <f t="shared" si="4"/>
        <v/>
      </c>
    </row>
    <row r="98" spans="1:24" ht="15" customHeight="1" x14ac:dyDescent="0.25">
      <c r="A98" s="141" t="str">
        <f>IF(ISBLANK('A1'!A98),"",'A1'!A98)</f>
        <v/>
      </c>
      <c r="B98" s="982" t="str">
        <f>IF(ISBLANK('A1'!B98),"",'A1'!B98)</f>
        <v/>
      </c>
      <c r="C98" s="983" t="str">
        <f>IF(ISBLANK('A1'!D98),"",'A1'!D98)</f>
        <v/>
      </c>
      <c r="D98" s="897" t="str">
        <f>IF(ISBLANK('A1'!G98),"",'A1'!G98)</f>
        <v/>
      </c>
      <c r="E98" s="894" t="str">
        <f>IF(ISBLANK('A1'!H98),"",'A1'!H98)</f>
        <v/>
      </c>
      <c r="F98" s="984" t="str">
        <f>IF(ISBLANK('A1'!I98),"",'A1'!I98)</f>
        <v/>
      </c>
      <c r="G98" s="805"/>
      <c r="H98" s="198"/>
      <c r="I98" s="194"/>
      <c r="J98" s="195"/>
      <c r="K98" s="195"/>
      <c r="L98" s="195"/>
      <c r="M98" s="195"/>
      <c r="N98" s="196"/>
      <c r="O98" s="197"/>
      <c r="P98" s="196"/>
      <c r="Q98" s="196"/>
      <c r="R98" s="198"/>
      <c r="S98" s="1137" t="str">
        <f t="shared" si="3"/>
        <v/>
      </c>
      <c r="T98" s="1138"/>
      <c r="U98" s="436"/>
      <c r="V98" s="978"/>
      <c r="W98" s="981" t="str">
        <f>IF(ISBLANK('A1'!A98),"",'A1'!A98&amp;"-")&amp;'A1'!B98&amp;IF(ISBLANK('A1'!D98),"","/"&amp;'A1'!D98)</f>
        <v/>
      </c>
      <c r="X98" s="981" t="str">
        <f t="shared" si="4"/>
        <v/>
      </c>
    </row>
    <row r="99" spans="1:24" ht="15" customHeight="1" x14ac:dyDescent="0.25">
      <c r="A99" s="141" t="str">
        <f>IF(ISBLANK('A1'!A99),"",'A1'!A99)</f>
        <v/>
      </c>
      <c r="B99" s="982" t="str">
        <f>IF(ISBLANK('A1'!B99),"",'A1'!B99)</f>
        <v/>
      </c>
      <c r="C99" s="983" t="str">
        <f>IF(ISBLANK('A1'!D99),"",'A1'!D99)</f>
        <v/>
      </c>
      <c r="D99" s="897" t="str">
        <f>IF(ISBLANK('A1'!G99),"",'A1'!G99)</f>
        <v/>
      </c>
      <c r="E99" s="894" t="str">
        <f>IF(ISBLANK('A1'!H99),"",'A1'!H99)</f>
        <v/>
      </c>
      <c r="F99" s="984" t="str">
        <f>IF(ISBLANK('A1'!I99),"",'A1'!I99)</f>
        <v/>
      </c>
      <c r="G99" s="805"/>
      <c r="H99" s="198"/>
      <c r="I99" s="194"/>
      <c r="J99" s="195"/>
      <c r="K99" s="195"/>
      <c r="L99" s="195"/>
      <c r="M99" s="195"/>
      <c r="N99" s="196"/>
      <c r="O99" s="197"/>
      <c r="P99" s="196"/>
      <c r="Q99" s="196"/>
      <c r="R99" s="198"/>
      <c r="S99" s="1137" t="str">
        <f t="shared" si="3"/>
        <v/>
      </c>
      <c r="T99" s="1138"/>
      <c r="U99" s="436"/>
      <c r="V99" s="978"/>
      <c r="W99" s="981" t="str">
        <f>IF(ISBLANK('A1'!A99),"",'A1'!A99&amp;"-")&amp;'A1'!B99&amp;IF(ISBLANK('A1'!D99),"","/"&amp;'A1'!D99)</f>
        <v/>
      </c>
      <c r="X99" s="981" t="str">
        <f t="shared" si="4"/>
        <v/>
      </c>
    </row>
    <row r="100" spans="1:24" ht="15" customHeight="1" x14ac:dyDescent="0.25">
      <c r="A100" s="141" t="str">
        <f>IF(ISBLANK('A1'!A100),"",'A1'!A100)</f>
        <v/>
      </c>
      <c r="B100" s="982" t="str">
        <f>IF(ISBLANK('A1'!B100),"",'A1'!B100)</f>
        <v/>
      </c>
      <c r="C100" s="983" t="str">
        <f>IF(ISBLANK('A1'!D100),"",'A1'!D100)</f>
        <v/>
      </c>
      <c r="D100" s="897" t="str">
        <f>IF(ISBLANK('A1'!G100),"",'A1'!G100)</f>
        <v/>
      </c>
      <c r="E100" s="894" t="str">
        <f>IF(ISBLANK('A1'!H100),"",'A1'!H100)</f>
        <v/>
      </c>
      <c r="F100" s="984" t="str">
        <f>IF(ISBLANK('A1'!I100),"",'A1'!I100)</f>
        <v/>
      </c>
      <c r="G100" s="805"/>
      <c r="H100" s="198"/>
      <c r="I100" s="194"/>
      <c r="J100" s="195"/>
      <c r="K100" s="195"/>
      <c r="L100" s="195"/>
      <c r="M100" s="195"/>
      <c r="N100" s="196"/>
      <c r="O100" s="197"/>
      <c r="P100" s="196"/>
      <c r="Q100" s="196"/>
      <c r="R100" s="198"/>
      <c r="S100" s="1137" t="str">
        <f t="shared" si="3"/>
        <v/>
      </c>
      <c r="T100" s="1138"/>
      <c r="U100" s="436"/>
      <c r="V100" s="978"/>
      <c r="W100" s="981" t="str">
        <f>IF(ISBLANK('A1'!A100),"",'A1'!A100&amp;"-")&amp;'A1'!B100&amp;IF(ISBLANK('A1'!D100),"","/"&amp;'A1'!D100)</f>
        <v/>
      </c>
      <c r="X100" s="981" t="str">
        <f t="shared" si="4"/>
        <v/>
      </c>
    </row>
    <row r="101" spans="1:24" ht="15" customHeight="1" x14ac:dyDescent="0.25">
      <c r="A101" s="141" t="str">
        <f>IF(ISBLANK('A1'!A101),"",'A1'!A101)</f>
        <v/>
      </c>
      <c r="B101" s="982" t="str">
        <f>IF(ISBLANK('A1'!B101),"",'A1'!B101)</f>
        <v/>
      </c>
      <c r="C101" s="983" t="str">
        <f>IF(ISBLANK('A1'!D101),"",'A1'!D101)</f>
        <v/>
      </c>
      <c r="D101" s="897" t="str">
        <f>IF(ISBLANK('A1'!G101),"",'A1'!G101)</f>
        <v/>
      </c>
      <c r="E101" s="894" t="str">
        <f>IF(ISBLANK('A1'!H101),"",'A1'!H101)</f>
        <v/>
      </c>
      <c r="F101" s="984" t="str">
        <f>IF(ISBLANK('A1'!I101),"",'A1'!I101)</f>
        <v/>
      </c>
      <c r="G101" s="805"/>
      <c r="H101" s="198"/>
      <c r="I101" s="194"/>
      <c r="J101" s="195"/>
      <c r="K101" s="195"/>
      <c r="L101" s="195"/>
      <c r="M101" s="195"/>
      <c r="N101" s="196"/>
      <c r="O101" s="197"/>
      <c r="P101" s="196"/>
      <c r="Q101" s="196"/>
      <c r="R101" s="198"/>
      <c r="S101" s="1137" t="str">
        <f t="shared" si="3"/>
        <v/>
      </c>
      <c r="T101" s="1138"/>
      <c r="U101" s="436"/>
      <c r="V101" s="978"/>
      <c r="W101" s="981" t="str">
        <f>IF(ISBLANK('A1'!A101),"",'A1'!A101&amp;"-")&amp;'A1'!B101&amp;IF(ISBLANK('A1'!D101),"","/"&amp;'A1'!D101)</f>
        <v/>
      </c>
      <c r="X101" s="981" t="str">
        <f t="shared" si="4"/>
        <v/>
      </c>
    </row>
    <row r="102" spans="1:24" ht="15" customHeight="1" x14ac:dyDescent="0.25">
      <c r="A102" s="141" t="str">
        <f>IF(ISBLANK('A1'!A102),"",'A1'!A102)</f>
        <v/>
      </c>
      <c r="B102" s="982" t="str">
        <f>IF(ISBLANK('A1'!B102),"",'A1'!B102)</f>
        <v/>
      </c>
      <c r="C102" s="983" t="str">
        <f>IF(ISBLANK('A1'!D102),"",'A1'!D102)</f>
        <v/>
      </c>
      <c r="D102" s="897" t="str">
        <f>IF(ISBLANK('A1'!G102),"",'A1'!G102)</f>
        <v/>
      </c>
      <c r="E102" s="894" t="str">
        <f>IF(ISBLANK('A1'!H102),"",'A1'!H102)</f>
        <v/>
      </c>
      <c r="F102" s="984" t="str">
        <f>IF(ISBLANK('A1'!I102),"",'A1'!I102)</f>
        <v/>
      </c>
      <c r="G102" s="805"/>
      <c r="H102" s="198"/>
      <c r="I102" s="194"/>
      <c r="J102" s="195"/>
      <c r="K102" s="195"/>
      <c r="L102" s="195"/>
      <c r="M102" s="195"/>
      <c r="N102" s="196"/>
      <c r="O102" s="197"/>
      <c r="P102" s="196"/>
      <c r="Q102" s="196"/>
      <c r="R102" s="198"/>
      <c r="S102" s="1137" t="str">
        <f t="shared" si="3"/>
        <v/>
      </c>
      <c r="T102" s="1138"/>
      <c r="U102" s="436"/>
      <c r="V102" s="978"/>
      <c r="W102" s="981" t="str">
        <f>IF(ISBLANK('A1'!A102),"",'A1'!A102&amp;"-")&amp;'A1'!B102&amp;IF(ISBLANK('A1'!D102),"","/"&amp;'A1'!D102)</f>
        <v/>
      </c>
      <c r="X102" s="981" t="str">
        <f t="shared" si="4"/>
        <v/>
      </c>
    </row>
    <row r="103" spans="1:24" ht="15" customHeight="1" x14ac:dyDescent="0.25">
      <c r="A103" s="141" t="str">
        <f>IF(ISBLANK('A1'!A103),"",'A1'!A103)</f>
        <v/>
      </c>
      <c r="B103" s="982" t="str">
        <f>IF(ISBLANK('A1'!B103),"",'A1'!B103)</f>
        <v/>
      </c>
      <c r="C103" s="983" t="str">
        <f>IF(ISBLANK('A1'!D103),"",'A1'!D103)</f>
        <v/>
      </c>
      <c r="D103" s="897" t="str">
        <f>IF(ISBLANK('A1'!G103),"",'A1'!G103)</f>
        <v/>
      </c>
      <c r="E103" s="894" t="str">
        <f>IF(ISBLANK('A1'!H103),"",'A1'!H103)</f>
        <v/>
      </c>
      <c r="F103" s="984" t="str">
        <f>IF(ISBLANK('A1'!I103),"",'A1'!I103)</f>
        <v/>
      </c>
      <c r="G103" s="805"/>
      <c r="H103" s="198"/>
      <c r="I103" s="194"/>
      <c r="J103" s="195"/>
      <c r="K103" s="195"/>
      <c r="L103" s="195"/>
      <c r="M103" s="195"/>
      <c r="N103" s="196"/>
      <c r="O103" s="197"/>
      <c r="P103" s="196"/>
      <c r="Q103" s="196"/>
      <c r="R103" s="198"/>
      <c r="S103" s="1137" t="str">
        <f t="shared" si="3"/>
        <v/>
      </c>
      <c r="T103" s="1138"/>
      <c r="U103" s="436"/>
      <c r="V103" s="978"/>
      <c r="W103" s="981" t="str">
        <f>IF(ISBLANK('A1'!A103),"",'A1'!A103&amp;"-")&amp;'A1'!B103&amp;IF(ISBLANK('A1'!D103),"","/"&amp;'A1'!D103)</f>
        <v/>
      </c>
      <c r="X103" s="981" t="str">
        <f t="shared" si="4"/>
        <v/>
      </c>
    </row>
    <row r="104" spans="1:24" ht="15" customHeight="1" x14ac:dyDescent="0.25">
      <c r="A104" s="141" t="str">
        <f>IF(ISBLANK('A1'!A104),"",'A1'!A104)</f>
        <v/>
      </c>
      <c r="B104" s="982" t="str">
        <f>IF(ISBLANK('A1'!B104),"",'A1'!B104)</f>
        <v/>
      </c>
      <c r="C104" s="983" t="str">
        <f>IF(ISBLANK('A1'!D104),"",'A1'!D104)</f>
        <v/>
      </c>
      <c r="D104" s="897" t="str">
        <f>IF(ISBLANK('A1'!G104),"",'A1'!G104)</f>
        <v/>
      </c>
      <c r="E104" s="894" t="str">
        <f>IF(ISBLANK('A1'!H104),"",'A1'!H104)</f>
        <v/>
      </c>
      <c r="F104" s="984" t="str">
        <f>IF(ISBLANK('A1'!I104),"",'A1'!I104)</f>
        <v/>
      </c>
      <c r="G104" s="805"/>
      <c r="H104" s="198"/>
      <c r="I104" s="194"/>
      <c r="J104" s="195"/>
      <c r="K104" s="195"/>
      <c r="L104" s="195"/>
      <c r="M104" s="195"/>
      <c r="N104" s="196"/>
      <c r="O104" s="197"/>
      <c r="P104" s="196"/>
      <c r="Q104" s="196"/>
      <c r="R104" s="198"/>
      <c r="S104" s="1137" t="str">
        <f t="shared" si="3"/>
        <v/>
      </c>
      <c r="T104" s="1138"/>
      <c r="U104" s="436"/>
      <c r="V104" s="978"/>
      <c r="W104" s="981" t="str">
        <f>IF(ISBLANK('A1'!A104),"",'A1'!A104&amp;"-")&amp;'A1'!B104&amp;IF(ISBLANK('A1'!D104),"","/"&amp;'A1'!D104)</f>
        <v/>
      </c>
      <c r="X104" s="981" t="str">
        <f t="shared" si="4"/>
        <v/>
      </c>
    </row>
    <row r="105" spans="1:24" ht="15" customHeight="1" x14ac:dyDescent="0.25">
      <c r="A105" s="141" t="str">
        <f>IF(ISBLANK('A1'!A105),"",'A1'!A105)</f>
        <v/>
      </c>
      <c r="B105" s="982" t="str">
        <f>IF(ISBLANK('A1'!B105),"",'A1'!B105)</f>
        <v/>
      </c>
      <c r="C105" s="983" t="str">
        <f>IF(ISBLANK('A1'!D105),"",'A1'!D105)</f>
        <v/>
      </c>
      <c r="D105" s="897" t="str">
        <f>IF(ISBLANK('A1'!G105),"",'A1'!G105)</f>
        <v/>
      </c>
      <c r="E105" s="894" t="str">
        <f>IF(ISBLANK('A1'!H105),"",'A1'!H105)</f>
        <v/>
      </c>
      <c r="F105" s="984" t="str">
        <f>IF(ISBLANK('A1'!I105),"",'A1'!I105)</f>
        <v/>
      </c>
      <c r="G105" s="805"/>
      <c r="H105" s="198"/>
      <c r="I105" s="194"/>
      <c r="J105" s="195"/>
      <c r="K105" s="195"/>
      <c r="L105" s="195"/>
      <c r="M105" s="195"/>
      <c r="N105" s="196"/>
      <c r="O105" s="197"/>
      <c r="P105" s="196"/>
      <c r="Q105" s="196"/>
      <c r="R105" s="198"/>
      <c r="S105" s="1137" t="str">
        <f t="shared" si="3"/>
        <v/>
      </c>
      <c r="T105" s="1138"/>
      <c r="U105" s="436"/>
      <c r="V105" s="978"/>
      <c r="W105" s="981" t="str">
        <f>IF(ISBLANK('A1'!A105),"",'A1'!A105&amp;"-")&amp;'A1'!B105&amp;IF(ISBLANK('A1'!D105),"","/"&amp;'A1'!D105)</f>
        <v/>
      </c>
      <c r="X105" s="981" t="str">
        <f t="shared" si="4"/>
        <v/>
      </c>
    </row>
    <row r="106" spans="1:24" ht="15" customHeight="1" x14ac:dyDescent="0.25">
      <c r="A106" s="141" t="str">
        <f>IF(ISBLANK('A1'!A106),"",'A1'!A106)</f>
        <v/>
      </c>
      <c r="B106" s="982" t="str">
        <f>IF(ISBLANK('A1'!B106),"",'A1'!B106)</f>
        <v/>
      </c>
      <c r="C106" s="983" t="str">
        <f>IF(ISBLANK('A1'!D106),"",'A1'!D106)</f>
        <v/>
      </c>
      <c r="D106" s="897" t="str">
        <f>IF(ISBLANK('A1'!G106),"",'A1'!G106)</f>
        <v/>
      </c>
      <c r="E106" s="894" t="str">
        <f>IF(ISBLANK('A1'!H106),"",'A1'!H106)</f>
        <v/>
      </c>
      <c r="F106" s="984" t="str">
        <f>IF(ISBLANK('A1'!I106),"",'A1'!I106)</f>
        <v/>
      </c>
      <c r="G106" s="805"/>
      <c r="H106" s="198"/>
      <c r="I106" s="194"/>
      <c r="J106" s="195"/>
      <c r="K106" s="195"/>
      <c r="L106" s="195"/>
      <c r="M106" s="195"/>
      <c r="N106" s="196"/>
      <c r="O106" s="197"/>
      <c r="P106" s="196"/>
      <c r="Q106" s="196"/>
      <c r="R106" s="198"/>
      <c r="S106" s="1137" t="str">
        <f t="shared" si="3"/>
        <v/>
      </c>
      <c r="T106" s="1138"/>
      <c r="U106" s="436"/>
      <c r="V106" s="978"/>
      <c r="W106" s="981" t="str">
        <f>IF(ISBLANK('A1'!A106),"",'A1'!A106&amp;"-")&amp;'A1'!B106&amp;IF(ISBLANK('A1'!D106),"","/"&amp;'A1'!D106)</f>
        <v/>
      </c>
      <c r="X106" s="981" t="str">
        <f t="shared" si="4"/>
        <v/>
      </c>
    </row>
    <row r="107" spans="1:24" ht="15" customHeight="1" x14ac:dyDescent="0.25">
      <c r="A107" s="141" t="str">
        <f>IF(ISBLANK('A1'!A107),"",'A1'!A107)</f>
        <v/>
      </c>
      <c r="B107" s="982" t="str">
        <f>IF(ISBLANK('A1'!B107),"",'A1'!B107)</f>
        <v/>
      </c>
      <c r="C107" s="983" t="str">
        <f>IF(ISBLANK('A1'!D107),"",'A1'!D107)</f>
        <v/>
      </c>
      <c r="D107" s="897" t="str">
        <f>IF(ISBLANK('A1'!G107),"",'A1'!G107)</f>
        <v/>
      </c>
      <c r="E107" s="894" t="str">
        <f>IF(ISBLANK('A1'!H107),"",'A1'!H107)</f>
        <v/>
      </c>
      <c r="F107" s="984" t="str">
        <f>IF(ISBLANK('A1'!I107),"",'A1'!I107)</f>
        <v/>
      </c>
      <c r="G107" s="805"/>
      <c r="H107" s="198"/>
      <c r="I107" s="194"/>
      <c r="J107" s="195"/>
      <c r="K107" s="195"/>
      <c r="L107" s="195"/>
      <c r="M107" s="195"/>
      <c r="N107" s="196"/>
      <c r="O107" s="197"/>
      <c r="P107" s="196"/>
      <c r="Q107" s="196"/>
      <c r="R107" s="198"/>
      <c r="S107" s="1137" t="str">
        <f t="shared" si="3"/>
        <v/>
      </c>
      <c r="T107" s="1138"/>
      <c r="U107" s="436"/>
      <c r="V107" s="978"/>
      <c r="W107" s="981" t="str">
        <f>IF(ISBLANK('A1'!A107),"",'A1'!A107&amp;"-")&amp;'A1'!B107&amp;IF(ISBLANK('A1'!D107),"","/"&amp;'A1'!D107)</f>
        <v/>
      </c>
      <c r="X107" s="981" t="str">
        <f t="shared" si="4"/>
        <v/>
      </c>
    </row>
    <row r="108" spans="1:24" ht="15" customHeight="1" x14ac:dyDescent="0.25">
      <c r="A108" s="141" t="str">
        <f>IF(ISBLANK('A1'!A108),"",'A1'!A108)</f>
        <v/>
      </c>
      <c r="B108" s="982" t="str">
        <f>IF(ISBLANK('A1'!B108),"",'A1'!B108)</f>
        <v/>
      </c>
      <c r="C108" s="983" t="str">
        <f>IF(ISBLANK('A1'!D108),"",'A1'!D108)</f>
        <v/>
      </c>
      <c r="D108" s="897" t="str">
        <f>IF(ISBLANK('A1'!G108),"",'A1'!G108)</f>
        <v/>
      </c>
      <c r="E108" s="894" t="str">
        <f>IF(ISBLANK('A1'!H108),"",'A1'!H108)</f>
        <v/>
      </c>
      <c r="F108" s="984" t="str">
        <f>IF(ISBLANK('A1'!I108),"",'A1'!I108)</f>
        <v/>
      </c>
      <c r="G108" s="805"/>
      <c r="H108" s="198"/>
      <c r="I108" s="194"/>
      <c r="J108" s="195"/>
      <c r="K108" s="195"/>
      <c r="L108" s="195"/>
      <c r="M108" s="195"/>
      <c r="N108" s="196"/>
      <c r="O108" s="197"/>
      <c r="P108" s="196"/>
      <c r="Q108" s="196"/>
      <c r="R108" s="198"/>
      <c r="S108" s="1137" t="str">
        <f t="shared" si="3"/>
        <v/>
      </c>
      <c r="T108" s="1138"/>
      <c r="U108" s="436"/>
      <c r="V108" s="978"/>
      <c r="W108" s="981" t="str">
        <f>IF(ISBLANK('A1'!A108),"",'A1'!A108&amp;"-")&amp;'A1'!B108&amp;IF(ISBLANK('A1'!D108),"","/"&amp;'A1'!D108)</f>
        <v/>
      </c>
      <c r="X108" s="981" t="str">
        <f t="shared" si="4"/>
        <v/>
      </c>
    </row>
    <row r="109" spans="1:24" ht="15" customHeight="1" x14ac:dyDescent="0.25">
      <c r="A109" s="141" t="str">
        <f>IF(ISBLANK('A1'!A109),"",'A1'!A109)</f>
        <v/>
      </c>
      <c r="B109" s="982" t="str">
        <f>IF(ISBLANK('A1'!B109),"",'A1'!B109)</f>
        <v/>
      </c>
      <c r="C109" s="983" t="str">
        <f>IF(ISBLANK('A1'!D109),"",'A1'!D109)</f>
        <v/>
      </c>
      <c r="D109" s="897" t="str">
        <f>IF(ISBLANK('A1'!G109),"",'A1'!G109)</f>
        <v/>
      </c>
      <c r="E109" s="894" t="str">
        <f>IF(ISBLANK('A1'!H109),"",'A1'!H109)</f>
        <v/>
      </c>
      <c r="F109" s="984" t="str">
        <f>IF(ISBLANK('A1'!I109),"",'A1'!I109)</f>
        <v/>
      </c>
      <c r="G109" s="805"/>
      <c r="H109" s="198"/>
      <c r="I109" s="194"/>
      <c r="J109" s="195"/>
      <c r="K109" s="195"/>
      <c r="L109" s="195"/>
      <c r="M109" s="195"/>
      <c r="N109" s="196"/>
      <c r="O109" s="197"/>
      <c r="P109" s="196"/>
      <c r="Q109" s="196"/>
      <c r="R109" s="198"/>
      <c r="S109" s="1137" t="str">
        <f t="shared" si="3"/>
        <v/>
      </c>
      <c r="T109" s="1138"/>
      <c r="U109" s="436"/>
      <c r="V109" s="978"/>
      <c r="W109" s="981" t="str">
        <f>IF(ISBLANK('A1'!A109),"",'A1'!A109&amp;"-")&amp;'A1'!B109&amp;IF(ISBLANK('A1'!D109),"","/"&amp;'A1'!D109)</f>
        <v/>
      </c>
      <c r="X109" s="981" t="str">
        <f t="shared" si="4"/>
        <v/>
      </c>
    </row>
    <row r="110" spans="1:24" ht="15" customHeight="1" x14ac:dyDescent="0.25">
      <c r="A110" s="141" t="str">
        <f>IF(ISBLANK('A1'!A110),"",'A1'!A110)</f>
        <v/>
      </c>
      <c r="B110" s="982" t="str">
        <f>IF(ISBLANK('A1'!B110),"",'A1'!B110)</f>
        <v/>
      </c>
      <c r="C110" s="983" t="str">
        <f>IF(ISBLANK('A1'!D110),"",'A1'!D110)</f>
        <v/>
      </c>
      <c r="D110" s="897" t="str">
        <f>IF(ISBLANK('A1'!G110),"",'A1'!G110)</f>
        <v/>
      </c>
      <c r="E110" s="894" t="str">
        <f>IF(ISBLANK('A1'!H110),"",'A1'!H110)</f>
        <v/>
      </c>
      <c r="F110" s="984" t="str">
        <f>IF(ISBLANK('A1'!I110),"",'A1'!I110)</f>
        <v/>
      </c>
      <c r="G110" s="805"/>
      <c r="H110" s="198"/>
      <c r="I110" s="194"/>
      <c r="J110" s="195"/>
      <c r="K110" s="195"/>
      <c r="L110" s="195"/>
      <c r="M110" s="195"/>
      <c r="N110" s="196"/>
      <c r="O110" s="197"/>
      <c r="P110" s="196"/>
      <c r="Q110" s="196"/>
      <c r="R110" s="198"/>
      <c r="S110" s="1137" t="str">
        <f t="shared" si="3"/>
        <v/>
      </c>
      <c r="T110" s="1138"/>
      <c r="U110" s="436"/>
      <c r="V110" s="978"/>
      <c r="W110" s="981" t="str">
        <f>IF(ISBLANK('A1'!A110),"",'A1'!A110&amp;"-")&amp;'A1'!B110&amp;IF(ISBLANK('A1'!D110),"","/"&amp;'A1'!D110)</f>
        <v/>
      </c>
      <c r="X110" s="981" t="str">
        <f t="shared" si="4"/>
        <v/>
      </c>
    </row>
    <row r="111" spans="1:24" ht="15" customHeight="1" x14ac:dyDescent="0.25">
      <c r="A111" s="141" t="str">
        <f>IF(ISBLANK('A1'!A111),"",'A1'!A111)</f>
        <v/>
      </c>
      <c r="B111" s="982" t="str">
        <f>IF(ISBLANK('A1'!B111),"",'A1'!B111)</f>
        <v/>
      </c>
      <c r="C111" s="983" t="str">
        <f>IF(ISBLANK('A1'!D111),"",'A1'!D111)</f>
        <v/>
      </c>
      <c r="D111" s="897" t="str">
        <f>IF(ISBLANK('A1'!G111),"",'A1'!G111)</f>
        <v/>
      </c>
      <c r="E111" s="894" t="str">
        <f>IF(ISBLANK('A1'!H111),"",'A1'!H111)</f>
        <v/>
      </c>
      <c r="F111" s="984" t="str">
        <f>IF(ISBLANK('A1'!I111),"",'A1'!I111)</f>
        <v/>
      </c>
      <c r="G111" s="805"/>
      <c r="H111" s="198"/>
      <c r="I111" s="194"/>
      <c r="J111" s="195"/>
      <c r="K111" s="195"/>
      <c r="L111" s="195"/>
      <c r="M111" s="195"/>
      <c r="N111" s="196"/>
      <c r="O111" s="197"/>
      <c r="P111" s="196"/>
      <c r="Q111" s="196"/>
      <c r="R111" s="198"/>
      <c r="S111" s="1137" t="str">
        <f t="shared" si="3"/>
        <v/>
      </c>
      <c r="T111" s="1138"/>
      <c r="U111" s="436"/>
      <c r="V111" s="978"/>
      <c r="W111" s="981" t="str">
        <f>IF(ISBLANK('A1'!A111),"",'A1'!A111&amp;"-")&amp;'A1'!B111&amp;IF(ISBLANK('A1'!D111),"","/"&amp;'A1'!D111)</f>
        <v/>
      </c>
      <c r="X111" s="981" t="str">
        <f t="shared" si="4"/>
        <v/>
      </c>
    </row>
    <row r="112" spans="1:24" ht="15" customHeight="1" x14ac:dyDescent="0.25">
      <c r="A112" s="141" t="str">
        <f>IF(ISBLANK('A1'!A112),"",'A1'!A112)</f>
        <v/>
      </c>
      <c r="B112" s="982" t="str">
        <f>IF(ISBLANK('A1'!B112),"",'A1'!B112)</f>
        <v/>
      </c>
      <c r="C112" s="983" t="str">
        <f>IF(ISBLANK('A1'!D112),"",'A1'!D112)</f>
        <v/>
      </c>
      <c r="D112" s="897" t="str">
        <f>IF(ISBLANK('A1'!G112),"",'A1'!G112)</f>
        <v/>
      </c>
      <c r="E112" s="894" t="str">
        <f>IF(ISBLANK('A1'!H112),"",'A1'!H112)</f>
        <v/>
      </c>
      <c r="F112" s="984" t="str">
        <f>IF(ISBLANK('A1'!I112),"",'A1'!I112)</f>
        <v/>
      </c>
      <c r="G112" s="805"/>
      <c r="H112" s="198"/>
      <c r="I112" s="194"/>
      <c r="J112" s="195"/>
      <c r="K112" s="195"/>
      <c r="L112" s="195"/>
      <c r="M112" s="195"/>
      <c r="N112" s="196"/>
      <c r="O112" s="197"/>
      <c r="P112" s="196"/>
      <c r="Q112" s="196"/>
      <c r="R112" s="198"/>
      <c r="S112" s="1137" t="str">
        <f t="shared" si="3"/>
        <v/>
      </c>
      <c r="T112" s="1138"/>
      <c r="U112" s="436"/>
      <c r="V112" s="978"/>
      <c r="W112" s="981" t="str">
        <f>IF(ISBLANK('A1'!A112),"",'A1'!A112&amp;"-")&amp;'A1'!B112&amp;IF(ISBLANK('A1'!D112),"","/"&amp;'A1'!D112)</f>
        <v/>
      </c>
      <c r="X112" s="981" t="str">
        <f t="shared" si="4"/>
        <v/>
      </c>
    </row>
    <row r="113" spans="1:24" ht="15" customHeight="1" x14ac:dyDescent="0.25">
      <c r="A113" s="141" t="str">
        <f>IF(ISBLANK('A1'!A113),"",'A1'!A113)</f>
        <v/>
      </c>
      <c r="B113" s="982" t="str">
        <f>IF(ISBLANK('A1'!B113),"",'A1'!B113)</f>
        <v/>
      </c>
      <c r="C113" s="983" t="str">
        <f>IF(ISBLANK('A1'!D113),"",'A1'!D113)</f>
        <v/>
      </c>
      <c r="D113" s="897" t="str">
        <f>IF(ISBLANK('A1'!G113),"",'A1'!G113)</f>
        <v/>
      </c>
      <c r="E113" s="894" t="str">
        <f>IF(ISBLANK('A1'!H113),"",'A1'!H113)</f>
        <v/>
      </c>
      <c r="F113" s="984" t="str">
        <f>IF(ISBLANK('A1'!I113),"",'A1'!I113)</f>
        <v/>
      </c>
      <c r="G113" s="805"/>
      <c r="H113" s="198"/>
      <c r="I113" s="194"/>
      <c r="J113" s="195"/>
      <c r="K113" s="195"/>
      <c r="L113" s="195"/>
      <c r="M113" s="195"/>
      <c r="N113" s="196"/>
      <c r="O113" s="197"/>
      <c r="P113" s="196"/>
      <c r="Q113" s="196"/>
      <c r="R113" s="198"/>
      <c r="S113" s="1137" t="str">
        <f t="shared" si="3"/>
        <v/>
      </c>
      <c r="T113" s="1138"/>
      <c r="U113" s="436"/>
      <c r="V113" s="978"/>
      <c r="W113" s="981" t="str">
        <f>IF(ISBLANK('A1'!A113),"",'A1'!A113&amp;"-")&amp;'A1'!B113&amp;IF(ISBLANK('A1'!D113),"","/"&amp;'A1'!D113)</f>
        <v/>
      </c>
      <c r="X113" s="981" t="str">
        <f t="shared" si="4"/>
        <v/>
      </c>
    </row>
    <row r="114" spans="1:24" ht="15" customHeight="1" x14ac:dyDescent="0.25">
      <c r="A114" s="141" t="str">
        <f>IF(ISBLANK('A1'!A114),"",'A1'!A114)</f>
        <v/>
      </c>
      <c r="B114" s="982" t="str">
        <f>IF(ISBLANK('A1'!B114),"",'A1'!B114)</f>
        <v/>
      </c>
      <c r="C114" s="983" t="str">
        <f>IF(ISBLANK('A1'!D114),"",'A1'!D114)</f>
        <v/>
      </c>
      <c r="D114" s="897" t="str">
        <f>IF(ISBLANK('A1'!G114),"",'A1'!G114)</f>
        <v/>
      </c>
      <c r="E114" s="894" t="str">
        <f>IF(ISBLANK('A1'!H114),"",'A1'!H114)</f>
        <v/>
      </c>
      <c r="F114" s="984" t="str">
        <f>IF(ISBLANK('A1'!I114),"",'A1'!I114)</f>
        <v/>
      </c>
      <c r="G114" s="805"/>
      <c r="H114" s="198"/>
      <c r="I114" s="194"/>
      <c r="J114" s="195"/>
      <c r="K114" s="195"/>
      <c r="L114" s="195"/>
      <c r="M114" s="195"/>
      <c r="N114" s="196"/>
      <c r="O114" s="197"/>
      <c r="P114" s="196"/>
      <c r="Q114" s="196"/>
      <c r="R114" s="198"/>
      <c r="S114" s="1137" t="str">
        <f t="shared" si="3"/>
        <v/>
      </c>
      <c r="T114" s="1138"/>
      <c r="U114" s="436"/>
      <c r="V114" s="978"/>
      <c r="W114" s="981" t="str">
        <f>IF(ISBLANK('A1'!A114),"",'A1'!A114&amp;"-")&amp;'A1'!B114&amp;IF(ISBLANK('A1'!D114),"","/"&amp;'A1'!D114)</f>
        <v/>
      </c>
      <c r="X114" s="981" t="str">
        <f t="shared" si="4"/>
        <v/>
      </c>
    </row>
    <row r="115" spans="1:24" ht="15" customHeight="1" x14ac:dyDescent="0.25">
      <c r="A115" s="141" t="str">
        <f>IF(ISBLANK('A1'!A115),"",'A1'!A115)</f>
        <v/>
      </c>
      <c r="B115" s="982" t="str">
        <f>IF(ISBLANK('A1'!B115),"",'A1'!B115)</f>
        <v/>
      </c>
      <c r="C115" s="983" t="str">
        <f>IF(ISBLANK('A1'!D115),"",'A1'!D115)</f>
        <v/>
      </c>
      <c r="D115" s="897" t="str">
        <f>IF(ISBLANK('A1'!G115),"",'A1'!G115)</f>
        <v/>
      </c>
      <c r="E115" s="894" t="str">
        <f>IF(ISBLANK('A1'!H115),"",'A1'!H115)</f>
        <v/>
      </c>
      <c r="F115" s="984" t="str">
        <f>IF(ISBLANK('A1'!I115),"",'A1'!I115)</f>
        <v/>
      </c>
      <c r="G115" s="805"/>
      <c r="H115" s="198"/>
      <c r="I115" s="194"/>
      <c r="J115" s="195"/>
      <c r="K115" s="195"/>
      <c r="L115" s="195"/>
      <c r="M115" s="195"/>
      <c r="N115" s="196"/>
      <c r="O115" s="197"/>
      <c r="P115" s="196"/>
      <c r="Q115" s="196"/>
      <c r="R115" s="198"/>
      <c r="S115" s="1137" t="str">
        <f t="shared" si="3"/>
        <v/>
      </c>
      <c r="T115" s="1138"/>
      <c r="U115" s="436"/>
      <c r="V115" s="978"/>
      <c r="W115" s="981" t="str">
        <f>IF(ISBLANK('A1'!A115),"",'A1'!A115&amp;"-")&amp;'A1'!B115&amp;IF(ISBLANK('A1'!D115),"","/"&amp;'A1'!D115)</f>
        <v/>
      </c>
      <c r="X115" s="981" t="str">
        <f t="shared" si="4"/>
        <v/>
      </c>
    </row>
    <row r="116" spans="1:24" ht="15" customHeight="1" x14ac:dyDescent="0.25">
      <c r="A116" s="141" t="str">
        <f>IF(ISBLANK('A1'!A116),"",'A1'!A116)</f>
        <v/>
      </c>
      <c r="B116" s="982" t="str">
        <f>IF(ISBLANK('A1'!B116),"",'A1'!B116)</f>
        <v/>
      </c>
      <c r="C116" s="983" t="str">
        <f>IF(ISBLANK('A1'!D116),"",'A1'!D116)</f>
        <v/>
      </c>
      <c r="D116" s="897" t="str">
        <f>IF(ISBLANK('A1'!G116),"",'A1'!G116)</f>
        <v/>
      </c>
      <c r="E116" s="894" t="str">
        <f>IF(ISBLANK('A1'!H116),"",'A1'!H116)</f>
        <v/>
      </c>
      <c r="F116" s="984" t="str">
        <f>IF(ISBLANK('A1'!I116),"",'A1'!I116)</f>
        <v/>
      </c>
      <c r="G116" s="805"/>
      <c r="H116" s="198"/>
      <c r="I116" s="194"/>
      <c r="J116" s="195"/>
      <c r="K116" s="195"/>
      <c r="L116" s="195"/>
      <c r="M116" s="195"/>
      <c r="N116" s="196"/>
      <c r="O116" s="197"/>
      <c r="P116" s="196"/>
      <c r="Q116" s="196"/>
      <c r="R116" s="198"/>
      <c r="S116" s="1137" t="str">
        <f t="shared" si="3"/>
        <v/>
      </c>
      <c r="T116" s="1138"/>
      <c r="U116" s="436"/>
      <c r="V116" s="978"/>
      <c r="W116" s="981" t="str">
        <f>IF(ISBLANK('A1'!A116),"",'A1'!A116&amp;"-")&amp;'A1'!B116&amp;IF(ISBLANK('A1'!D116),"","/"&amp;'A1'!D116)</f>
        <v/>
      </c>
      <c r="X116" s="981" t="str">
        <f t="shared" si="4"/>
        <v/>
      </c>
    </row>
    <row r="117" spans="1:24" ht="15" customHeight="1" x14ac:dyDescent="0.25">
      <c r="A117" s="141" t="str">
        <f>IF(ISBLANK('A1'!A117),"",'A1'!A117)</f>
        <v/>
      </c>
      <c r="B117" s="982" t="str">
        <f>IF(ISBLANK('A1'!B117),"",'A1'!B117)</f>
        <v/>
      </c>
      <c r="C117" s="983" t="str">
        <f>IF(ISBLANK('A1'!D117),"",'A1'!D117)</f>
        <v/>
      </c>
      <c r="D117" s="897" t="str">
        <f>IF(ISBLANK('A1'!G117),"",'A1'!G117)</f>
        <v/>
      </c>
      <c r="E117" s="894" t="str">
        <f>IF(ISBLANK('A1'!H117),"",'A1'!H117)</f>
        <v/>
      </c>
      <c r="F117" s="984" t="str">
        <f>IF(ISBLANK('A1'!I117),"",'A1'!I117)</f>
        <v/>
      </c>
      <c r="G117" s="805"/>
      <c r="H117" s="198"/>
      <c r="I117" s="194"/>
      <c r="J117" s="195"/>
      <c r="K117" s="195"/>
      <c r="L117" s="195"/>
      <c r="M117" s="195"/>
      <c r="N117" s="196"/>
      <c r="O117" s="197"/>
      <c r="P117" s="196"/>
      <c r="Q117" s="196"/>
      <c r="R117" s="198"/>
      <c r="S117" s="1137" t="str">
        <f t="shared" si="3"/>
        <v/>
      </c>
      <c r="T117" s="1138"/>
      <c r="U117" s="436"/>
      <c r="V117" s="978"/>
      <c r="W117" s="981" t="str">
        <f>IF(ISBLANK('A1'!A117),"",'A1'!A117&amp;"-")&amp;'A1'!B117&amp;IF(ISBLANK('A1'!D117),"","/"&amp;'A1'!D117)</f>
        <v/>
      </c>
      <c r="X117" s="981" t="str">
        <f t="shared" si="4"/>
        <v/>
      </c>
    </row>
    <row r="118" spans="1:24" ht="15" customHeight="1" x14ac:dyDescent="0.25">
      <c r="A118" s="141" t="str">
        <f>IF(ISBLANK('A1'!A118),"",'A1'!A118)</f>
        <v/>
      </c>
      <c r="B118" s="982" t="str">
        <f>IF(ISBLANK('A1'!B118),"",'A1'!B118)</f>
        <v/>
      </c>
      <c r="C118" s="983" t="str">
        <f>IF(ISBLANK('A1'!D118),"",'A1'!D118)</f>
        <v/>
      </c>
      <c r="D118" s="897" t="str">
        <f>IF(ISBLANK('A1'!G118),"",'A1'!G118)</f>
        <v/>
      </c>
      <c r="E118" s="894" t="str">
        <f>IF(ISBLANK('A1'!H118),"",'A1'!H118)</f>
        <v/>
      </c>
      <c r="F118" s="984" t="str">
        <f>IF(ISBLANK('A1'!I118),"",'A1'!I118)</f>
        <v/>
      </c>
      <c r="G118" s="805"/>
      <c r="H118" s="198"/>
      <c r="I118" s="194"/>
      <c r="J118" s="195"/>
      <c r="K118" s="195"/>
      <c r="L118" s="195"/>
      <c r="M118" s="195"/>
      <c r="N118" s="196"/>
      <c r="O118" s="197"/>
      <c r="P118" s="196"/>
      <c r="Q118" s="196"/>
      <c r="R118" s="198"/>
      <c r="S118" s="1137" t="str">
        <f t="shared" si="3"/>
        <v/>
      </c>
      <c r="T118" s="1138"/>
      <c r="U118" s="436"/>
      <c r="V118" s="978"/>
      <c r="W118" s="981" t="str">
        <f>IF(ISBLANK('A1'!A118),"",'A1'!A118&amp;"-")&amp;'A1'!B118&amp;IF(ISBLANK('A1'!D118),"","/"&amp;'A1'!D118)</f>
        <v/>
      </c>
      <c r="X118" s="981" t="str">
        <f t="shared" si="4"/>
        <v/>
      </c>
    </row>
    <row r="119" spans="1:24" ht="15" customHeight="1" x14ac:dyDescent="0.25">
      <c r="A119" s="141" t="str">
        <f>IF(ISBLANK('A1'!A119),"",'A1'!A119)</f>
        <v/>
      </c>
      <c r="B119" s="982" t="str">
        <f>IF(ISBLANK('A1'!B119),"",'A1'!B119)</f>
        <v/>
      </c>
      <c r="C119" s="983" t="str">
        <f>IF(ISBLANK('A1'!D119),"",'A1'!D119)</f>
        <v/>
      </c>
      <c r="D119" s="897" t="str">
        <f>IF(ISBLANK('A1'!G119),"",'A1'!G119)</f>
        <v/>
      </c>
      <c r="E119" s="894" t="str">
        <f>IF(ISBLANK('A1'!H119),"",'A1'!H119)</f>
        <v/>
      </c>
      <c r="F119" s="984" t="str">
        <f>IF(ISBLANK('A1'!I119),"",'A1'!I119)</f>
        <v/>
      </c>
      <c r="G119" s="805"/>
      <c r="H119" s="198"/>
      <c r="I119" s="194"/>
      <c r="J119" s="195"/>
      <c r="K119" s="195"/>
      <c r="L119" s="195"/>
      <c r="M119" s="195"/>
      <c r="N119" s="196"/>
      <c r="O119" s="197"/>
      <c r="P119" s="196"/>
      <c r="Q119" s="196"/>
      <c r="R119" s="198"/>
      <c r="S119" s="1137" t="str">
        <f t="shared" si="3"/>
        <v/>
      </c>
      <c r="T119" s="1138"/>
      <c r="U119" s="436"/>
      <c r="V119" s="978"/>
      <c r="W119" s="981" t="str">
        <f>IF(ISBLANK('A1'!A119),"",'A1'!A119&amp;"-")&amp;'A1'!B119&amp;IF(ISBLANK('A1'!D119),"","/"&amp;'A1'!D119)</f>
        <v/>
      </c>
      <c r="X119" s="981" t="str">
        <f t="shared" si="4"/>
        <v/>
      </c>
    </row>
    <row r="120" spans="1:24" ht="15" customHeight="1" x14ac:dyDescent="0.25">
      <c r="A120" s="141" t="str">
        <f>IF(ISBLANK('A1'!A120),"",'A1'!A120)</f>
        <v/>
      </c>
      <c r="B120" s="982" t="str">
        <f>IF(ISBLANK('A1'!B120),"",'A1'!B120)</f>
        <v/>
      </c>
      <c r="C120" s="983" t="str">
        <f>IF(ISBLANK('A1'!D120),"",'A1'!D120)</f>
        <v/>
      </c>
      <c r="D120" s="897" t="str">
        <f>IF(ISBLANK('A1'!G120),"",'A1'!G120)</f>
        <v/>
      </c>
      <c r="E120" s="894" t="str">
        <f>IF(ISBLANK('A1'!H120),"",'A1'!H120)</f>
        <v/>
      </c>
      <c r="F120" s="984" t="str">
        <f>IF(ISBLANK('A1'!I120),"",'A1'!I120)</f>
        <v/>
      </c>
      <c r="G120" s="805"/>
      <c r="H120" s="198"/>
      <c r="I120" s="194"/>
      <c r="J120" s="195"/>
      <c r="K120" s="195"/>
      <c r="L120" s="195"/>
      <c r="M120" s="195"/>
      <c r="N120" s="196"/>
      <c r="O120" s="197"/>
      <c r="P120" s="196"/>
      <c r="Q120" s="196"/>
      <c r="R120" s="198"/>
      <c r="S120" s="1137" t="str">
        <f t="shared" si="3"/>
        <v/>
      </c>
      <c r="T120" s="1138"/>
      <c r="U120" s="436"/>
      <c r="V120" s="978"/>
      <c r="W120" s="981" t="str">
        <f>IF(ISBLANK('A1'!A120),"",'A1'!A120&amp;"-")&amp;'A1'!B120&amp;IF(ISBLANK('A1'!D120),"","/"&amp;'A1'!D120)</f>
        <v/>
      </c>
      <c r="X120" s="981" t="str">
        <f t="shared" si="4"/>
        <v/>
      </c>
    </row>
    <row r="121" spans="1:24" ht="15" customHeight="1" x14ac:dyDescent="0.25">
      <c r="A121" s="141" t="str">
        <f>IF(ISBLANK('A1'!A121),"",'A1'!A121)</f>
        <v/>
      </c>
      <c r="B121" s="982" t="str">
        <f>IF(ISBLANK('A1'!B121),"",'A1'!B121)</f>
        <v/>
      </c>
      <c r="C121" s="983" t="str">
        <f>IF(ISBLANK('A1'!D121),"",'A1'!D121)</f>
        <v/>
      </c>
      <c r="D121" s="897" t="str">
        <f>IF(ISBLANK('A1'!G121),"",'A1'!G121)</f>
        <v/>
      </c>
      <c r="E121" s="894" t="str">
        <f>IF(ISBLANK('A1'!H121),"",'A1'!H121)</f>
        <v/>
      </c>
      <c r="F121" s="984" t="str">
        <f>IF(ISBLANK('A1'!I121),"",'A1'!I121)</f>
        <v/>
      </c>
      <c r="G121" s="805"/>
      <c r="H121" s="198"/>
      <c r="I121" s="194"/>
      <c r="J121" s="195"/>
      <c r="K121" s="195"/>
      <c r="L121" s="195"/>
      <c r="M121" s="195"/>
      <c r="N121" s="196"/>
      <c r="O121" s="197"/>
      <c r="P121" s="196"/>
      <c r="Q121" s="196"/>
      <c r="R121" s="198"/>
      <c r="S121" s="1137" t="str">
        <f t="shared" si="3"/>
        <v/>
      </c>
      <c r="T121" s="1138"/>
      <c r="U121" s="436"/>
      <c r="V121" s="978"/>
      <c r="W121" s="981" t="str">
        <f>IF(ISBLANK('A1'!A121),"",'A1'!A121&amp;"-")&amp;'A1'!B121&amp;IF(ISBLANK('A1'!D121),"","/"&amp;'A1'!D121)</f>
        <v/>
      </c>
      <c r="X121" s="981" t="str">
        <f t="shared" si="4"/>
        <v/>
      </c>
    </row>
    <row r="122" spans="1:24" ht="15" customHeight="1" x14ac:dyDescent="0.25">
      <c r="A122" s="141" t="str">
        <f>IF(ISBLANK('A1'!A122),"",'A1'!A122)</f>
        <v/>
      </c>
      <c r="B122" s="982" t="str">
        <f>IF(ISBLANK('A1'!B122),"",'A1'!B122)</f>
        <v/>
      </c>
      <c r="C122" s="983" t="str">
        <f>IF(ISBLANK('A1'!D122),"",'A1'!D122)</f>
        <v/>
      </c>
      <c r="D122" s="897" t="str">
        <f>IF(ISBLANK('A1'!G122),"",'A1'!G122)</f>
        <v/>
      </c>
      <c r="E122" s="894" t="str">
        <f>IF(ISBLANK('A1'!H122),"",'A1'!H122)</f>
        <v/>
      </c>
      <c r="F122" s="984" t="str">
        <f>IF(ISBLANK('A1'!I122),"",'A1'!I122)</f>
        <v/>
      </c>
      <c r="G122" s="805"/>
      <c r="H122" s="198"/>
      <c r="I122" s="194"/>
      <c r="J122" s="195"/>
      <c r="K122" s="195"/>
      <c r="L122" s="195"/>
      <c r="M122" s="195"/>
      <c r="N122" s="196"/>
      <c r="O122" s="197"/>
      <c r="P122" s="196"/>
      <c r="Q122" s="196"/>
      <c r="R122" s="198"/>
      <c r="S122" s="1137" t="str">
        <f t="shared" si="3"/>
        <v/>
      </c>
      <c r="T122" s="1138"/>
      <c r="U122" s="436"/>
      <c r="V122" s="978"/>
      <c r="W122" s="981" t="str">
        <f>IF(ISBLANK('A1'!A122),"",'A1'!A122&amp;"-")&amp;'A1'!B122&amp;IF(ISBLANK('A1'!D122),"","/"&amp;'A1'!D122)</f>
        <v/>
      </c>
      <c r="X122" s="981" t="str">
        <f t="shared" si="4"/>
        <v/>
      </c>
    </row>
    <row r="123" spans="1:24" ht="15" customHeight="1" x14ac:dyDescent="0.25">
      <c r="A123" s="141" t="str">
        <f>IF(ISBLANK('A1'!A123),"",'A1'!A123)</f>
        <v/>
      </c>
      <c r="B123" s="982" t="str">
        <f>IF(ISBLANK('A1'!B123),"",'A1'!B123)</f>
        <v/>
      </c>
      <c r="C123" s="983" t="str">
        <f>IF(ISBLANK('A1'!D123),"",'A1'!D123)</f>
        <v/>
      </c>
      <c r="D123" s="897" t="str">
        <f>IF(ISBLANK('A1'!G123),"",'A1'!G123)</f>
        <v/>
      </c>
      <c r="E123" s="894" t="str">
        <f>IF(ISBLANK('A1'!H123),"",'A1'!H123)</f>
        <v/>
      </c>
      <c r="F123" s="984" t="str">
        <f>IF(ISBLANK('A1'!I123),"",'A1'!I123)</f>
        <v/>
      </c>
      <c r="G123" s="805"/>
      <c r="H123" s="198"/>
      <c r="I123" s="194"/>
      <c r="J123" s="195"/>
      <c r="K123" s="195"/>
      <c r="L123" s="195"/>
      <c r="M123" s="195"/>
      <c r="N123" s="196"/>
      <c r="O123" s="197"/>
      <c r="P123" s="196"/>
      <c r="Q123" s="196"/>
      <c r="R123" s="198"/>
      <c r="S123" s="1137" t="str">
        <f t="shared" si="3"/>
        <v/>
      </c>
      <c r="T123" s="1138"/>
      <c r="U123" s="436"/>
      <c r="V123" s="978"/>
      <c r="W123" s="981" t="str">
        <f>IF(ISBLANK('A1'!A123),"",'A1'!A123&amp;"-")&amp;'A1'!B123&amp;IF(ISBLANK('A1'!D123),"","/"&amp;'A1'!D123)</f>
        <v/>
      </c>
      <c r="X123" s="981" t="str">
        <f t="shared" si="4"/>
        <v/>
      </c>
    </row>
    <row r="124" spans="1:24" ht="15" customHeight="1" x14ac:dyDescent="0.25">
      <c r="A124" s="141" t="str">
        <f>IF(ISBLANK('A1'!A124),"",'A1'!A124)</f>
        <v/>
      </c>
      <c r="B124" s="982" t="str">
        <f>IF(ISBLANK('A1'!B124),"",'A1'!B124)</f>
        <v/>
      </c>
      <c r="C124" s="983" t="str">
        <f>IF(ISBLANK('A1'!D124),"",'A1'!D124)</f>
        <v/>
      </c>
      <c r="D124" s="897" t="str">
        <f>IF(ISBLANK('A1'!G124),"",'A1'!G124)</f>
        <v/>
      </c>
      <c r="E124" s="894" t="str">
        <f>IF(ISBLANK('A1'!H124),"",'A1'!H124)</f>
        <v/>
      </c>
      <c r="F124" s="984" t="str">
        <f>IF(ISBLANK('A1'!I124),"",'A1'!I124)</f>
        <v/>
      </c>
      <c r="G124" s="805"/>
      <c r="H124" s="198"/>
      <c r="I124" s="194"/>
      <c r="J124" s="195"/>
      <c r="K124" s="195"/>
      <c r="L124" s="195"/>
      <c r="M124" s="195"/>
      <c r="N124" s="196"/>
      <c r="O124" s="197"/>
      <c r="P124" s="196"/>
      <c r="Q124" s="196"/>
      <c r="R124" s="198"/>
      <c r="S124" s="1137" t="str">
        <f t="shared" si="3"/>
        <v/>
      </c>
      <c r="T124" s="1138"/>
      <c r="U124" s="436"/>
      <c r="V124" s="978"/>
      <c r="W124" s="981" t="str">
        <f>IF(ISBLANK('A1'!A124),"",'A1'!A124&amp;"-")&amp;'A1'!B124&amp;IF(ISBLANK('A1'!D124),"","/"&amp;'A1'!D124)</f>
        <v/>
      </c>
      <c r="X124" s="981" t="str">
        <f t="shared" si="4"/>
        <v/>
      </c>
    </row>
    <row r="125" spans="1:24" ht="15" customHeight="1" x14ac:dyDescent="0.25">
      <c r="A125" s="141" t="str">
        <f>IF(ISBLANK('A1'!A125),"",'A1'!A125)</f>
        <v/>
      </c>
      <c r="B125" s="982" t="str">
        <f>IF(ISBLANK('A1'!B125),"",'A1'!B125)</f>
        <v/>
      </c>
      <c r="C125" s="983" t="str">
        <f>IF(ISBLANK('A1'!D125),"",'A1'!D125)</f>
        <v/>
      </c>
      <c r="D125" s="897" t="str">
        <f>IF(ISBLANK('A1'!G125),"",'A1'!G125)</f>
        <v/>
      </c>
      <c r="E125" s="894" t="str">
        <f>IF(ISBLANK('A1'!H125),"",'A1'!H125)</f>
        <v/>
      </c>
      <c r="F125" s="984" t="str">
        <f>IF(ISBLANK('A1'!I125),"",'A1'!I125)</f>
        <v/>
      </c>
      <c r="G125" s="805"/>
      <c r="H125" s="198"/>
      <c r="I125" s="194"/>
      <c r="J125" s="195"/>
      <c r="K125" s="195"/>
      <c r="L125" s="195"/>
      <c r="M125" s="195"/>
      <c r="N125" s="196"/>
      <c r="O125" s="197"/>
      <c r="P125" s="196"/>
      <c r="Q125" s="196"/>
      <c r="R125" s="198"/>
      <c r="S125" s="1137" t="str">
        <f t="shared" si="3"/>
        <v/>
      </c>
      <c r="T125" s="1138"/>
      <c r="U125" s="436"/>
      <c r="V125" s="978"/>
      <c r="W125" s="981" t="str">
        <f>IF(ISBLANK('A1'!A125),"",'A1'!A125&amp;"-")&amp;'A1'!B125&amp;IF(ISBLANK('A1'!D125),"","/"&amp;'A1'!D125)</f>
        <v/>
      </c>
      <c r="X125" s="981" t="str">
        <f t="shared" si="4"/>
        <v/>
      </c>
    </row>
    <row r="126" spans="1:24" ht="15" customHeight="1" x14ac:dyDescent="0.25">
      <c r="A126" s="141" t="str">
        <f>IF(ISBLANK('A1'!A126),"",'A1'!A126)</f>
        <v/>
      </c>
      <c r="B126" s="982" t="str">
        <f>IF(ISBLANK('A1'!B126),"",'A1'!B126)</f>
        <v/>
      </c>
      <c r="C126" s="983" t="str">
        <f>IF(ISBLANK('A1'!D126),"",'A1'!D126)</f>
        <v/>
      </c>
      <c r="D126" s="897" t="str">
        <f>IF(ISBLANK('A1'!G126),"",'A1'!G126)</f>
        <v/>
      </c>
      <c r="E126" s="894" t="str">
        <f>IF(ISBLANK('A1'!H126),"",'A1'!H126)</f>
        <v/>
      </c>
      <c r="F126" s="984" t="str">
        <f>IF(ISBLANK('A1'!I126),"",'A1'!I126)</f>
        <v/>
      </c>
      <c r="G126" s="805"/>
      <c r="H126" s="198"/>
      <c r="I126" s="194"/>
      <c r="J126" s="195"/>
      <c r="K126" s="195"/>
      <c r="L126" s="195"/>
      <c r="M126" s="195"/>
      <c r="N126" s="196"/>
      <c r="O126" s="197"/>
      <c r="P126" s="196"/>
      <c r="Q126" s="196"/>
      <c r="R126" s="198"/>
      <c r="S126" s="1137" t="str">
        <f t="shared" si="3"/>
        <v/>
      </c>
      <c r="T126" s="1138"/>
      <c r="U126" s="436"/>
      <c r="V126" s="978"/>
      <c r="W126" s="981" t="str">
        <f>IF(ISBLANK('A1'!A126),"",'A1'!A126&amp;"-")&amp;'A1'!B126&amp;IF(ISBLANK('A1'!D126),"","/"&amp;'A1'!D126)</f>
        <v/>
      </c>
      <c r="X126" s="981" t="str">
        <f t="shared" si="4"/>
        <v/>
      </c>
    </row>
    <row r="127" spans="1:24" ht="15" customHeight="1" x14ac:dyDescent="0.25">
      <c r="A127" s="141" t="str">
        <f>IF(ISBLANK('A1'!A127),"",'A1'!A127)</f>
        <v/>
      </c>
      <c r="B127" s="982" t="str">
        <f>IF(ISBLANK('A1'!B127),"",'A1'!B127)</f>
        <v/>
      </c>
      <c r="C127" s="983" t="str">
        <f>IF(ISBLANK('A1'!D127),"",'A1'!D127)</f>
        <v/>
      </c>
      <c r="D127" s="897" t="str">
        <f>IF(ISBLANK('A1'!G127),"",'A1'!G127)</f>
        <v/>
      </c>
      <c r="E127" s="894" t="str">
        <f>IF(ISBLANK('A1'!H127),"",'A1'!H127)</f>
        <v/>
      </c>
      <c r="F127" s="984" t="str">
        <f>IF(ISBLANK('A1'!I127),"",'A1'!I127)</f>
        <v/>
      </c>
      <c r="G127" s="805"/>
      <c r="H127" s="198"/>
      <c r="I127" s="194"/>
      <c r="J127" s="195"/>
      <c r="K127" s="195"/>
      <c r="L127" s="195"/>
      <c r="M127" s="195"/>
      <c r="N127" s="196"/>
      <c r="O127" s="197"/>
      <c r="P127" s="196"/>
      <c r="Q127" s="196"/>
      <c r="R127" s="198"/>
      <c r="S127" s="1137" t="str">
        <f t="shared" si="3"/>
        <v/>
      </c>
      <c r="T127" s="1138"/>
      <c r="U127" s="436"/>
      <c r="V127" s="978"/>
      <c r="W127" s="981" t="str">
        <f>IF(ISBLANK('A1'!A127),"",'A1'!A127&amp;"-")&amp;'A1'!B127&amp;IF(ISBLANK('A1'!D127),"","/"&amp;'A1'!D127)</f>
        <v/>
      </c>
      <c r="X127" s="981" t="str">
        <f t="shared" si="4"/>
        <v/>
      </c>
    </row>
    <row r="128" spans="1:24" ht="15" customHeight="1" x14ac:dyDescent="0.25">
      <c r="A128" s="141" t="str">
        <f>IF(ISBLANK('A1'!A128),"",'A1'!A128)</f>
        <v/>
      </c>
      <c r="B128" s="982" t="str">
        <f>IF(ISBLANK('A1'!B128),"",'A1'!B128)</f>
        <v/>
      </c>
      <c r="C128" s="983" t="str">
        <f>IF(ISBLANK('A1'!D128),"",'A1'!D128)</f>
        <v/>
      </c>
      <c r="D128" s="897" t="str">
        <f>IF(ISBLANK('A1'!G128),"",'A1'!G128)</f>
        <v/>
      </c>
      <c r="E128" s="894" t="str">
        <f>IF(ISBLANK('A1'!H128),"",'A1'!H128)</f>
        <v/>
      </c>
      <c r="F128" s="984" t="str">
        <f>IF(ISBLANK('A1'!I128),"",'A1'!I128)</f>
        <v/>
      </c>
      <c r="G128" s="805"/>
      <c r="H128" s="198"/>
      <c r="I128" s="194"/>
      <c r="J128" s="195"/>
      <c r="K128" s="195"/>
      <c r="L128" s="195"/>
      <c r="M128" s="195"/>
      <c r="N128" s="196"/>
      <c r="O128" s="197"/>
      <c r="P128" s="196"/>
      <c r="Q128" s="196"/>
      <c r="R128" s="198"/>
      <c r="S128" s="1137" t="str">
        <f t="shared" si="3"/>
        <v/>
      </c>
      <c r="T128" s="1138"/>
      <c r="U128" s="436"/>
      <c r="V128" s="978"/>
      <c r="W128" s="981" t="str">
        <f>IF(ISBLANK('A1'!A128),"",'A1'!A128&amp;"-")&amp;'A1'!B128&amp;IF(ISBLANK('A1'!D128),"","/"&amp;'A1'!D128)</f>
        <v/>
      </c>
      <c r="X128" s="981" t="str">
        <f t="shared" si="4"/>
        <v/>
      </c>
    </row>
    <row r="129" spans="1:24" ht="15" customHeight="1" x14ac:dyDescent="0.25">
      <c r="A129" s="141" t="str">
        <f>IF(ISBLANK('A1'!A129),"",'A1'!A129)</f>
        <v/>
      </c>
      <c r="B129" s="982" t="str">
        <f>IF(ISBLANK('A1'!B129),"",'A1'!B129)</f>
        <v/>
      </c>
      <c r="C129" s="983" t="str">
        <f>IF(ISBLANK('A1'!D129),"",'A1'!D129)</f>
        <v/>
      </c>
      <c r="D129" s="897" t="str">
        <f>IF(ISBLANK('A1'!G129),"",'A1'!G129)</f>
        <v/>
      </c>
      <c r="E129" s="894" t="str">
        <f>IF(ISBLANK('A1'!H129),"",'A1'!H129)</f>
        <v/>
      </c>
      <c r="F129" s="984" t="str">
        <f>IF(ISBLANK('A1'!I129),"",'A1'!I129)</f>
        <v/>
      </c>
      <c r="G129" s="805"/>
      <c r="H129" s="198"/>
      <c r="I129" s="194"/>
      <c r="J129" s="195"/>
      <c r="K129" s="195"/>
      <c r="L129" s="195"/>
      <c r="M129" s="195"/>
      <c r="N129" s="196"/>
      <c r="O129" s="197"/>
      <c r="P129" s="196"/>
      <c r="Q129" s="196"/>
      <c r="R129" s="198"/>
      <c r="S129" s="1137" t="str">
        <f t="shared" si="3"/>
        <v/>
      </c>
      <c r="T129" s="1138"/>
      <c r="U129" s="436"/>
      <c r="V129" s="978"/>
      <c r="W129" s="981" t="str">
        <f>IF(ISBLANK('A1'!A129),"",'A1'!A129&amp;"-")&amp;'A1'!B129&amp;IF(ISBLANK('A1'!D129),"","/"&amp;'A1'!D129)</f>
        <v/>
      </c>
      <c r="X129" s="981" t="str">
        <f t="shared" si="4"/>
        <v/>
      </c>
    </row>
    <row r="130" spans="1:24" ht="15" customHeight="1" x14ac:dyDescent="0.25">
      <c r="A130" s="141" t="str">
        <f>IF(ISBLANK('A1'!A130),"",'A1'!A130)</f>
        <v/>
      </c>
      <c r="B130" s="982" t="str">
        <f>IF(ISBLANK('A1'!B130),"",'A1'!B130)</f>
        <v/>
      </c>
      <c r="C130" s="983" t="str">
        <f>IF(ISBLANK('A1'!D130),"",'A1'!D130)</f>
        <v/>
      </c>
      <c r="D130" s="897" t="str">
        <f>IF(ISBLANK('A1'!G130),"",'A1'!G130)</f>
        <v/>
      </c>
      <c r="E130" s="894" t="str">
        <f>IF(ISBLANK('A1'!H130),"",'A1'!H130)</f>
        <v/>
      </c>
      <c r="F130" s="984" t="str">
        <f>IF(ISBLANK('A1'!I130),"",'A1'!I130)</f>
        <v/>
      </c>
      <c r="G130" s="805"/>
      <c r="H130" s="198"/>
      <c r="I130" s="194"/>
      <c r="J130" s="195"/>
      <c r="K130" s="195"/>
      <c r="L130" s="195"/>
      <c r="M130" s="195"/>
      <c r="N130" s="196"/>
      <c r="O130" s="197"/>
      <c r="P130" s="196"/>
      <c r="Q130" s="196"/>
      <c r="R130" s="198"/>
      <c r="S130" s="1137" t="str">
        <f t="shared" si="3"/>
        <v/>
      </c>
      <c r="T130" s="1138"/>
      <c r="U130" s="436"/>
      <c r="V130" s="978"/>
      <c r="W130" s="981" t="str">
        <f>IF(ISBLANK('A1'!A130),"",'A1'!A130&amp;"-")&amp;'A1'!B130&amp;IF(ISBLANK('A1'!D130),"","/"&amp;'A1'!D130)</f>
        <v/>
      </c>
      <c r="X130" s="981" t="str">
        <f t="shared" si="4"/>
        <v/>
      </c>
    </row>
    <row r="131" spans="1:24" ht="15" customHeight="1" x14ac:dyDescent="0.25">
      <c r="A131" s="141" t="str">
        <f>IF(ISBLANK('A1'!A131),"",'A1'!A131)</f>
        <v/>
      </c>
      <c r="B131" s="982" t="str">
        <f>IF(ISBLANK('A1'!B131),"",'A1'!B131)</f>
        <v/>
      </c>
      <c r="C131" s="983" t="str">
        <f>IF(ISBLANK('A1'!D131),"",'A1'!D131)</f>
        <v/>
      </c>
      <c r="D131" s="897" t="str">
        <f>IF(ISBLANK('A1'!G131),"",'A1'!G131)</f>
        <v/>
      </c>
      <c r="E131" s="894" t="str">
        <f>IF(ISBLANK('A1'!H131),"",'A1'!H131)</f>
        <v/>
      </c>
      <c r="F131" s="984" t="str">
        <f>IF(ISBLANK('A1'!I131),"",'A1'!I131)</f>
        <v/>
      </c>
      <c r="G131" s="805"/>
      <c r="H131" s="198"/>
      <c r="I131" s="194"/>
      <c r="J131" s="195"/>
      <c r="K131" s="195"/>
      <c r="L131" s="195"/>
      <c r="M131" s="195"/>
      <c r="N131" s="196"/>
      <c r="O131" s="197"/>
      <c r="P131" s="196"/>
      <c r="Q131" s="196"/>
      <c r="R131" s="198"/>
      <c r="S131" s="1137" t="str">
        <f t="shared" si="3"/>
        <v/>
      </c>
      <c r="T131" s="1138"/>
      <c r="U131" s="436"/>
      <c r="V131" s="978"/>
      <c r="W131" s="981" t="str">
        <f>IF(ISBLANK('A1'!A131),"",'A1'!A131&amp;"-")&amp;'A1'!B131&amp;IF(ISBLANK('A1'!D131),"","/"&amp;'A1'!D131)</f>
        <v/>
      </c>
      <c r="X131" s="981" t="str">
        <f t="shared" si="4"/>
        <v/>
      </c>
    </row>
    <row r="132" spans="1:24" ht="15" customHeight="1" x14ac:dyDescent="0.25">
      <c r="A132" s="141" t="str">
        <f>IF(ISBLANK('A1'!A132),"",'A1'!A132)</f>
        <v/>
      </c>
      <c r="B132" s="982" t="str">
        <f>IF(ISBLANK('A1'!B132),"",'A1'!B132)</f>
        <v/>
      </c>
      <c r="C132" s="983" t="str">
        <f>IF(ISBLANK('A1'!D132),"",'A1'!D132)</f>
        <v/>
      </c>
      <c r="D132" s="897" t="str">
        <f>IF(ISBLANK('A1'!G132),"",'A1'!G132)</f>
        <v/>
      </c>
      <c r="E132" s="894" t="str">
        <f>IF(ISBLANK('A1'!H132),"",'A1'!H132)</f>
        <v/>
      </c>
      <c r="F132" s="984" t="str">
        <f>IF(ISBLANK('A1'!I132),"",'A1'!I132)</f>
        <v/>
      </c>
      <c r="G132" s="805"/>
      <c r="H132" s="198"/>
      <c r="I132" s="194"/>
      <c r="J132" s="195"/>
      <c r="K132" s="195"/>
      <c r="L132" s="195"/>
      <c r="M132" s="195"/>
      <c r="N132" s="196"/>
      <c r="O132" s="197"/>
      <c r="P132" s="196"/>
      <c r="Q132" s="196"/>
      <c r="R132" s="198"/>
      <c r="S132" s="1137" t="str">
        <f t="shared" si="3"/>
        <v/>
      </c>
      <c r="T132" s="1138"/>
      <c r="U132" s="436"/>
      <c r="V132" s="978"/>
      <c r="W132" s="981" t="str">
        <f>IF(ISBLANK('A1'!A132),"",'A1'!A132&amp;"-")&amp;'A1'!B132&amp;IF(ISBLANK('A1'!D132),"","/"&amp;'A1'!D132)</f>
        <v/>
      </c>
      <c r="X132" s="981" t="str">
        <f t="shared" si="4"/>
        <v/>
      </c>
    </row>
    <row r="133" spans="1:24" ht="15" customHeight="1" x14ac:dyDescent="0.25">
      <c r="A133" s="141" t="str">
        <f>IF(ISBLANK('A1'!A133),"",'A1'!A133)</f>
        <v/>
      </c>
      <c r="B133" s="982" t="str">
        <f>IF(ISBLANK('A1'!B133),"",'A1'!B133)</f>
        <v/>
      </c>
      <c r="C133" s="983" t="str">
        <f>IF(ISBLANK('A1'!D133),"",'A1'!D133)</f>
        <v/>
      </c>
      <c r="D133" s="897" t="str">
        <f>IF(ISBLANK('A1'!G133),"",'A1'!G133)</f>
        <v/>
      </c>
      <c r="E133" s="894" t="str">
        <f>IF(ISBLANK('A1'!H133),"",'A1'!H133)</f>
        <v/>
      </c>
      <c r="F133" s="984" t="str">
        <f>IF(ISBLANK('A1'!I133),"",'A1'!I133)</f>
        <v/>
      </c>
      <c r="G133" s="805"/>
      <c r="H133" s="198"/>
      <c r="I133" s="194"/>
      <c r="J133" s="195"/>
      <c r="K133" s="195"/>
      <c r="L133" s="195"/>
      <c r="M133" s="195"/>
      <c r="N133" s="196"/>
      <c r="O133" s="197"/>
      <c r="P133" s="196"/>
      <c r="Q133" s="196"/>
      <c r="R133" s="198"/>
      <c r="S133" s="1137" t="str">
        <f t="shared" si="3"/>
        <v/>
      </c>
      <c r="T133" s="1138"/>
      <c r="U133" s="436"/>
      <c r="V133" s="978"/>
      <c r="W133" s="981" t="str">
        <f>IF(ISBLANK('A1'!A133),"",'A1'!A133&amp;"-")&amp;'A1'!B133&amp;IF(ISBLANK('A1'!D133),"","/"&amp;'A1'!D133)</f>
        <v/>
      </c>
      <c r="X133" s="981" t="str">
        <f t="shared" si="4"/>
        <v/>
      </c>
    </row>
    <row r="134" spans="1:24" ht="15" customHeight="1" x14ac:dyDescent="0.25">
      <c r="A134" s="141" t="str">
        <f>IF(ISBLANK('A1'!A134),"",'A1'!A134)</f>
        <v/>
      </c>
      <c r="B134" s="982" t="str">
        <f>IF(ISBLANK('A1'!B134),"",'A1'!B134)</f>
        <v/>
      </c>
      <c r="C134" s="983" t="str">
        <f>IF(ISBLANK('A1'!D134),"",'A1'!D134)</f>
        <v/>
      </c>
      <c r="D134" s="897" t="str">
        <f>IF(ISBLANK('A1'!G134),"",'A1'!G134)</f>
        <v/>
      </c>
      <c r="E134" s="894" t="str">
        <f>IF(ISBLANK('A1'!H134),"",'A1'!H134)</f>
        <v/>
      </c>
      <c r="F134" s="984" t="str">
        <f>IF(ISBLANK('A1'!I134),"",'A1'!I134)</f>
        <v/>
      </c>
      <c r="G134" s="805"/>
      <c r="H134" s="198"/>
      <c r="I134" s="194"/>
      <c r="J134" s="195"/>
      <c r="K134" s="195"/>
      <c r="L134" s="195"/>
      <c r="M134" s="195"/>
      <c r="N134" s="196"/>
      <c r="O134" s="197"/>
      <c r="P134" s="196"/>
      <c r="Q134" s="196"/>
      <c r="R134" s="198"/>
      <c r="S134" s="1137" t="str">
        <f t="shared" si="3"/>
        <v/>
      </c>
      <c r="T134" s="1138"/>
      <c r="U134" s="436"/>
      <c r="V134" s="978"/>
      <c r="W134" s="981" t="str">
        <f>IF(ISBLANK('A1'!A134),"",'A1'!A134&amp;"-")&amp;'A1'!B134&amp;IF(ISBLANK('A1'!D134),"","/"&amp;'A1'!D134)</f>
        <v/>
      </c>
      <c r="X134" s="981" t="str">
        <f t="shared" si="4"/>
        <v/>
      </c>
    </row>
    <row r="135" spans="1:24" ht="15" customHeight="1" x14ac:dyDescent="0.25">
      <c r="A135" s="141" t="str">
        <f>IF(ISBLANK('A1'!A135),"",'A1'!A135)</f>
        <v/>
      </c>
      <c r="B135" s="982" t="str">
        <f>IF(ISBLANK('A1'!B135),"",'A1'!B135)</f>
        <v/>
      </c>
      <c r="C135" s="983" t="str">
        <f>IF(ISBLANK('A1'!D135),"",'A1'!D135)</f>
        <v/>
      </c>
      <c r="D135" s="897" t="str">
        <f>IF(ISBLANK('A1'!G135),"",'A1'!G135)</f>
        <v/>
      </c>
      <c r="E135" s="894" t="str">
        <f>IF(ISBLANK('A1'!H135),"",'A1'!H135)</f>
        <v/>
      </c>
      <c r="F135" s="984" t="str">
        <f>IF(ISBLANK('A1'!I135),"",'A1'!I135)</f>
        <v/>
      </c>
      <c r="G135" s="805"/>
      <c r="H135" s="198"/>
      <c r="I135" s="194"/>
      <c r="J135" s="195"/>
      <c r="K135" s="195"/>
      <c r="L135" s="195"/>
      <c r="M135" s="195"/>
      <c r="N135" s="196"/>
      <c r="O135" s="197"/>
      <c r="P135" s="196"/>
      <c r="Q135" s="196"/>
      <c r="R135" s="198"/>
      <c r="S135" s="1137" t="str">
        <f t="shared" si="3"/>
        <v/>
      </c>
      <c r="T135" s="1138"/>
      <c r="U135" s="436"/>
      <c r="V135" s="978"/>
      <c r="W135" s="981" t="str">
        <f>IF(ISBLANK('A1'!A135),"",'A1'!A135&amp;"-")&amp;'A1'!B135&amp;IF(ISBLANK('A1'!D135),"","/"&amp;'A1'!D135)</f>
        <v/>
      </c>
      <c r="X135" s="981" t="str">
        <f t="shared" si="4"/>
        <v/>
      </c>
    </row>
    <row r="136" spans="1:24" ht="15" customHeight="1" x14ac:dyDescent="0.25">
      <c r="A136" s="141" t="str">
        <f>IF(ISBLANK('A1'!A136),"",'A1'!A136)</f>
        <v/>
      </c>
      <c r="B136" s="982" t="str">
        <f>IF(ISBLANK('A1'!B136),"",'A1'!B136)</f>
        <v/>
      </c>
      <c r="C136" s="983" t="str">
        <f>IF(ISBLANK('A1'!D136),"",'A1'!D136)</f>
        <v/>
      </c>
      <c r="D136" s="897" t="str">
        <f>IF(ISBLANK('A1'!G136),"",'A1'!G136)</f>
        <v/>
      </c>
      <c r="E136" s="894" t="str">
        <f>IF(ISBLANK('A1'!H136),"",'A1'!H136)</f>
        <v/>
      </c>
      <c r="F136" s="984" t="str">
        <f>IF(ISBLANK('A1'!I136),"",'A1'!I136)</f>
        <v/>
      </c>
      <c r="G136" s="805"/>
      <c r="H136" s="198"/>
      <c r="I136" s="194"/>
      <c r="J136" s="195"/>
      <c r="K136" s="195"/>
      <c r="L136" s="195"/>
      <c r="M136" s="195"/>
      <c r="N136" s="196"/>
      <c r="O136" s="197"/>
      <c r="P136" s="196"/>
      <c r="Q136" s="196"/>
      <c r="R136" s="198"/>
      <c r="S136" s="1137" t="str">
        <f t="shared" si="3"/>
        <v/>
      </c>
      <c r="T136" s="1138"/>
      <c r="U136" s="436"/>
      <c r="V136" s="978"/>
      <c r="W136" s="981" t="str">
        <f>IF(ISBLANK('A1'!A136),"",'A1'!A136&amp;"-")&amp;'A1'!B136&amp;IF(ISBLANK('A1'!D136),"","/"&amp;'A1'!D136)</f>
        <v/>
      </c>
      <c r="X136" s="981" t="str">
        <f t="shared" si="4"/>
        <v/>
      </c>
    </row>
    <row r="137" spans="1:24" ht="15" customHeight="1" x14ac:dyDescent="0.25">
      <c r="A137" s="141" t="str">
        <f>IF(ISBLANK('A1'!A137),"",'A1'!A137)</f>
        <v/>
      </c>
      <c r="B137" s="982" t="str">
        <f>IF(ISBLANK('A1'!B137),"",'A1'!B137)</f>
        <v/>
      </c>
      <c r="C137" s="983" t="str">
        <f>IF(ISBLANK('A1'!D137),"",'A1'!D137)</f>
        <v/>
      </c>
      <c r="D137" s="897" t="str">
        <f>IF(ISBLANK('A1'!G137),"",'A1'!G137)</f>
        <v/>
      </c>
      <c r="E137" s="894" t="str">
        <f>IF(ISBLANK('A1'!H137),"",'A1'!H137)</f>
        <v/>
      </c>
      <c r="F137" s="984" t="str">
        <f>IF(ISBLANK('A1'!I137),"",'A1'!I137)</f>
        <v/>
      </c>
      <c r="G137" s="805"/>
      <c r="H137" s="198"/>
      <c r="I137" s="194"/>
      <c r="J137" s="195"/>
      <c r="K137" s="195"/>
      <c r="L137" s="195"/>
      <c r="M137" s="195"/>
      <c r="N137" s="196"/>
      <c r="O137" s="197"/>
      <c r="P137" s="196"/>
      <c r="Q137" s="196"/>
      <c r="R137" s="198"/>
      <c r="S137" s="1137" t="str">
        <f t="shared" si="3"/>
        <v/>
      </c>
      <c r="T137" s="1138"/>
      <c r="U137" s="436"/>
      <c r="V137" s="978"/>
      <c r="W137" s="981" t="str">
        <f>IF(ISBLANK('A1'!A137),"",'A1'!A137&amp;"-")&amp;'A1'!B137&amp;IF(ISBLANK('A1'!D137),"","/"&amp;'A1'!D137)</f>
        <v/>
      </c>
      <c r="X137" s="981" t="str">
        <f t="shared" si="4"/>
        <v/>
      </c>
    </row>
    <row r="138" spans="1:24" ht="15" customHeight="1" x14ac:dyDescent="0.25">
      <c r="A138" s="141" t="str">
        <f>IF(ISBLANK('A1'!A138),"",'A1'!A138)</f>
        <v/>
      </c>
      <c r="B138" s="982" t="str">
        <f>IF(ISBLANK('A1'!B138),"",'A1'!B138)</f>
        <v/>
      </c>
      <c r="C138" s="983" t="str">
        <f>IF(ISBLANK('A1'!D138),"",'A1'!D138)</f>
        <v/>
      </c>
      <c r="D138" s="897" t="str">
        <f>IF(ISBLANK('A1'!G138),"",'A1'!G138)</f>
        <v/>
      </c>
      <c r="E138" s="894" t="str">
        <f>IF(ISBLANK('A1'!H138),"",'A1'!H138)</f>
        <v/>
      </c>
      <c r="F138" s="984" t="str">
        <f>IF(ISBLANK('A1'!I138),"",'A1'!I138)</f>
        <v/>
      </c>
      <c r="G138" s="805"/>
      <c r="H138" s="198"/>
      <c r="I138" s="194"/>
      <c r="J138" s="195"/>
      <c r="K138" s="195"/>
      <c r="L138" s="195"/>
      <c r="M138" s="195"/>
      <c r="N138" s="196"/>
      <c r="O138" s="197"/>
      <c r="P138" s="196"/>
      <c r="Q138" s="196"/>
      <c r="R138" s="198"/>
      <c r="S138" s="1137" t="str">
        <f t="shared" si="3"/>
        <v/>
      </c>
      <c r="T138" s="1138"/>
      <c r="U138" s="436"/>
      <c r="V138" s="978"/>
      <c r="W138" s="981" t="str">
        <f>IF(ISBLANK('A1'!A138),"",'A1'!A138&amp;"-")&amp;'A1'!B138&amp;IF(ISBLANK('A1'!D138),"","/"&amp;'A1'!D138)</f>
        <v/>
      </c>
      <c r="X138" s="981" t="str">
        <f t="shared" si="4"/>
        <v/>
      </c>
    </row>
    <row r="139" spans="1:24" ht="15" customHeight="1" x14ac:dyDescent="0.25">
      <c r="A139" s="141" t="str">
        <f>IF(ISBLANK('A1'!A139),"",'A1'!A139)</f>
        <v/>
      </c>
      <c r="B139" s="982" t="str">
        <f>IF(ISBLANK('A1'!B139),"",'A1'!B139)</f>
        <v/>
      </c>
      <c r="C139" s="983" t="str">
        <f>IF(ISBLANK('A1'!D139),"",'A1'!D139)</f>
        <v/>
      </c>
      <c r="D139" s="897" t="str">
        <f>IF(ISBLANK('A1'!G139),"",'A1'!G139)</f>
        <v/>
      </c>
      <c r="E139" s="894" t="str">
        <f>IF(ISBLANK('A1'!H139),"",'A1'!H139)</f>
        <v/>
      </c>
      <c r="F139" s="984" t="str">
        <f>IF(ISBLANK('A1'!I139),"",'A1'!I139)</f>
        <v/>
      </c>
      <c r="G139" s="805"/>
      <c r="H139" s="198"/>
      <c r="I139" s="194"/>
      <c r="J139" s="195"/>
      <c r="K139" s="195"/>
      <c r="L139" s="195"/>
      <c r="M139" s="195"/>
      <c r="N139" s="196"/>
      <c r="O139" s="197"/>
      <c r="P139" s="196"/>
      <c r="Q139" s="196"/>
      <c r="R139" s="198"/>
      <c r="S139" s="1137" t="str">
        <f t="shared" si="3"/>
        <v/>
      </c>
      <c r="T139" s="1138"/>
      <c r="U139" s="436"/>
      <c r="V139" s="978"/>
      <c r="W139" s="981" t="str">
        <f>IF(ISBLANK('A1'!A139),"",'A1'!A139&amp;"-")&amp;'A1'!B139&amp;IF(ISBLANK('A1'!D139),"","/"&amp;'A1'!D139)</f>
        <v/>
      </c>
      <c r="X139" s="981" t="str">
        <f t="shared" si="4"/>
        <v/>
      </c>
    </row>
    <row r="140" spans="1:24" ht="15" customHeight="1" x14ac:dyDescent="0.25">
      <c r="A140" s="141" t="str">
        <f>IF(ISBLANK('A1'!A140),"",'A1'!A140)</f>
        <v/>
      </c>
      <c r="B140" s="982" t="str">
        <f>IF(ISBLANK('A1'!B140),"",'A1'!B140)</f>
        <v/>
      </c>
      <c r="C140" s="983" t="str">
        <f>IF(ISBLANK('A1'!D140),"",'A1'!D140)</f>
        <v/>
      </c>
      <c r="D140" s="897" t="str">
        <f>IF(ISBLANK('A1'!G140),"",'A1'!G140)</f>
        <v/>
      </c>
      <c r="E140" s="894" t="str">
        <f>IF(ISBLANK('A1'!H140),"",'A1'!H140)</f>
        <v/>
      </c>
      <c r="F140" s="984" t="str">
        <f>IF(ISBLANK('A1'!I140),"",'A1'!I140)</f>
        <v/>
      </c>
      <c r="G140" s="805"/>
      <c r="H140" s="198"/>
      <c r="I140" s="194"/>
      <c r="J140" s="195"/>
      <c r="K140" s="195"/>
      <c r="L140" s="195"/>
      <c r="M140" s="195"/>
      <c r="N140" s="196"/>
      <c r="O140" s="197"/>
      <c r="P140" s="196"/>
      <c r="Q140" s="196"/>
      <c r="R140" s="198"/>
      <c r="S140" s="1137" t="str">
        <f t="shared" si="3"/>
        <v/>
      </c>
      <c r="T140" s="1138"/>
      <c r="U140" s="436"/>
      <c r="V140" s="978"/>
      <c r="W140" s="981" t="str">
        <f>IF(ISBLANK('A1'!A140),"",'A1'!A140&amp;"-")&amp;'A1'!B140&amp;IF(ISBLANK('A1'!D140),"","/"&amp;'A1'!D140)</f>
        <v/>
      </c>
      <c r="X140" s="981" t="str">
        <f t="shared" si="4"/>
        <v/>
      </c>
    </row>
    <row r="141" spans="1:24" ht="15" customHeight="1" x14ac:dyDescent="0.25">
      <c r="A141" s="141" t="str">
        <f>IF(ISBLANK('A1'!A141),"",'A1'!A141)</f>
        <v/>
      </c>
      <c r="B141" s="982" t="str">
        <f>IF(ISBLANK('A1'!B141),"",'A1'!B141)</f>
        <v/>
      </c>
      <c r="C141" s="983" t="str">
        <f>IF(ISBLANK('A1'!D141),"",'A1'!D141)</f>
        <v/>
      </c>
      <c r="D141" s="897" t="str">
        <f>IF(ISBLANK('A1'!G141),"",'A1'!G141)</f>
        <v/>
      </c>
      <c r="E141" s="894" t="str">
        <f>IF(ISBLANK('A1'!H141),"",'A1'!H141)</f>
        <v/>
      </c>
      <c r="F141" s="984" t="str">
        <f>IF(ISBLANK('A1'!I141),"",'A1'!I141)</f>
        <v/>
      </c>
      <c r="G141" s="805"/>
      <c r="H141" s="198"/>
      <c r="I141" s="194"/>
      <c r="J141" s="195"/>
      <c r="K141" s="195"/>
      <c r="L141" s="195"/>
      <c r="M141" s="195"/>
      <c r="N141" s="196"/>
      <c r="O141" s="197"/>
      <c r="P141" s="196"/>
      <c r="Q141" s="196"/>
      <c r="R141" s="198"/>
      <c r="S141" s="1137" t="str">
        <f t="shared" si="3"/>
        <v/>
      </c>
      <c r="T141" s="1138"/>
      <c r="U141" s="436"/>
      <c r="V141" s="978"/>
      <c r="W141" s="981" t="str">
        <f>IF(ISBLANK('A1'!A141),"",'A1'!A141&amp;"-")&amp;'A1'!B141&amp;IF(ISBLANK('A1'!D141),"","/"&amp;'A1'!D141)</f>
        <v/>
      </c>
      <c r="X141" s="981" t="str">
        <f t="shared" si="4"/>
        <v/>
      </c>
    </row>
    <row r="142" spans="1:24" ht="15" customHeight="1" x14ac:dyDescent="0.25">
      <c r="A142" s="141" t="str">
        <f>IF(ISBLANK('A1'!A142),"",'A1'!A142)</f>
        <v/>
      </c>
      <c r="B142" s="982" t="str">
        <f>IF(ISBLANK('A1'!B142),"",'A1'!B142)</f>
        <v/>
      </c>
      <c r="C142" s="983" t="str">
        <f>IF(ISBLANK('A1'!D142),"",'A1'!D142)</f>
        <v/>
      </c>
      <c r="D142" s="897" t="str">
        <f>IF(ISBLANK('A1'!G142),"",'A1'!G142)</f>
        <v/>
      </c>
      <c r="E142" s="894" t="str">
        <f>IF(ISBLANK('A1'!H142),"",'A1'!H142)</f>
        <v/>
      </c>
      <c r="F142" s="984" t="str">
        <f>IF(ISBLANK('A1'!I142),"",'A1'!I142)</f>
        <v/>
      </c>
      <c r="G142" s="805"/>
      <c r="H142" s="198"/>
      <c r="I142" s="194"/>
      <c r="J142" s="195"/>
      <c r="K142" s="195"/>
      <c r="L142" s="195"/>
      <c r="M142" s="195"/>
      <c r="N142" s="196"/>
      <c r="O142" s="197"/>
      <c r="P142" s="196"/>
      <c r="Q142" s="196"/>
      <c r="R142" s="198"/>
      <c r="S142" s="1137" t="str">
        <f t="shared" si="3"/>
        <v/>
      </c>
      <c r="T142" s="1138"/>
      <c r="U142" s="436"/>
      <c r="V142" s="978"/>
      <c r="W142" s="981" t="str">
        <f>IF(ISBLANK('A1'!A142),"",'A1'!A142&amp;"-")&amp;'A1'!B142&amp;IF(ISBLANK('A1'!D142),"","/"&amp;'A1'!D142)</f>
        <v/>
      </c>
      <c r="X142" s="981" t="str">
        <f t="shared" si="4"/>
        <v/>
      </c>
    </row>
    <row r="143" spans="1:24" ht="15" customHeight="1" x14ac:dyDescent="0.25">
      <c r="A143" s="141" t="str">
        <f>IF(ISBLANK('A1'!A143),"",'A1'!A143)</f>
        <v/>
      </c>
      <c r="B143" s="982" t="str">
        <f>IF(ISBLANK('A1'!B143),"",'A1'!B143)</f>
        <v/>
      </c>
      <c r="C143" s="983" t="str">
        <f>IF(ISBLANK('A1'!D143),"",'A1'!D143)</f>
        <v/>
      </c>
      <c r="D143" s="897" t="str">
        <f>IF(ISBLANK('A1'!G143),"",'A1'!G143)</f>
        <v/>
      </c>
      <c r="E143" s="894" t="str">
        <f>IF(ISBLANK('A1'!H143),"",'A1'!H143)</f>
        <v/>
      </c>
      <c r="F143" s="984" t="str">
        <f>IF(ISBLANK('A1'!I143),"",'A1'!I143)</f>
        <v/>
      </c>
      <c r="G143" s="805"/>
      <c r="H143" s="198"/>
      <c r="I143" s="194"/>
      <c r="J143" s="195"/>
      <c r="K143" s="195"/>
      <c r="L143" s="195"/>
      <c r="M143" s="195"/>
      <c r="N143" s="196"/>
      <c r="O143" s="197"/>
      <c r="P143" s="196"/>
      <c r="Q143" s="196"/>
      <c r="R143" s="198"/>
      <c r="S143" s="1137" t="str">
        <f t="shared" si="3"/>
        <v/>
      </c>
      <c r="T143" s="1138"/>
      <c r="U143" s="436"/>
      <c r="V143" s="978"/>
      <c r="W143" s="981" t="str">
        <f>IF(ISBLANK('A1'!A143),"",'A1'!A143&amp;"-")&amp;'A1'!B143&amp;IF(ISBLANK('A1'!D143),"","/"&amp;'A1'!D143)</f>
        <v/>
      </c>
      <c r="X143" s="981" t="str">
        <f t="shared" si="4"/>
        <v/>
      </c>
    </row>
    <row r="144" spans="1:24" ht="15" customHeight="1" x14ac:dyDescent="0.25">
      <c r="A144" s="141" t="str">
        <f>IF(ISBLANK('A1'!A144),"",'A1'!A144)</f>
        <v/>
      </c>
      <c r="B144" s="982" t="str">
        <f>IF(ISBLANK('A1'!B144),"",'A1'!B144)</f>
        <v/>
      </c>
      <c r="C144" s="983" t="str">
        <f>IF(ISBLANK('A1'!D144),"",'A1'!D144)</f>
        <v/>
      </c>
      <c r="D144" s="897" t="str">
        <f>IF(ISBLANK('A1'!G144),"",'A1'!G144)</f>
        <v/>
      </c>
      <c r="E144" s="894" t="str">
        <f>IF(ISBLANK('A1'!H144),"",'A1'!H144)</f>
        <v/>
      </c>
      <c r="F144" s="984" t="str">
        <f>IF(ISBLANK('A1'!I144),"",'A1'!I144)</f>
        <v/>
      </c>
      <c r="G144" s="805"/>
      <c r="H144" s="198"/>
      <c r="I144" s="194"/>
      <c r="J144" s="195"/>
      <c r="K144" s="195"/>
      <c r="L144" s="195"/>
      <c r="M144" s="195"/>
      <c r="N144" s="196"/>
      <c r="O144" s="197"/>
      <c r="P144" s="196"/>
      <c r="Q144" s="196"/>
      <c r="R144" s="198"/>
      <c r="S144" s="1137" t="str">
        <f t="shared" si="3"/>
        <v/>
      </c>
      <c r="T144" s="1138"/>
      <c r="U144" s="436"/>
      <c r="V144" s="978"/>
      <c r="W144" s="981" t="str">
        <f>IF(ISBLANK('A1'!A144),"",'A1'!A144&amp;"-")&amp;'A1'!B144&amp;IF(ISBLANK('A1'!D144),"","/"&amp;'A1'!D144)</f>
        <v/>
      </c>
      <c r="X144" s="981" t="str">
        <f t="shared" si="4"/>
        <v/>
      </c>
    </row>
    <row r="145" spans="1:24" ht="15" customHeight="1" x14ac:dyDescent="0.25">
      <c r="A145" s="141" t="str">
        <f>IF(ISBLANK('A1'!A145),"",'A1'!A145)</f>
        <v/>
      </c>
      <c r="B145" s="982" t="str">
        <f>IF(ISBLANK('A1'!B145),"",'A1'!B145)</f>
        <v/>
      </c>
      <c r="C145" s="983" t="str">
        <f>IF(ISBLANK('A1'!D145),"",'A1'!D145)</f>
        <v/>
      </c>
      <c r="D145" s="897" t="str">
        <f>IF(ISBLANK('A1'!G145),"",'A1'!G145)</f>
        <v/>
      </c>
      <c r="E145" s="894" t="str">
        <f>IF(ISBLANK('A1'!H145),"",'A1'!H145)</f>
        <v/>
      </c>
      <c r="F145" s="984" t="str">
        <f>IF(ISBLANK('A1'!I145),"",'A1'!I145)</f>
        <v/>
      </c>
      <c r="G145" s="805"/>
      <c r="H145" s="198"/>
      <c r="I145" s="194"/>
      <c r="J145" s="195"/>
      <c r="K145" s="195"/>
      <c r="L145" s="195"/>
      <c r="M145" s="195"/>
      <c r="N145" s="196"/>
      <c r="O145" s="197"/>
      <c r="P145" s="196"/>
      <c r="Q145" s="196"/>
      <c r="R145" s="198"/>
      <c r="S145" s="1137" t="str">
        <f t="shared" si="3"/>
        <v/>
      </c>
      <c r="T145" s="1138"/>
      <c r="U145" s="436"/>
      <c r="V145" s="978"/>
      <c r="W145" s="981" t="str">
        <f>IF(ISBLANK('A1'!A145),"",'A1'!A145&amp;"-")&amp;'A1'!B145&amp;IF(ISBLANK('A1'!D145),"","/"&amp;'A1'!D145)</f>
        <v/>
      </c>
      <c r="X145" s="981" t="str">
        <f t="shared" si="4"/>
        <v/>
      </c>
    </row>
    <row r="146" spans="1:24" ht="15" customHeight="1" x14ac:dyDescent="0.25">
      <c r="A146" s="141" t="str">
        <f>IF(ISBLANK('A1'!A146),"",'A1'!A146)</f>
        <v/>
      </c>
      <c r="B146" s="982" t="str">
        <f>IF(ISBLANK('A1'!B146),"",'A1'!B146)</f>
        <v/>
      </c>
      <c r="C146" s="983" t="str">
        <f>IF(ISBLANK('A1'!D146),"",'A1'!D146)</f>
        <v/>
      </c>
      <c r="D146" s="897" t="str">
        <f>IF(ISBLANK('A1'!G146),"",'A1'!G146)</f>
        <v/>
      </c>
      <c r="E146" s="894" t="str">
        <f>IF(ISBLANK('A1'!H146),"",'A1'!H146)</f>
        <v/>
      </c>
      <c r="F146" s="984" t="str">
        <f>IF(ISBLANK('A1'!I146),"",'A1'!I146)</f>
        <v/>
      </c>
      <c r="G146" s="805"/>
      <c r="H146" s="198"/>
      <c r="I146" s="194"/>
      <c r="J146" s="195"/>
      <c r="K146" s="195"/>
      <c r="L146" s="195"/>
      <c r="M146" s="195"/>
      <c r="N146" s="196"/>
      <c r="O146" s="197"/>
      <c r="P146" s="196"/>
      <c r="Q146" s="196"/>
      <c r="R146" s="198"/>
      <c r="S146" s="1137" t="str">
        <f t="shared" ref="S146:S209" si="5">X146</f>
        <v/>
      </c>
      <c r="T146" s="1138"/>
      <c r="U146" s="436"/>
      <c r="V146" s="978"/>
      <c r="W146" s="981" t="str">
        <f>IF(ISBLANK('A1'!A146),"",'A1'!A146&amp;"-")&amp;'A1'!B146&amp;IF(ISBLANK('A1'!D146),"","/"&amp;'A1'!D146)</f>
        <v/>
      </c>
      <c r="X146" s="981" t="str">
        <f t="shared" ref="X146:X209" si="6">IF(ISBLANK(W146),"",IF(ROW(X146)=MATCH(W146,W:W,0),W146,""))</f>
        <v/>
      </c>
    </row>
    <row r="147" spans="1:24" ht="15" customHeight="1" x14ac:dyDescent="0.25">
      <c r="A147" s="141" t="str">
        <f>IF(ISBLANK('A1'!A147),"",'A1'!A147)</f>
        <v/>
      </c>
      <c r="B147" s="982" t="str">
        <f>IF(ISBLANK('A1'!B147),"",'A1'!B147)</f>
        <v/>
      </c>
      <c r="C147" s="983" t="str">
        <f>IF(ISBLANK('A1'!D147),"",'A1'!D147)</f>
        <v/>
      </c>
      <c r="D147" s="897" t="str">
        <f>IF(ISBLANK('A1'!G147),"",'A1'!G147)</f>
        <v/>
      </c>
      <c r="E147" s="894" t="str">
        <f>IF(ISBLANK('A1'!H147),"",'A1'!H147)</f>
        <v/>
      </c>
      <c r="F147" s="984" t="str">
        <f>IF(ISBLANK('A1'!I147),"",'A1'!I147)</f>
        <v/>
      </c>
      <c r="G147" s="805"/>
      <c r="H147" s="198"/>
      <c r="I147" s="194"/>
      <c r="J147" s="195"/>
      <c r="K147" s="195"/>
      <c r="L147" s="195"/>
      <c r="M147" s="195"/>
      <c r="N147" s="196"/>
      <c r="O147" s="197"/>
      <c r="P147" s="196"/>
      <c r="Q147" s="196"/>
      <c r="R147" s="198"/>
      <c r="S147" s="1137" t="str">
        <f t="shared" si="5"/>
        <v/>
      </c>
      <c r="T147" s="1138"/>
      <c r="U147" s="436"/>
      <c r="V147" s="978"/>
      <c r="W147" s="981" t="str">
        <f>IF(ISBLANK('A1'!A147),"",'A1'!A147&amp;"-")&amp;'A1'!B147&amp;IF(ISBLANK('A1'!D147),"","/"&amp;'A1'!D147)</f>
        <v/>
      </c>
      <c r="X147" s="981" t="str">
        <f t="shared" si="6"/>
        <v/>
      </c>
    </row>
    <row r="148" spans="1:24" ht="15" customHeight="1" x14ac:dyDescent="0.25">
      <c r="A148" s="141" t="str">
        <f>IF(ISBLANK('A1'!A148),"",'A1'!A148)</f>
        <v/>
      </c>
      <c r="B148" s="982" t="str">
        <f>IF(ISBLANK('A1'!B148),"",'A1'!B148)</f>
        <v/>
      </c>
      <c r="C148" s="983" t="str">
        <f>IF(ISBLANK('A1'!D148),"",'A1'!D148)</f>
        <v/>
      </c>
      <c r="D148" s="897" t="str">
        <f>IF(ISBLANK('A1'!G148),"",'A1'!G148)</f>
        <v/>
      </c>
      <c r="E148" s="894" t="str">
        <f>IF(ISBLANK('A1'!H148),"",'A1'!H148)</f>
        <v/>
      </c>
      <c r="F148" s="984" t="str">
        <f>IF(ISBLANK('A1'!I148),"",'A1'!I148)</f>
        <v/>
      </c>
      <c r="G148" s="805"/>
      <c r="H148" s="198"/>
      <c r="I148" s="194"/>
      <c r="J148" s="195"/>
      <c r="K148" s="195"/>
      <c r="L148" s="195"/>
      <c r="M148" s="195"/>
      <c r="N148" s="196"/>
      <c r="O148" s="197"/>
      <c r="P148" s="196"/>
      <c r="Q148" s="196"/>
      <c r="R148" s="198"/>
      <c r="S148" s="1137" t="str">
        <f t="shared" si="5"/>
        <v/>
      </c>
      <c r="T148" s="1138"/>
      <c r="U148" s="436"/>
      <c r="V148" s="978"/>
      <c r="W148" s="981" t="str">
        <f>IF(ISBLANK('A1'!A148),"",'A1'!A148&amp;"-")&amp;'A1'!B148&amp;IF(ISBLANK('A1'!D148),"","/"&amp;'A1'!D148)</f>
        <v/>
      </c>
      <c r="X148" s="981" t="str">
        <f t="shared" si="6"/>
        <v/>
      </c>
    </row>
    <row r="149" spans="1:24" ht="15" customHeight="1" x14ac:dyDescent="0.25">
      <c r="A149" s="141" t="str">
        <f>IF(ISBLANK('A1'!A149),"",'A1'!A149)</f>
        <v/>
      </c>
      <c r="B149" s="982" t="str">
        <f>IF(ISBLANK('A1'!B149),"",'A1'!B149)</f>
        <v/>
      </c>
      <c r="C149" s="983" t="str">
        <f>IF(ISBLANK('A1'!D149),"",'A1'!D149)</f>
        <v/>
      </c>
      <c r="D149" s="897" t="str">
        <f>IF(ISBLANK('A1'!G149),"",'A1'!G149)</f>
        <v/>
      </c>
      <c r="E149" s="894" t="str">
        <f>IF(ISBLANK('A1'!H149),"",'A1'!H149)</f>
        <v/>
      </c>
      <c r="F149" s="984" t="str">
        <f>IF(ISBLANK('A1'!I149),"",'A1'!I149)</f>
        <v/>
      </c>
      <c r="G149" s="805"/>
      <c r="H149" s="198"/>
      <c r="I149" s="194"/>
      <c r="J149" s="195"/>
      <c r="K149" s="195"/>
      <c r="L149" s="195"/>
      <c r="M149" s="195"/>
      <c r="N149" s="196"/>
      <c r="O149" s="197"/>
      <c r="P149" s="196"/>
      <c r="Q149" s="196"/>
      <c r="R149" s="198"/>
      <c r="S149" s="1137" t="str">
        <f t="shared" si="5"/>
        <v/>
      </c>
      <c r="T149" s="1138"/>
      <c r="U149" s="436"/>
      <c r="V149" s="978"/>
      <c r="W149" s="981" t="str">
        <f>IF(ISBLANK('A1'!A149),"",'A1'!A149&amp;"-")&amp;'A1'!B149&amp;IF(ISBLANK('A1'!D149),"","/"&amp;'A1'!D149)</f>
        <v/>
      </c>
      <c r="X149" s="981" t="str">
        <f t="shared" si="6"/>
        <v/>
      </c>
    </row>
    <row r="150" spans="1:24" ht="15" customHeight="1" x14ac:dyDescent="0.25">
      <c r="A150" s="141" t="str">
        <f>IF(ISBLANK('A1'!A150),"",'A1'!A150)</f>
        <v/>
      </c>
      <c r="B150" s="982" t="str">
        <f>IF(ISBLANK('A1'!B150),"",'A1'!B150)</f>
        <v/>
      </c>
      <c r="C150" s="983" t="str">
        <f>IF(ISBLANK('A1'!D150),"",'A1'!D150)</f>
        <v/>
      </c>
      <c r="D150" s="897" t="str">
        <f>IF(ISBLANK('A1'!G150),"",'A1'!G150)</f>
        <v/>
      </c>
      <c r="E150" s="894" t="str">
        <f>IF(ISBLANK('A1'!H150),"",'A1'!H150)</f>
        <v/>
      </c>
      <c r="F150" s="984" t="str">
        <f>IF(ISBLANK('A1'!I150),"",'A1'!I150)</f>
        <v/>
      </c>
      <c r="G150" s="805"/>
      <c r="H150" s="198"/>
      <c r="I150" s="194"/>
      <c r="J150" s="195"/>
      <c r="K150" s="195"/>
      <c r="L150" s="195"/>
      <c r="M150" s="195"/>
      <c r="N150" s="196"/>
      <c r="O150" s="197"/>
      <c r="P150" s="196"/>
      <c r="Q150" s="196"/>
      <c r="R150" s="198"/>
      <c r="S150" s="1137" t="str">
        <f t="shared" si="5"/>
        <v/>
      </c>
      <c r="T150" s="1138"/>
      <c r="U150" s="436"/>
      <c r="V150" s="978"/>
      <c r="W150" s="981" t="str">
        <f>IF(ISBLANK('A1'!A150),"",'A1'!A150&amp;"-")&amp;'A1'!B150&amp;IF(ISBLANK('A1'!D150),"","/"&amp;'A1'!D150)</f>
        <v/>
      </c>
      <c r="X150" s="981" t="str">
        <f t="shared" si="6"/>
        <v/>
      </c>
    </row>
    <row r="151" spans="1:24" ht="15" customHeight="1" x14ac:dyDescent="0.25">
      <c r="A151" s="141" t="str">
        <f>IF(ISBLANK('A1'!A151),"",'A1'!A151)</f>
        <v/>
      </c>
      <c r="B151" s="982" t="str">
        <f>IF(ISBLANK('A1'!B151),"",'A1'!B151)</f>
        <v/>
      </c>
      <c r="C151" s="983" t="str">
        <f>IF(ISBLANK('A1'!D151),"",'A1'!D151)</f>
        <v/>
      </c>
      <c r="D151" s="897" t="str">
        <f>IF(ISBLANK('A1'!G151),"",'A1'!G151)</f>
        <v/>
      </c>
      <c r="E151" s="894" t="str">
        <f>IF(ISBLANK('A1'!H151),"",'A1'!H151)</f>
        <v/>
      </c>
      <c r="F151" s="984" t="str">
        <f>IF(ISBLANK('A1'!I151),"",'A1'!I151)</f>
        <v/>
      </c>
      <c r="G151" s="805"/>
      <c r="H151" s="198"/>
      <c r="I151" s="194"/>
      <c r="J151" s="195"/>
      <c r="K151" s="195"/>
      <c r="L151" s="195"/>
      <c r="M151" s="195"/>
      <c r="N151" s="196"/>
      <c r="O151" s="197"/>
      <c r="P151" s="196"/>
      <c r="Q151" s="196"/>
      <c r="R151" s="198"/>
      <c r="S151" s="1137" t="str">
        <f t="shared" si="5"/>
        <v/>
      </c>
      <c r="T151" s="1138"/>
      <c r="U151" s="436"/>
      <c r="V151" s="978"/>
      <c r="W151" s="981" t="str">
        <f>IF(ISBLANK('A1'!A151),"",'A1'!A151&amp;"-")&amp;'A1'!B151&amp;IF(ISBLANK('A1'!D151),"","/"&amp;'A1'!D151)</f>
        <v/>
      </c>
      <c r="X151" s="981" t="str">
        <f t="shared" si="6"/>
        <v/>
      </c>
    </row>
    <row r="152" spans="1:24" ht="15" customHeight="1" x14ac:dyDescent="0.25">
      <c r="A152" s="141" t="str">
        <f>IF(ISBLANK('A1'!A152),"",'A1'!A152)</f>
        <v/>
      </c>
      <c r="B152" s="982" t="str">
        <f>IF(ISBLANK('A1'!B152),"",'A1'!B152)</f>
        <v/>
      </c>
      <c r="C152" s="983" t="str">
        <f>IF(ISBLANK('A1'!D152),"",'A1'!D152)</f>
        <v/>
      </c>
      <c r="D152" s="897" t="str">
        <f>IF(ISBLANK('A1'!G152),"",'A1'!G152)</f>
        <v/>
      </c>
      <c r="E152" s="894" t="str">
        <f>IF(ISBLANK('A1'!H152),"",'A1'!H152)</f>
        <v/>
      </c>
      <c r="F152" s="984" t="str">
        <f>IF(ISBLANK('A1'!I152),"",'A1'!I152)</f>
        <v/>
      </c>
      <c r="G152" s="805"/>
      <c r="H152" s="198"/>
      <c r="I152" s="194"/>
      <c r="J152" s="195"/>
      <c r="K152" s="195"/>
      <c r="L152" s="195"/>
      <c r="M152" s="195"/>
      <c r="N152" s="196"/>
      <c r="O152" s="197"/>
      <c r="P152" s="196"/>
      <c r="Q152" s="196"/>
      <c r="R152" s="198"/>
      <c r="S152" s="1137" t="str">
        <f t="shared" si="5"/>
        <v/>
      </c>
      <c r="T152" s="1138"/>
      <c r="U152" s="436"/>
      <c r="V152" s="978"/>
      <c r="W152" s="981" t="str">
        <f>IF(ISBLANK('A1'!A152),"",'A1'!A152&amp;"-")&amp;'A1'!B152&amp;IF(ISBLANK('A1'!D152),"","/"&amp;'A1'!D152)</f>
        <v/>
      </c>
      <c r="X152" s="981" t="str">
        <f t="shared" si="6"/>
        <v/>
      </c>
    </row>
    <row r="153" spans="1:24" ht="15" customHeight="1" x14ac:dyDescent="0.25">
      <c r="A153" s="141" t="str">
        <f>IF(ISBLANK('A1'!A153),"",'A1'!A153)</f>
        <v/>
      </c>
      <c r="B153" s="982" t="str">
        <f>IF(ISBLANK('A1'!B153),"",'A1'!B153)</f>
        <v/>
      </c>
      <c r="C153" s="983" t="str">
        <f>IF(ISBLANK('A1'!D153),"",'A1'!D153)</f>
        <v/>
      </c>
      <c r="D153" s="897" t="str">
        <f>IF(ISBLANK('A1'!G153),"",'A1'!G153)</f>
        <v/>
      </c>
      <c r="E153" s="894" t="str">
        <f>IF(ISBLANK('A1'!H153),"",'A1'!H153)</f>
        <v/>
      </c>
      <c r="F153" s="984" t="str">
        <f>IF(ISBLANK('A1'!I153),"",'A1'!I153)</f>
        <v/>
      </c>
      <c r="G153" s="805"/>
      <c r="H153" s="198"/>
      <c r="I153" s="194"/>
      <c r="J153" s="195"/>
      <c r="K153" s="195"/>
      <c r="L153" s="195"/>
      <c r="M153" s="195"/>
      <c r="N153" s="196"/>
      <c r="O153" s="197"/>
      <c r="P153" s="196"/>
      <c r="Q153" s="196"/>
      <c r="R153" s="198"/>
      <c r="S153" s="1137" t="str">
        <f t="shared" si="5"/>
        <v/>
      </c>
      <c r="T153" s="1138"/>
      <c r="U153" s="436"/>
      <c r="V153" s="978"/>
      <c r="W153" s="981" t="str">
        <f>IF(ISBLANK('A1'!A153),"",'A1'!A153&amp;"-")&amp;'A1'!B153&amp;IF(ISBLANK('A1'!D153),"","/"&amp;'A1'!D153)</f>
        <v/>
      </c>
      <c r="X153" s="981" t="str">
        <f t="shared" si="6"/>
        <v/>
      </c>
    </row>
    <row r="154" spans="1:24" ht="15" customHeight="1" x14ac:dyDescent="0.25">
      <c r="A154" s="141" t="str">
        <f>IF(ISBLANK('A1'!A154),"",'A1'!A154)</f>
        <v/>
      </c>
      <c r="B154" s="982" t="str">
        <f>IF(ISBLANK('A1'!B154),"",'A1'!B154)</f>
        <v/>
      </c>
      <c r="C154" s="983" t="str">
        <f>IF(ISBLANK('A1'!D154),"",'A1'!D154)</f>
        <v/>
      </c>
      <c r="D154" s="897" t="str">
        <f>IF(ISBLANK('A1'!G154),"",'A1'!G154)</f>
        <v/>
      </c>
      <c r="E154" s="894" t="str">
        <f>IF(ISBLANK('A1'!H154),"",'A1'!H154)</f>
        <v/>
      </c>
      <c r="F154" s="984" t="str">
        <f>IF(ISBLANK('A1'!I154),"",'A1'!I154)</f>
        <v/>
      </c>
      <c r="G154" s="805"/>
      <c r="H154" s="198"/>
      <c r="I154" s="194"/>
      <c r="J154" s="195"/>
      <c r="K154" s="195"/>
      <c r="L154" s="195"/>
      <c r="M154" s="195"/>
      <c r="N154" s="196"/>
      <c r="O154" s="197"/>
      <c r="P154" s="196"/>
      <c r="Q154" s="196"/>
      <c r="R154" s="198"/>
      <c r="S154" s="1137" t="str">
        <f t="shared" si="5"/>
        <v/>
      </c>
      <c r="T154" s="1138"/>
      <c r="U154" s="436"/>
      <c r="V154" s="978"/>
      <c r="W154" s="981" t="str">
        <f>IF(ISBLANK('A1'!A154),"",'A1'!A154&amp;"-")&amp;'A1'!B154&amp;IF(ISBLANK('A1'!D154),"","/"&amp;'A1'!D154)</f>
        <v/>
      </c>
      <c r="X154" s="981" t="str">
        <f t="shared" si="6"/>
        <v/>
      </c>
    </row>
    <row r="155" spans="1:24" ht="15" customHeight="1" x14ac:dyDescent="0.25">
      <c r="A155" s="141" t="str">
        <f>IF(ISBLANK('A1'!A155),"",'A1'!A155)</f>
        <v/>
      </c>
      <c r="B155" s="982" t="str">
        <f>IF(ISBLANK('A1'!B155),"",'A1'!B155)</f>
        <v/>
      </c>
      <c r="C155" s="983" t="str">
        <f>IF(ISBLANK('A1'!D155),"",'A1'!D155)</f>
        <v/>
      </c>
      <c r="D155" s="897" t="str">
        <f>IF(ISBLANK('A1'!G155),"",'A1'!G155)</f>
        <v/>
      </c>
      <c r="E155" s="894" t="str">
        <f>IF(ISBLANK('A1'!H155),"",'A1'!H155)</f>
        <v/>
      </c>
      <c r="F155" s="984" t="str">
        <f>IF(ISBLANK('A1'!I155),"",'A1'!I155)</f>
        <v/>
      </c>
      <c r="G155" s="805"/>
      <c r="H155" s="198"/>
      <c r="I155" s="194"/>
      <c r="J155" s="195"/>
      <c r="K155" s="195"/>
      <c r="L155" s="195"/>
      <c r="M155" s="195"/>
      <c r="N155" s="196"/>
      <c r="O155" s="197"/>
      <c r="P155" s="196"/>
      <c r="Q155" s="196"/>
      <c r="R155" s="198"/>
      <c r="S155" s="1137" t="str">
        <f t="shared" si="5"/>
        <v/>
      </c>
      <c r="T155" s="1138"/>
      <c r="U155" s="436"/>
      <c r="V155" s="978"/>
      <c r="W155" s="981" t="str">
        <f>IF(ISBLANK('A1'!A155),"",'A1'!A155&amp;"-")&amp;'A1'!B155&amp;IF(ISBLANK('A1'!D155),"","/"&amp;'A1'!D155)</f>
        <v/>
      </c>
      <c r="X155" s="981" t="str">
        <f t="shared" si="6"/>
        <v/>
      </c>
    </row>
    <row r="156" spans="1:24" ht="15" customHeight="1" x14ac:dyDescent="0.25">
      <c r="A156" s="141" t="str">
        <f>IF(ISBLANK('A1'!A156),"",'A1'!A156)</f>
        <v/>
      </c>
      <c r="B156" s="982" t="str">
        <f>IF(ISBLANK('A1'!B156),"",'A1'!B156)</f>
        <v/>
      </c>
      <c r="C156" s="983" t="str">
        <f>IF(ISBLANK('A1'!D156),"",'A1'!D156)</f>
        <v/>
      </c>
      <c r="D156" s="897" t="str">
        <f>IF(ISBLANK('A1'!G156),"",'A1'!G156)</f>
        <v/>
      </c>
      <c r="E156" s="894" t="str">
        <f>IF(ISBLANK('A1'!H156),"",'A1'!H156)</f>
        <v/>
      </c>
      <c r="F156" s="984" t="str">
        <f>IF(ISBLANK('A1'!I156),"",'A1'!I156)</f>
        <v/>
      </c>
      <c r="G156" s="805"/>
      <c r="H156" s="198"/>
      <c r="I156" s="194"/>
      <c r="J156" s="195"/>
      <c r="K156" s="195"/>
      <c r="L156" s="195"/>
      <c r="M156" s="195"/>
      <c r="N156" s="196"/>
      <c r="O156" s="197"/>
      <c r="P156" s="196"/>
      <c r="Q156" s="196"/>
      <c r="R156" s="198"/>
      <c r="S156" s="1137" t="str">
        <f t="shared" si="5"/>
        <v/>
      </c>
      <c r="T156" s="1138"/>
      <c r="U156" s="436"/>
      <c r="V156" s="978"/>
      <c r="W156" s="981" t="str">
        <f>IF(ISBLANK('A1'!A156),"",'A1'!A156&amp;"-")&amp;'A1'!B156&amp;IF(ISBLANK('A1'!D156),"","/"&amp;'A1'!D156)</f>
        <v/>
      </c>
      <c r="X156" s="981" t="str">
        <f t="shared" si="6"/>
        <v/>
      </c>
    </row>
    <row r="157" spans="1:24" ht="15" customHeight="1" x14ac:dyDescent="0.25">
      <c r="A157" s="141" t="str">
        <f>IF(ISBLANK('A1'!A157),"",'A1'!A157)</f>
        <v/>
      </c>
      <c r="B157" s="982" t="str">
        <f>IF(ISBLANK('A1'!B157),"",'A1'!B157)</f>
        <v/>
      </c>
      <c r="C157" s="983" t="str">
        <f>IF(ISBLANK('A1'!D157),"",'A1'!D157)</f>
        <v/>
      </c>
      <c r="D157" s="897" t="str">
        <f>IF(ISBLANK('A1'!G157),"",'A1'!G157)</f>
        <v/>
      </c>
      <c r="E157" s="894" t="str">
        <f>IF(ISBLANK('A1'!H157),"",'A1'!H157)</f>
        <v/>
      </c>
      <c r="F157" s="984" t="str">
        <f>IF(ISBLANK('A1'!I157),"",'A1'!I157)</f>
        <v/>
      </c>
      <c r="G157" s="805"/>
      <c r="H157" s="198"/>
      <c r="I157" s="194"/>
      <c r="J157" s="195"/>
      <c r="K157" s="195"/>
      <c r="L157" s="195"/>
      <c r="M157" s="195"/>
      <c r="N157" s="196"/>
      <c r="O157" s="197"/>
      <c r="P157" s="196"/>
      <c r="Q157" s="196"/>
      <c r="R157" s="198"/>
      <c r="S157" s="1137" t="str">
        <f t="shared" si="5"/>
        <v/>
      </c>
      <c r="T157" s="1138"/>
      <c r="U157" s="436"/>
      <c r="V157" s="978"/>
      <c r="W157" s="981" t="str">
        <f>IF(ISBLANK('A1'!A157),"",'A1'!A157&amp;"-")&amp;'A1'!B157&amp;IF(ISBLANK('A1'!D157),"","/"&amp;'A1'!D157)</f>
        <v/>
      </c>
      <c r="X157" s="981" t="str">
        <f t="shared" si="6"/>
        <v/>
      </c>
    </row>
    <row r="158" spans="1:24" ht="15" customHeight="1" x14ac:dyDescent="0.25">
      <c r="A158" s="141" t="str">
        <f>IF(ISBLANK('A1'!A158),"",'A1'!A158)</f>
        <v/>
      </c>
      <c r="B158" s="982" t="str">
        <f>IF(ISBLANK('A1'!B158),"",'A1'!B158)</f>
        <v/>
      </c>
      <c r="C158" s="983" t="str">
        <f>IF(ISBLANK('A1'!D158),"",'A1'!D158)</f>
        <v/>
      </c>
      <c r="D158" s="897" t="str">
        <f>IF(ISBLANK('A1'!G158),"",'A1'!G158)</f>
        <v/>
      </c>
      <c r="E158" s="894" t="str">
        <f>IF(ISBLANK('A1'!H158),"",'A1'!H158)</f>
        <v/>
      </c>
      <c r="F158" s="984" t="str">
        <f>IF(ISBLANK('A1'!I158),"",'A1'!I158)</f>
        <v/>
      </c>
      <c r="G158" s="805"/>
      <c r="H158" s="198"/>
      <c r="I158" s="194"/>
      <c r="J158" s="195"/>
      <c r="K158" s="195"/>
      <c r="L158" s="195"/>
      <c r="M158" s="195"/>
      <c r="N158" s="196"/>
      <c r="O158" s="197"/>
      <c r="P158" s="196"/>
      <c r="Q158" s="196"/>
      <c r="R158" s="198"/>
      <c r="S158" s="1137" t="str">
        <f t="shared" si="5"/>
        <v/>
      </c>
      <c r="T158" s="1138"/>
      <c r="U158" s="436"/>
      <c r="V158" s="978"/>
      <c r="W158" s="981" t="str">
        <f>IF(ISBLANK('A1'!A158),"",'A1'!A158&amp;"-")&amp;'A1'!B158&amp;IF(ISBLANK('A1'!D158),"","/"&amp;'A1'!D158)</f>
        <v/>
      </c>
      <c r="X158" s="981" t="str">
        <f t="shared" si="6"/>
        <v/>
      </c>
    </row>
    <row r="159" spans="1:24" ht="15" customHeight="1" x14ac:dyDescent="0.25">
      <c r="A159" s="141" t="str">
        <f>IF(ISBLANK('A1'!A159),"",'A1'!A159)</f>
        <v/>
      </c>
      <c r="B159" s="982" t="str">
        <f>IF(ISBLANK('A1'!B159),"",'A1'!B159)</f>
        <v/>
      </c>
      <c r="C159" s="983" t="str">
        <f>IF(ISBLANK('A1'!D159),"",'A1'!D159)</f>
        <v/>
      </c>
      <c r="D159" s="897" t="str">
        <f>IF(ISBLANK('A1'!G159),"",'A1'!G159)</f>
        <v/>
      </c>
      <c r="E159" s="894" t="str">
        <f>IF(ISBLANK('A1'!H159),"",'A1'!H159)</f>
        <v/>
      </c>
      <c r="F159" s="984" t="str">
        <f>IF(ISBLANK('A1'!I159),"",'A1'!I159)</f>
        <v/>
      </c>
      <c r="G159" s="805"/>
      <c r="H159" s="198"/>
      <c r="I159" s="194"/>
      <c r="J159" s="195"/>
      <c r="K159" s="195"/>
      <c r="L159" s="195"/>
      <c r="M159" s="195"/>
      <c r="N159" s="196"/>
      <c r="O159" s="197"/>
      <c r="P159" s="196"/>
      <c r="Q159" s="196"/>
      <c r="R159" s="198"/>
      <c r="S159" s="1137" t="str">
        <f t="shared" si="5"/>
        <v/>
      </c>
      <c r="T159" s="1138"/>
      <c r="U159" s="436"/>
      <c r="V159" s="978"/>
      <c r="W159" s="981" t="str">
        <f>IF(ISBLANK('A1'!A159),"",'A1'!A159&amp;"-")&amp;'A1'!B159&amp;IF(ISBLANK('A1'!D159),"","/"&amp;'A1'!D159)</f>
        <v/>
      </c>
      <c r="X159" s="981" t="str">
        <f t="shared" si="6"/>
        <v/>
      </c>
    </row>
    <row r="160" spans="1:24" ht="15" customHeight="1" x14ac:dyDescent="0.25">
      <c r="A160" s="141" t="str">
        <f>IF(ISBLANK('A1'!A160),"",'A1'!A160)</f>
        <v/>
      </c>
      <c r="B160" s="982" t="str">
        <f>IF(ISBLANK('A1'!B160),"",'A1'!B160)</f>
        <v/>
      </c>
      <c r="C160" s="983" t="str">
        <f>IF(ISBLANK('A1'!D160),"",'A1'!D160)</f>
        <v/>
      </c>
      <c r="D160" s="897" t="str">
        <f>IF(ISBLANK('A1'!G160),"",'A1'!G160)</f>
        <v/>
      </c>
      <c r="E160" s="894" t="str">
        <f>IF(ISBLANK('A1'!H160),"",'A1'!H160)</f>
        <v/>
      </c>
      <c r="F160" s="984" t="str">
        <f>IF(ISBLANK('A1'!I160),"",'A1'!I160)</f>
        <v/>
      </c>
      <c r="G160" s="805"/>
      <c r="H160" s="198"/>
      <c r="I160" s="194"/>
      <c r="J160" s="195"/>
      <c r="K160" s="195"/>
      <c r="L160" s="195"/>
      <c r="M160" s="195"/>
      <c r="N160" s="196"/>
      <c r="O160" s="197"/>
      <c r="P160" s="196"/>
      <c r="Q160" s="196"/>
      <c r="R160" s="198"/>
      <c r="S160" s="1137" t="str">
        <f t="shared" si="5"/>
        <v/>
      </c>
      <c r="T160" s="1138"/>
      <c r="U160" s="436"/>
      <c r="V160" s="978"/>
      <c r="W160" s="981" t="str">
        <f>IF(ISBLANK('A1'!A160),"",'A1'!A160&amp;"-")&amp;'A1'!B160&amp;IF(ISBLANK('A1'!D160),"","/"&amp;'A1'!D160)</f>
        <v/>
      </c>
      <c r="X160" s="981" t="str">
        <f t="shared" si="6"/>
        <v/>
      </c>
    </row>
    <row r="161" spans="1:24" ht="15" customHeight="1" x14ac:dyDescent="0.25">
      <c r="A161" s="141" t="str">
        <f>IF(ISBLANK('A1'!A161),"",'A1'!A161)</f>
        <v/>
      </c>
      <c r="B161" s="982" t="str">
        <f>IF(ISBLANK('A1'!B161),"",'A1'!B161)</f>
        <v/>
      </c>
      <c r="C161" s="983" t="str">
        <f>IF(ISBLANK('A1'!D161),"",'A1'!D161)</f>
        <v/>
      </c>
      <c r="D161" s="897" t="str">
        <f>IF(ISBLANK('A1'!G161),"",'A1'!G161)</f>
        <v/>
      </c>
      <c r="E161" s="894" t="str">
        <f>IF(ISBLANK('A1'!H161),"",'A1'!H161)</f>
        <v/>
      </c>
      <c r="F161" s="984" t="str">
        <f>IF(ISBLANK('A1'!I161),"",'A1'!I161)</f>
        <v/>
      </c>
      <c r="G161" s="805"/>
      <c r="H161" s="198"/>
      <c r="I161" s="194"/>
      <c r="J161" s="195"/>
      <c r="K161" s="195"/>
      <c r="L161" s="195"/>
      <c r="M161" s="195"/>
      <c r="N161" s="196"/>
      <c r="O161" s="197"/>
      <c r="P161" s="196"/>
      <c r="Q161" s="196"/>
      <c r="R161" s="198"/>
      <c r="S161" s="1137" t="str">
        <f t="shared" si="5"/>
        <v/>
      </c>
      <c r="T161" s="1138"/>
      <c r="U161" s="436"/>
      <c r="V161" s="978"/>
      <c r="W161" s="981" t="str">
        <f>IF(ISBLANK('A1'!A161),"",'A1'!A161&amp;"-")&amp;'A1'!B161&amp;IF(ISBLANK('A1'!D161),"","/"&amp;'A1'!D161)</f>
        <v/>
      </c>
      <c r="X161" s="981" t="str">
        <f t="shared" si="6"/>
        <v/>
      </c>
    </row>
    <row r="162" spans="1:24" ht="15" customHeight="1" x14ac:dyDescent="0.25">
      <c r="A162" s="141" t="str">
        <f>IF(ISBLANK('A1'!A162),"",'A1'!A162)</f>
        <v/>
      </c>
      <c r="B162" s="982" t="str">
        <f>IF(ISBLANK('A1'!B162),"",'A1'!B162)</f>
        <v/>
      </c>
      <c r="C162" s="983" t="str">
        <f>IF(ISBLANK('A1'!D162),"",'A1'!D162)</f>
        <v/>
      </c>
      <c r="D162" s="897" t="str">
        <f>IF(ISBLANK('A1'!G162),"",'A1'!G162)</f>
        <v/>
      </c>
      <c r="E162" s="894" t="str">
        <f>IF(ISBLANK('A1'!H162),"",'A1'!H162)</f>
        <v/>
      </c>
      <c r="F162" s="984" t="str">
        <f>IF(ISBLANK('A1'!I162),"",'A1'!I162)</f>
        <v/>
      </c>
      <c r="G162" s="805"/>
      <c r="H162" s="198"/>
      <c r="I162" s="194"/>
      <c r="J162" s="195"/>
      <c r="K162" s="195"/>
      <c r="L162" s="195"/>
      <c r="M162" s="195"/>
      <c r="N162" s="196"/>
      <c r="O162" s="197"/>
      <c r="P162" s="196"/>
      <c r="Q162" s="196"/>
      <c r="R162" s="198"/>
      <c r="S162" s="1137" t="str">
        <f t="shared" si="5"/>
        <v/>
      </c>
      <c r="T162" s="1138"/>
      <c r="U162" s="436"/>
      <c r="V162" s="978"/>
      <c r="W162" s="981" t="str">
        <f>IF(ISBLANK('A1'!A162),"",'A1'!A162&amp;"-")&amp;'A1'!B162&amp;IF(ISBLANK('A1'!D162),"","/"&amp;'A1'!D162)</f>
        <v/>
      </c>
      <c r="X162" s="981" t="str">
        <f t="shared" si="6"/>
        <v/>
      </c>
    </row>
    <row r="163" spans="1:24" ht="15" customHeight="1" x14ac:dyDescent="0.25">
      <c r="A163" s="141" t="str">
        <f>IF(ISBLANK('A1'!A163),"",'A1'!A163)</f>
        <v/>
      </c>
      <c r="B163" s="982" t="str">
        <f>IF(ISBLANK('A1'!B163),"",'A1'!B163)</f>
        <v/>
      </c>
      <c r="C163" s="983" t="str">
        <f>IF(ISBLANK('A1'!D163),"",'A1'!D163)</f>
        <v/>
      </c>
      <c r="D163" s="897" t="str">
        <f>IF(ISBLANK('A1'!G163),"",'A1'!G163)</f>
        <v/>
      </c>
      <c r="E163" s="894" t="str">
        <f>IF(ISBLANK('A1'!H163),"",'A1'!H163)</f>
        <v/>
      </c>
      <c r="F163" s="984" t="str">
        <f>IF(ISBLANK('A1'!I163),"",'A1'!I163)</f>
        <v/>
      </c>
      <c r="G163" s="805"/>
      <c r="H163" s="198"/>
      <c r="I163" s="194"/>
      <c r="J163" s="195"/>
      <c r="K163" s="195"/>
      <c r="L163" s="195"/>
      <c r="M163" s="195"/>
      <c r="N163" s="196"/>
      <c r="O163" s="197"/>
      <c r="P163" s="196"/>
      <c r="Q163" s="196"/>
      <c r="R163" s="198"/>
      <c r="S163" s="1137" t="str">
        <f t="shared" si="5"/>
        <v/>
      </c>
      <c r="T163" s="1138"/>
      <c r="U163" s="436"/>
      <c r="V163" s="978"/>
      <c r="W163" s="981" t="str">
        <f>IF(ISBLANK('A1'!A163),"",'A1'!A163&amp;"-")&amp;'A1'!B163&amp;IF(ISBLANK('A1'!D163),"","/"&amp;'A1'!D163)</f>
        <v/>
      </c>
      <c r="X163" s="981" t="str">
        <f t="shared" si="6"/>
        <v/>
      </c>
    </row>
    <row r="164" spans="1:24" ht="15" customHeight="1" x14ac:dyDescent="0.25">
      <c r="A164" s="141" t="str">
        <f>IF(ISBLANK('A1'!A164),"",'A1'!A164)</f>
        <v/>
      </c>
      <c r="B164" s="982" t="str">
        <f>IF(ISBLANK('A1'!B164),"",'A1'!B164)</f>
        <v/>
      </c>
      <c r="C164" s="983" t="str">
        <f>IF(ISBLANK('A1'!D164),"",'A1'!D164)</f>
        <v/>
      </c>
      <c r="D164" s="897" t="str">
        <f>IF(ISBLANK('A1'!G164),"",'A1'!G164)</f>
        <v/>
      </c>
      <c r="E164" s="894" t="str">
        <f>IF(ISBLANK('A1'!H164),"",'A1'!H164)</f>
        <v/>
      </c>
      <c r="F164" s="984" t="str">
        <f>IF(ISBLANK('A1'!I164),"",'A1'!I164)</f>
        <v/>
      </c>
      <c r="G164" s="805"/>
      <c r="H164" s="198"/>
      <c r="I164" s="194"/>
      <c r="J164" s="195"/>
      <c r="K164" s="195"/>
      <c r="L164" s="195"/>
      <c r="M164" s="195"/>
      <c r="N164" s="196"/>
      <c r="O164" s="197"/>
      <c r="P164" s="196"/>
      <c r="Q164" s="196"/>
      <c r="R164" s="198"/>
      <c r="S164" s="1137" t="str">
        <f t="shared" si="5"/>
        <v/>
      </c>
      <c r="T164" s="1138"/>
      <c r="U164" s="436"/>
      <c r="V164" s="978"/>
      <c r="W164" s="981" t="str">
        <f>IF(ISBLANK('A1'!A164),"",'A1'!A164&amp;"-")&amp;'A1'!B164&amp;IF(ISBLANK('A1'!D164),"","/"&amp;'A1'!D164)</f>
        <v/>
      </c>
      <c r="X164" s="981" t="str">
        <f t="shared" si="6"/>
        <v/>
      </c>
    </row>
    <row r="165" spans="1:24" ht="15" customHeight="1" x14ac:dyDescent="0.25">
      <c r="A165" s="141" t="str">
        <f>IF(ISBLANK('A1'!A165),"",'A1'!A165)</f>
        <v/>
      </c>
      <c r="B165" s="982" t="str">
        <f>IF(ISBLANK('A1'!B165),"",'A1'!B165)</f>
        <v/>
      </c>
      <c r="C165" s="983" t="str">
        <f>IF(ISBLANK('A1'!D165),"",'A1'!D165)</f>
        <v/>
      </c>
      <c r="D165" s="897" t="str">
        <f>IF(ISBLANK('A1'!G165),"",'A1'!G165)</f>
        <v/>
      </c>
      <c r="E165" s="894" t="str">
        <f>IF(ISBLANK('A1'!H165),"",'A1'!H165)</f>
        <v/>
      </c>
      <c r="F165" s="984" t="str">
        <f>IF(ISBLANK('A1'!I165),"",'A1'!I165)</f>
        <v/>
      </c>
      <c r="G165" s="805"/>
      <c r="H165" s="198"/>
      <c r="I165" s="194"/>
      <c r="J165" s="195"/>
      <c r="K165" s="195"/>
      <c r="L165" s="195"/>
      <c r="M165" s="195"/>
      <c r="N165" s="196"/>
      <c r="O165" s="197"/>
      <c r="P165" s="196"/>
      <c r="Q165" s="196"/>
      <c r="R165" s="198"/>
      <c r="S165" s="1137" t="str">
        <f t="shared" si="5"/>
        <v/>
      </c>
      <c r="T165" s="1138"/>
      <c r="U165" s="436"/>
      <c r="V165" s="978"/>
      <c r="W165" s="981" t="str">
        <f>IF(ISBLANK('A1'!A165),"",'A1'!A165&amp;"-")&amp;'A1'!B165&amp;IF(ISBLANK('A1'!D165),"","/"&amp;'A1'!D165)</f>
        <v/>
      </c>
      <c r="X165" s="981" t="str">
        <f t="shared" si="6"/>
        <v/>
      </c>
    </row>
    <row r="166" spans="1:24" ht="15" customHeight="1" x14ac:dyDescent="0.25">
      <c r="A166" s="141" t="str">
        <f>IF(ISBLANK('A1'!A166),"",'A1'!A166)</f>
        <v/>
      </c>
      <c r="B166" s="982" t="str">
        <f>IF(ISBLANK('A1'!B166),"",'A1'!B166)</f>
        <v/>
      </c>
      <c r="C166" s="983" t="str">
        <f>IF(ISBLANK('A1'!D166),"",'A1'!D166)</f>
        <v/>
      </c>
      <c r="D166" s="897" t="str">
        <f>IF(ISBLANK('A1'!G166),"",'A1'!G166)</f>
        <v/>
      </c>
      <c r="E166" s="894" t="str">
        <f>IF(ISBLANK('A1'!H166),"",'A1'!H166)</f>
        <v/>
      </c>
      <c r="F166" s="984" t="str">
        <f>IF(ISBLANK('A1'!I166),"",'A1'!I166)</f>
        <v/>
      </c>
      <c r="G166" s="805"/>
      <c r="H166" s="198"/>
      <c r="I166" s="194"/>
      <c r="J166" s="195"/>
      <c r="K166" s="195"/>
      <c r="L166" s="195"/>
      <c r="M166" s="195"/>
      <c r="N166" s="196"/>
      <c r="O166" s="197"/>
      <c r="P166" s="196"/>
      <c r="Q166" s="196"/>
      <c r="R166" s="198"/>
      <c r="S166" s="1137" t="str">
        <f t="shared" si="5"/>
        <v/>
      </c>
      <c r="T166" s="1138"/>
      <c r="U166" s="436"/>
      <c r="V166" s="978"/>
      <c r="W166" s="981" t="str">
        <f>IF(ISBLANK('A1'!A166),"",'A1'!A166&amp;"-")&amp;'A1'!B166&amp;IF(ISBLANK('A1'!D166),"","/"&amp;'A1'!D166)</f>
        <v/>
      </c>
      <c r="X166" s="981" t="str">
        <f t="shared" si="6"/>
        <v/>
      </c>
    </row>
    <row r="167" spans="1:24" ht="15" customHeight="1" x14ac:dyDescent="0.25">
      <c r="A167" s="141" t="str">
        <f>IF(ISBLANK('A1'!A167),"",'A1'!A167)</f>
        <v/>
      </c>
      <c r="B167" s="982" t="str">
        <f>IF(ISBLANK('A1'!B167),"",'A1'!B167)</f>
        <v/>
      </c>
      <c r="C167" s="983" t="str">
        <f>IF(ISBLANK('A1'!D167),"",'A1'!D167)</f>
        <v/>
      </c>
      <c r="D167" s="897" t="str">
        <f>IF(ISBLANK('A1'!G167),"",'A1'!G167)</f>
        <v/>
      </c>
      <c r="E167" s="894" t="str">
        <f>IF(ISBLANK('A1'!H167),"",'A1'!H167)</f>
        <v/>
      </c>
      <c r="F167" s="984" t="str">
        <f>IF(ISBLANK('A1'!I167),"",'A1'!I167)</f>
        <v/>
      </c>
      <c r="G167" s="805"/>
      <c r="H167" s="198"/>
      <c r="I167" s="194"/>
      <c r="J167" s="195"/>
      <c r="K167" s="195"/>
      <c r="L167" s="195"/>
      <c r="M167" s="195"/>
      <c r="N167" s="196"/>
      <c r="O167" s="197"/>
      <c r="P167" s="196"/>
      <c r="Q167" s="196"/>
      <c r="R167" s="198"/>
      <c r="S167" s="1137" t="str">
        <f t="shared" si="5"/>
        <v/>
      </c>
      <c r="T167" s="1138"/>
      <c r="U167" s="436"/>
      <c r="V167" s="978"/>
      <c r="W167" s="981" t="str">
        <f>IF(ISBLANK('A1'!A167),"",'A1'!A167&amp;"-")&amp;'A1'!B167&amp;IF(ISBLANK('A1'!D167),"","/"&amp;'A1'!D167)</f>
        <v/>
      </c>
      <c r="X167" s="981" t="str">
        <f t="shared" si="6"/>
        <v/>
      </c>
    </row>
    <row r="168" spans="1:24" ht="15" customHeight="1" x14ac:dyDescent="0.25">
      <c r="A168" s="141" t="str">
        <f>IF(ISBLANK('A1'!A168),"",'A1'!A168)</f>
        <v/>
      </c>
      <c r="B168" s="982" t="str">
        <f>IF(ISBLANK('A1'!B168),"",'A1'!B168)</f>
        <v/>
      </c>
      <c r="C168" s="983" t="str">
        <f>IF(ISBLANK('A1'!D168),"",'A1'!D168)</f>
        <v/>
      </c>
      <c r="D168" s="897" t="str">
        <f>IF(ISBLANK('A1'!G168),"",'A1'!G168)</f>
        <v/>
      </c>
      <c r="E168" s="894" t="str">
        <f>IF(ISBLANK('A1'!H168),"",'A1'!H168)</f>
        <v/>
      </c>
      <c r="F168" s="984" t="str">
        <f>IF(ISBLANK('A1'!I168),"",'A1'!I168)</f>
        <v/>
      </c>
      <c r="G168" s="805"/>
      <c r="H168" s="198"/>
      <c r="I168" s="194"/>
      <c r="J168" s="195"/>
      <c r="K168" s="195"/>
      <c r="L168" s="195"/>
      <c r="M168" s="195"/>
      <c r="N168" s="196"/>
      <c r="O168" s="197"/>
      <c r="P168" s="196"/>
      <c r="Q168" s="196"/>
      <c r="R168" s="198"/>
      <c r="S168" s="1137" t="str">
        <f t="shared" si="5"/>
        <v/>
      </c>
      <c r="T168" s="1138"/>
      <c r="U168" s="436"/>
      <c r="V168" s="978"/>
      <c r="W168" s="981" t="str">
        <f>IF(ISBLANK('A1'!A168),"",'A1'!A168&amp;"-")&amp;'A1'!B168&amp;IF(ISBLANK('A1'!D168),"","/"&amp;'A1'!D168)</f>
        <v/>
      </c>
      <c r="X168" s="981" t="str">
        <f t="shared" si="6"/>
        <v/>
      </c>
    </row>
    <row r="169" spans="1:24" ht="15" customHeight="1" x14ac:dyDescent="0.25">
      <c r="A169" s="141" t="str">
        <f>IF(ISBLANK('A1'!A169),"",'A1'!A169)</f>
        <v/>
      </c>
      <c r="B169" s="982" t="str">
        <f>IF(ISBLANK('A1'!B169),"",'A1'!B169)</f>
        <v/>
      </c>
      <c r="C169" s="983" t="str">
        <f>IF(ISBLANK('A1'!D169),"",'A1'!D169)</f>
        <v/>
      </c>
      <c r="D169" s="897" t="str">
        <f>IF(ISBLANK('A1'!G169),"",'A1'!G169)</f>
        <v/>
      </c>
      <c r="E169" s="894" t="str">
        <f>IF(ISBLANK('A1'!H169),"",'A1'!H169)</f>
        <v/>
      </c>
      <c r="F169" s="984" t="str">
        <f>IF(ISBLANK('A1'!I169),"",'A1'!I169)</f>
        <v/>
      </c>
      <c r="G169" s="805"/>
      <c r="H169" s="198"/>
      <c r="I169" s="194"/>
      <c r="J169" s="195"/>
      <c r="K169" s="195"/>
      <c r="L169" s="195"/>
      <c r="M169" s="195"/>
      <c r="N169" s="196"/>
      <c r="O169" s="197"/>
      <c r="P169" s="196"/>
      <c r="Q169" s="196"/>
      <c r="R169" s="198"/>
      <c r="S169" s="1137" t="str">
        <f t="shared" si="5"/>
        <v/>
      </c>
      <c r="T169" s="1138"/>
      <c r="U169" s="436"/>
      <c r="V169" s="978"/>
      <c r="W169" s="981" t="str">
        <f>IF(ISBLANK('A1'!A169),"",'A1'!A169&amp;"-")&amp;'A1'!B169&amp;IF(ISBLANK('A1'!D169),"","/"&amp;'A1'!D169)</f>
        <v/>
      </c>
      <c r="X169" s="981" t="str">
        <f t="shared" si="6"/>
        <v/>
      </c>
    </row>
    <row r="170" spans="1:24" ht="15" customHeight="1" x14ac:dyDescent="0.25">
      <c r="A170" s="141" t="str">
        <f>IF(ISBLANK('A1'!A170),"",'A1'!A170)</f>
        <v/>
      </c>
      <c r="B170" s="982" t="str">
        <f>IF(ISBLANK('A1'!B170),"",'A1'!B170)</f>
        <v/>
      </c>
      <c r="C170" s="983" t="str">
        <f>IF(ISBLANK('A1'!D170),"",'A1'!D170)</f>
        <v/>
      </c>
      <c r="D170" s="897" t="str">
        <f>IF(ISBLANK('A1'!G170),"",'A1'!G170)</f>
        <v/>
      </c>
      <c r="E170" s="894" t="str">
        <f>IF(ISBLANK('A1'!H170),"",'A1'!H170)</f>
        <v/>
      </c>
      <c r="F170" s="984" t="str">
        <f>IF(ISBLANK('A1'!I170),"",'A1'!I170)</f>
        <v/>
      </c>
      <c r="G170" s="805"/>
      <c r="H170" s="198"/>
      <c r="I170" s="194"/>
      <c r="J170" s="195"/>
      <c r="K170" s="195"/>
      <c r="L170" s="195"/>
      <c r="M170" s="195"/>
      <c r="N170" s="196"/>
      <c r="O170" s="197"/>
      <c r="P170" s="196"/>
      <c r="Q170" s="196"/>
      <c r="R170" s="198"/>
      <c r="S170" s="1137" t="str">
        <f t="shared" si="5"/>
        <v/>
      </c>
      <c r="T170" s="1138"/>
      <c r="U170" s="436"/>
      <c r="V170" s="978"/>
      <c r="W170" s="981" t="str">
        <f>IF(ISBLANK('A1'!A170),"",'A1'!A170&amp;"-")&amp;'A1'!B170&amp;IF(ISBLANK('A1'!D170),"","/"&amp;'A1'!D170)</f>
        <v/>
      </c>
      <c r="X170" s="981" t="str">
        <f t="shared" si="6"/>
        <v/>
      </c>
    </row>
    <row r="171" spans="1:24" ht="15" customHeight="1" x14ac:dyDescent="0.25">
      <c r="A171" s="141" t="str">
        <f>IF(ISBLANK('A1'!A171),"",'A1'!A171)</f>
        <v/>
      </c>
      <c r="B171" s="982" t="str">
        <f>IF(ISBLANK('A1'!B171),"",'A1'!B171)</f>
        <v/>
      </c>
      <c r="C171" s="983" t="str">
        <f>IF(ISBLANK('A1'!D171),"",'A1'!D171)</f>
        <v/>
      </c>
      <c r="D171" s="897" t="str">
        <f>IF(ISBLANK('A1'!G171),"",'A1'!G171)</f>
        <v/>
      </c>
      <c r="E171" s="894" t="str">
        <f>IF(ISBLANK('A1'!H171),"",'A1'!H171)</f>
        <v/>
      </c>
      <c r="F171" s="984" t="str">
        <f>IF(ISBLANK('A1'!I171),"",'A1'!I171)</f>
        <v/>
      </c>
      <c r="G171" s="805"/>
      <c r="H171" s="198"/>
      <c r="I171" s="194"/>
      <c r="J171" s="195"/>
      <c r="K171" s="195"/>
      <c r="L171" s="195"/>
      <c r="M171" s="195"/>
      <c r="N171" s="196"/>
      <c r="O171" s="197"/>
      <c r="P171" s="196"/>
      <c r="Q171" s="196"/>
      <c r="R171" s="198"/>
      <c r="S171" s="1137" t="str">
        <f t="shared" si="5"/>
        <v/>
      </c>
      <c r="T171" s="1138"/>
      <c r="U171" s="436"/>
      <c r="V171" s="978"/>
      <c r="W171" s="981" t="str">
        <f>IF(ISBLANK('A1'!A171),"",'A1'!A171&amp;"-")&amp;'A1'!B171&amp;IF(ISBLANK('A1'!D171),"","/"&amp;'A1'!D171)</f>
        <v/>
      </c>
      <c r="X171" s="981" t="str">
        <f t="shared" si="6"/>
        <v/>
      </c>
    </row>
    <row r="172" spans="1:24" ht="15" customHeight="1" x14ac:dyDescent="0.25">
      <c r="A172" s="141" t="str">
        <f>IF(ISBLANK('A1'!A172),"",'A1'!A172)</f>
        <v/>
      </c>
      <c r="B172" s="982" t="str">
        <f>IF(ISBLANK('A1'!B172),"",'A1'!B172)</f>
        <v/>
      </c>
      <c r="C172" s="983" t="str">
        <f>IF(ISBLANK('A1'!D172),"",'A1'!D172)</f>
        <v/>
      </c>
      <c r="D172" s="897" t="str">
        <f>IF(ISBLANK('A1'!G172),"",'A1'!G172)</f>
        <v/>
      </c>
      <c r="E172" s="894" t="str">
        <f>IF(ISBLANK('A1'!H172),"",'A1'!H172)</f>
        <v/>
      </c>
      <c r="F172" s="984" t="str">
        <f>IF(ISBLANK('A1'!I172),"",'A1'!I172)</f>
        <v/>
      </c>
      <c r="G172" s="805"/>
      <c r="H172" s="198"/>
      <c r="I172" s="194"/>
      <c r="J172" s="195"/>
      <c r="K172" s="195"/>
      <c r="L172" s="195"/>
      <c r="M172" s="195"/>
      <c r="N172" s="196"/>
      <c r="O172" s="197"/>
      <c r="P172" s="196"/>
      <c r="Q172" s="196"/>
      <c r="R172" s="198"/>
      <c r="S172" s="1137" t="str">
        <f t="shared" si="5"/>
        <v/>
      </c>
      <c r="T172" s="1138"/>
      <c r="U172" s="436"/>
      <c r="V172" s="978"/>
      <c r="W172" s="981" t="str">
        <f>IF(ISBLANK('A1'!A172),"",'A1'!A172&amp;"-")&amp;'A1'!B172&amp;IF(ISBLANK('A1'!D172),"","/"&amp;'A1'!D172)</f>
        <v/>
      </c>
      <c r="X172" s="981" t="str">
        <f t="shared" si="6"/>
        <v/>
      </c>
    </row>
    <row r="173" spans="1:24" ht="15" customHeight="1" x14ac:dyDescent="0.25">
      <c r="A173" s="141" t="str">
        <f>IF(ISBLANK('A1'!A173),"",'A1'!A173)</f>
        <v/>
      </c>
      <c r="B173" s="982" t="str">
        <f>IF(ISBLANK('A1'!B173),"",'A1'!B173)</f>
        <v/>
      </c>
      <c r="C173" s="983" t="str">
        <f>IF(ISBLANK('A1'!D173),"",'A1'!D173)</f>
        <v/>
      </c>
      <c r="D173" s="897" t="str">
        <f>IF(ISBLANK('A1'!G173),"",'A1'!G173)</f>
        <v/>
      </c>
      <c r="E173" s="894" t="str">
        <f>IF(ISBLANK('A1'!H173),"",'A1'!H173)</f>
        <v/>
      </c>
      <c r="F173" s="984" t="str">
        <f>IF(ISBLANK('A1'!I173),"",'A1'!I173)</f>
        <v/>
      </c>
      <c r="G173" s="805"/>
      <c r="H173" s="198"/>
      <c r="I173" s="194"/>
      <c r="J173" s="195"/>
      <c r="K173" s="195"/>
      <c r="L173" s="195"/>
      <c r="M173" s="195"/>
      <c r="N173" s="196"/>
      <c r="O173" s="197"/>
      <c r="P173" s="196"/>
      <c r="Q173" s="196"/>
      <c r="R173" s="198"/>
      <c r="S173" s="1137" t="str">
        <f t="shared" si="5"/>
        <v/>
      </c>
      <c r="T173" s="1138"/>
      <c r="U173" s="436"/>
      <c r="V173" s="978"/>
      <c r="W173" s="981" t="str">
        <f>IF(ISBLANK('A1'!A173),"",'A1'!A173&amp;"-")&amp;'A1'!B173&amp;IF(ISBLANK('A1'!D173),"","/"&amp;'A1'!D173)</f>
        <v/>
      </c>
      <c r="X173" s="981" t="str">
        <f t="shared" si="6"/>
        <v/>
      </c>
    </row>
    <row r="174" spans="1:24" ht="15" customHeight="1" x14ac:dyDescent="0.25">
      <c r="A174" s="141" t="str">
        <f>IF(ISBLANK('A1'!A174),"",'A1'!A174)</f>
        <v/>
      </c>
      <c r="B174" s="982" t="str">
        <f>IF(ISBLANK('A1'!B174),"",'A1'!B174)</f>
        <v/>
      </c>
      <c r="C174" s="983" t="str">
        <f>IF(ISBLANK('A1'!D174),"",'A1'!D174)</f>
        <v/>
      </c>
      <c r="D174" s="897" t="str">
        <f>IF(ISBLANK('A1'!G174),"",'A1'!G174)</f>
        <v/>
      </c>
      <c r="E174" s="894" t="str">
        <f>IF(ISBLANK('A1'!H174),"",'A1'!H174)</f>
        <v/>
      </c>
      <c r="F174" s="984" t="str">
        <f>IF(ISBLANK('A1'!I174),"",'A1'!I174)</f>
        <v/>
      </c>
      <c r="G174" s="805"/>
      <c r="H174" s="198"/>
      <c r="I174" s="194"/>
      <c r="J174" s="195"/>
      <c r="K174" s="195"/>
      <c r="L174" s="195"/>
      <c r="M174" s="195"/>
      <c r="N174" s="196"/>
      <c r="O174" s="197"/>
      <c r="P174" s="196"/>
      <c r="Q174" s="196"/>
      <c r="R174" s="198"/>
      <c r="S174" s="1137" t="str">
        <f t="shared" si="5"/>
        <v/>
      </c>
      <c r="T174" s="1138"/>
      <c r="U174" s="436"/>
      <c r="V174" s="978"/>
      <c r="W174" s="981" t="str">
        <f>IF(ISBLANK('A1'!A174),"",'A1'!A174&amp;"-")&amp;'A1'!B174&amp;IF(ISBLANK('A1'!D174),"","/"&amp;'A1'!D174)</f>
        <v/>
      </c>
      <c r="X174" s="981" t="str">
        <f t="shared" si="6"/>
        <v/>
      </c>
    </row>
    <row r="175" spans="1:24" ht="15" customHeight="1" x14ac:dyDescent="0.25">
      <c r="A175" s="141" t="str">
        <f>IF(ISBLANK('A1'!A175),"",'A1'!A175)</f>
        <v/>
      </c>
      <c r="B175" s="982" t="str">
        <f>IF(ISBLANK('A1'!B175),"",'A1'!B175)</f>
        <v/>
      </c>
      <c r="C175" s="983" t="str">
        <f>IF(ISBLANK('A1'!D175),"",'A1'!D175)</f>
        <v/>
      </c>
      <c r="D175" s="897" t="str">
        <f>IF(ISBLANK('A1'!G175),"",'A1'!G175)</f>
        <v/>
      </c>
      <c r="E175" s="894" t="str">
        <f>IF(ISBLANK('A1'!H175),"",'A1'!H175)</f>
        <v/>
      </c>
      <c r="F175" s="984" t="str">
        <f>IF(ISBLANK('A1'!I175),"",'A1'!I175)</f>
        <v/>
      </c>
      <c r="G175" s="805"/>
      <c r="H175" s="198"/>
      <c r="I175" s="194"/>
      <c r="J175" s="195"/>
      <c r="K175" s="195"/>
      <c r="L175" s="195"/>
      <c r="M175" s="195"/>
      <c r="N175" s="196"/>
      <c r="O175" s="197"/>
      <c r="P175" s="196"/>
      <c r="Q175" s="196"/>
      <c r="R175" s="198"/>
      <c r="S175" s="1137" t="str">
        <f t="shared" si="5"/>
        <v/>
      </c>
      <c r="T175" s="1138"/>
      <c r="U175" s="436"/>
      <c r="V175" s="978"/>
      <c r="W175" s="981" t="str">
        <f>IF(ISBLANK('A1'!A175),"",'A1'!A175&amp;"-")&amp;'A1'!B175&amp;IF(ISBLANK('A1'!D175),"","/"&amp;'A1'!D175)</f>
        <v/>
      </c>
      <c r="X175" s="981" t="str">
        <f t="shared" si="6"/>
        <v/>
      </c>
    </row>
    <row r="176" spans="1:24" ht="15" customHeight="1" x14ac:dyDescent="0.25">
      <c r="A176" s="141" t="str">
        <f>IF(ISBLANK('A1'!A176),"",'A1'!A176)</f>
        <v/>
      </c>
      <c r="B176" s="982" t="str">
        <f>IF(ISBLANK('A1'!B176),"",'A1'!B176)</f>
        <v/>
      </c>
      <c r="C176" s="983" t="str">
        <f>IF(ISBLANK('A1'!D176),"",'A1'!D176)</f>
        <v/>
      </c>
      <c r="D176" s="897" t="str">
        <f>IF(ISBLANK('A1'!G176),"",'A1'!G176)</f>
        <v/>
      </c>
      <c r="E176" s="894" t="str">
        <f>IF(ISBLANK('A1'!H176),"",'A1'!H176)</f>
        <v/>
      </c>
      <c r="F176" s="984" t="str">
        <f>IF(ISBLANK('A1'!I176),"",'A1'!I176)</f>
        <v/>
      </c>
      <c r="G176" s="805"/>
      <c r="H176" s="198"/>
      <c r="I176" s="194"/>
      <c r="J176" s="195"/>
      <c r="K176" s="195"/>
      <c r="L176" s="195"/>
      <c r="M176" s="195"/>
      <c r="N176" s="196"/>
      <c r="O176" s="197"/>
      <c r="P176" s="196"/>
      <c r="Q176" s="196"/>
      <c r="R176" s="198"/>
      <c r="S176" s="1137" t="str">
        <f t="shared" si="5"/>
        <v/>
      </c>
      <c r="T176" s="1138"/>
      <c r="U176" s="436"/>
      <c r="V176" s="978"/>
      <c r="W176" s="981" t="str">
        <f>IF(ISBLANK('A1'!A176),"",'A1'!A176&amp;"-")&amp;'A1'!B176&amp;IF(ISBLANK('A1'!D176),"","/"&amp;'A1'!D176)</f>
        <v/>
      </c>
      <c r="X176" s="981" t="str">
        <f t="shared" si="6"/>
        <v/>
      </c>
    </row>
    <row r="177" spans="1:24" ht="15" customHeight="1" x14ac:dyDescent="0.25">
      <c r="A177" s="141" t="str">
        <f>IF(ISBLANK('A1'!A177),"",'A1'!A177)</f>
        <v/>
      </c>
      <c r="B177" s="982" t="str">
        <f>IF(ISBLANK('A1'!B177),"",'A1'!B177)</f>
        <v/>
      </c>
      <c r="C177" s="983" t="str">
        <f>IF(ISBLANK('A1'!D177),"",'A1'!D177)</f>
        <v/>
      </c>
      <c r="D177" s="897" t="str">
        <f>IF(ISBLANK('A1'!G177),"",'A1'!G177)</f>
        <v/>
      </c>
      <c r="E177" s="894" t="str">
        <f>IF(ISBLANK('A1'!H177),"",'A1'!H177)</f>
        <v/>
      </c>
      <c r="F177" s="984" t="str">
        <f>IF(ISBLANK('A1'!I177),"",'A1'!I177)</f>
        <v/>
      </c>
      <c r="G177" s="805"/>
      <c r="H177" s="198"/>
      <c r="I177" s="194"/>
      <c r="J177" s="195"/>
      <c r="K177" s="195"/>
      <c r="L177" s="195"/>
      <c r="M177" s="195"/>
      <c r="N177" s="196"/>
      <c r="O177" s="197"/>
      <c r="P177" s="196"/>
      <c r="Q177" s="196"/>
      <c r="R177" s="198"/>
      <c r="S177" s="1137" t="str">
        <f t="shared" si="5"/>
        <v/>
      </c>
      <c r="T177" s="1138"/>
      <c r="U177" s="436"/>
      <c r="V177" s="978"/>
      <c r="W177" s="981" t="str">
        <f>IF(ISBLANK('A1'!A177),"",'A1'!A177&amp;"-")&amp;'A1'!B177&amp;IF(ISBLANK('A1'!D177),"","/"&amp;'A1'!D177)</f>
        <v/>
      </c>
      <c r="X177" s="981" t="str">
        <f t="shared" si="6"/>
        <v/>
      </c>
    </row>
    <row r="178" spans="1:24" ht="15" customHeight="1" x14ac:dyDescent="0.25">
      <c r="A178" s="141" t="str">
        <f>IF(ISBLANK('A1'!A178),"",'A1'!A178)</f>
        <v/>
      </c>
      <c r="B178" s="982" t="str">
        <f>IF(ISBLANK('A1'!B178),"",'A1'!B178)</f>
        <v/>
      </c>
      <c r="C178" s="983" t="str">
        <f>IF(ISBLANK('A1'!D178),"",'A1'!D178)</f>
        <v/>
      </c>
      <c r="D178" s="897" t="str">
        <f>IF(ISBLANK('A1'!G178),"",'A1'!G178)</f>
        <v/>
      </c>
      <c r="E178" s="894" t="str">
        <f>IF(ISBLANK('A1'!H178),"",'A1'!H178)</f>
        <v/>
      </c>
      <c r="F178" s="984" t="str">
        <f>IF(ISBLANK('A1'!I178),"",'A1'!I178)</f>
        <v/>
      </c>
      <c r="G178" s="805"/>
      <c r="H178" s="198"/>
      <c r="I178" s="194"/>
      <c r="J178" s="195"/>
      <c r="K178" s="195"/>
      <c r="L178" s="195"/>
      <c r="M178" s="195"/>
      <c r="N178" s="196"/>
      <c r="O178" s="197"/>
      <c r="P178" s="196"/>
      <c r="Q178" s="196"/>
      <c r="R178" s="198"/>
      <c r="S178" s="1137" t="str">
        <f t="shared" si="5"/>
        <v/>
      </c>
      <c r="T178" s="1138"/>
      <c r="U178" s="436"/>
      <c r="V178" s="978"/>
      <c r="W178" s="981" t="str">
        <f>IF(ISBLANK('A1'!A178),"",'A1'!A178&amp;"-")&amp;'A1'!B178&amp;IF(ISBLANK('A1'!D178),"","/"&amp;'A1'!D178)</f>
        <v/>
      </c>
      <c r="X178" s="981" t="str">
        <f t="shared" si="6"/>
        <v/>
      </c>
    </row>
    <row r="179" spans="1:24" ht="15" customHeight="1" x14ac:dyDescent="0.25">
      <c r="A179" s="141" t="str">
        <f>IF(ISBLANK('A1'!A179),"",'A1'!A179)</f>
        <v/>
      </c>
      <c r="B179" s="982" t="str">
        <f>IF(ISBLANK('A1'!B179),"",'A1'!B179)</f>
        <v/>
      </c>
      <c r="C179" s="983" t="str">
        <f>IF(ISBLANK('A1'!D179),"",'A1'!D179)</f>
        <v/>
      </c>
      <c r="D179" s="897" t="str">
        <f>IF(ISBLANK('A1'!G179),"",'A1'!G179)</f>
        <v/>
      </c>
      <c r="E179" s="894" t="str">
        <f>IF(ISBLANK('A1'!H179),"",'A1'!H179)</f>
        <v/>
      </c>
      <c r="F179" s="984" t="str">
        <f>IF(ISBLANK('A1'!I179),"",'A1'!I179)</f>
        <v/>
      </c>
      <c r="G179" s="805"/>
      <c r="H179" s="198"/>
      <c r="I179" s="194"/>
      <c r="J179" s="195"/>
      <c r="K179" s="195"/>
      <c r="L179" s="195"/>
      <c r="M179" s="195"/>
      <c r="N179" s="196"/>
      <c r="O179" s="197"/>
      <c r="P179" s="196"/>
      <c r="Q179" s="196"/>
      <c r="R179" s="198"/>
      <c r="S179" s="1137" t="str">
        <f t="shared" si="5"/>
        <v/>
      </c>
      <c r="T179" s="1138"/>
      <c r="U179" s="436"/>
      <c r="V179" s="978"/>
      <c r="W179" s="981" t="str">
        <f>IF(ISBLANK('A1'!A179),"",'A1'!A179&amp;"-")&amp;'A1'!B179&amp;IF(ISBLANK('A1'!D179),"","/"&amp;'A1'!D179)</f>
        <v/>
      </c>
      <c r="X179" s="981" t="str">
        <f t="shared" si="6"/>
        <v/>
      </c>
    </row>
    <row r="180" spans="1:24" ht="15" customHeight="1" x14ac:dyDescent="0.25">
      <c r="A180" s="141" t="str">
        <f>IF(ISBLANK('A1'!A180),"",'A1'!A180)</f>
        <v/>
      </c>
      <c r="B180" s="982" t="str">
        <f>IF(ISBLANK('A1'!B180),"",'A1'!B180)</f>
        <v/>
      </c>
      <c r="C180" s="983" t="str">
        <f>IF(ISBLANK('A1'!D180),"",'A1'!D180)</f>
        <v/>
      </c>
      <c r="D180" s="897" t="str">
        <f>IF(ISBLANK('A1'!G180),"",'A1'!G180)</f>
        <v/>
      </c>
      <c r="E180" s="894" t="str">
        <f>IF(ISBLANK('A1'!H180),"",'A1'!H180)</f>
        <v/>
      </c>
      <c r="F180" s="984" t="str">
        <f>IF(ISBLANK('A1'!I180),"",'A1'!I180)</f>
        <v/>
      </c>
      <c r="G180" s="805"/>
      <c r="H180" s="198"/>
      <c r="I180" s="194"/>
      <c r="J180" s="195"/>
      <c r="K180" s="195"/>
      <c r="L180" s="195"/>
      <c r="M180" s="195"/>
      <c r="N180" s="196"/>
      <c r="O180" s="197"/>
      <c r="P180" s="196"/>
      <c r="Q180" s="196"/>
      <c r="R180" s="198"/>
      <c r="S180" s="1137" t="str">
        <f t="shared" si="5"/>
        <v/>
      </c>
      <c r="T180" s="1138"/>
      <c r="U180" s="436"/>
      <c r="V180" s="978"/>
      <c r="W180" s="981" t="str">
        <f>IF(ISBLANK('A1'!A180),"",'A1'!A180&amp;"-")&amp;'A1'!B180&amp;IF(ISBLANK('A1'!D180),"","/"&amp;'A1'!D180)</f>
        <v/>
      </c>
      <c r="X180" s="981" t="str">
        <f t="shared" si="6"/>
        <v/>
      </c>
    </row>
    <row r="181" spans="1:24" ht="15" customHeight="1" x14ac:dyDescent="0.25">
      <c r="A181" s="141" t="str">
        <f>IF(ISBLANK('A1'!A181),"",'A1'!A181)</f>
        <v/>
      </c>
      <c r="B181" s="982" t="str">
        <f>IF(ISBLANK('A1'!B181),"",'A1'!B181)</f>
        <v/>
      </c>
      <c r="C181" s="983" t="str">
        <f>IF(ISBLANK('A1'!D181),"",'A1'!D181)</f>
        <v/>
      </c>
      <c r="D181" s="897" t="str">
        <f>IF(ISBLANK('A1'!G181),"",'A1'!G181)</f>
        <v/>
      </c>
      <c r="E181" s="894" t="str">
        <f>IF(ISBLANK('A1'!H181),"",'A1'!H181)</f>
        <v/>
      </c>
      <c r="F181" s="984" t="str">
        <f>IF(ISBLANK('A1'!I181),"",'A1'!I181)</f>
        <v/>
      </c>
      <c r="G181" s="805"/>
      <c r="H181" s="198"/>
      <c r="I181" s="194"/>
      <c r="J181" s="195"/>
      <c r="K181" s="195"/>
      <c r="L181" s="195"/>
      <c r="M181" s="195"/>
      <c r="N181" s="196"/>
      <c r="O181" s="197"/>
      <c r="P181" s="196"/>
      <c r="Q181" s="196"/>
      <c r="R181" s="198"/>
      <c r="S181" s="1137" t="str">
        <f t="shared" si="5"/>
        <v/>
      </c>
      <c r="T181" s="1138"/>
      <c r="U181" s="436"/>
      <c r="V181" s="978"/>
      <c r="W181" s="981" t="str">
        <f>IF(ISBLANK('A1'!A181),"",'A1'!A181&amp;"-")&amp;'A1'!B181&amp;IF(ISBLANK('A1'!D181),"","/"&amp;'A1'!D181)</f>
        <v/>
      </c>
      <c r="X181" s="981" t="str">
        <f t="shared" si="6"/>
        <v/>
      </c>
    </row>
    <row r="182" spans="1:24" ht="15" customHeight="1" x14ac:dyDescent="0.25">
      <c r="A182" s="141" t="str">
        <f>IF(ISBLANK('A1'!A182),"",'A1'!A182)</f>
        <v/>
      </c>
      <c r="B182" s="982" t="str">
        <f>IF(ISBLANK('A1'!B182),"",'A1'!B182)</f>
        <v/>
      </c>
      <c r="C182" s="983" t="str">
        <f>IF(ISBLANK('A1'!D182),"",'A1'!D182)</f>
        <v/>
      </c>
      <c r="D182" s="897" t="str">
        <f>IF(ISBLANK('A1'!G182),"",'A1'!G182)</f>
        <v/>
      </c>
      <c r="E182" s="894" t="str">
        <f>IF(ISBLANK('A1'!H182),"",'A1'!H182)</f>
        <v/>
      </c>
      <c r="F182" s="984" t="str">
        <f>IF(ISBLANK('A1'!I182),"",'A1'!I182)</f>
        <v/>
      </c>
      <c r="G182" s="805"/>
      <c r="H182" s="198"/>
      <c r="I182" s="194"/>
      <c r="J182" s="195"/>
      <c r="K182" s="195"/>
      <c r="L182" s="195"/>
      <c r="M182" s="195"/>
      <c r="N182" s="196"/>
      <c r="O182" s="197"/>
      <c r="P182" s="196"/>
      <c r="Q182" s="196"/>
      <c r="R182" s="198"/>
      <c r="S182" s="1137" t="str">
        <f t="shared" si="5"/>
        <v/>
      </c>
      <c r="T182" s="1138"/>
      <c r="U182" s="436"/>
      <c r="V182" s="978"/>
      <c r="W182" s="981" t="str">
        <f>IF(ISBLANK('A1'!A182),"",'A1'!A182&amp;"-")&amp;'A1'!B182&amp;IF(ISBLANK('A1'!D182),"","/"&amp;'A1'!D182)</f>
        <v/>
      </c>
      <c r="X182" s="981" t="str">
        <f t="shared" si="6"/>
        <v/>
      </c>
    </row>
    <row r="183" spans="1:24" ht="15" customHeight="1" x14ac:dyDescent="0.25">
      <c r="A183" s="141" t="str">
        <f>IF(ISBLANK('A1'!A183),"",'A1'!A183)</f>
        <v/>
      </c>
      <c r="B183" s="982" t="str">
        <f>IF(ISBLANK('A1'!B183),"",'A1'!B183)</f>
        <v/>
      </c>
      <c r="C183" s="983" t="str">
        <f>IF(ISBLANK('A1'!D183),"",'A1'!D183)</f>
        <v/>
      </c>
      <c r="D183" s="897" t="str">
        <f>IF(ISBLANK('A1'!G183),"",'A1'!G183)</f>
        <v/>
      </c>
      <c r="E183" s="894" t="str">
        <f>IF(ISBLANK('A1'!H183),"",'A1'!H183)</f>
        <v/>
      </c>
      <c r="F183" s="984" t="str">
        <f>IF(ISBLANK('A1'!I183),"",'A1'!I183)</f>
        <v/>
      </c>
      <c r="G183" s="805"/>
      <c r="H183" s="198"/>
      <c r="I183" s="194"/>
      <c r="J183" s="195"/>
      <c r="K183" s="195"/>
      <c r="L183" s="195"/>
      <c r="M183" s="195"/>
      <c r="N183" s="196"/>
      <c r="O183" s="197"/>
      <c r="P183" s="196"/>
      <c r="Q183" s="196"/>
      <c r="R183" s="198"/>
      <c r="S183" s="1137" t="str">
        <f t="shared" si="5"/>
        <v/>
      </c>
      <c r="T183" s="1138"/>
      <c r="U183" s="436"/>
      <c r="V183" s="978"/>
      <c r="W183" s="981" t="str">
        <f>IF(ISBLANK('A1'!A183),"",'A1'!A183&amp;"-")&amp;'A1'!B183&amp;IF(ISBLANK('A1'!D183),"","/"&amp;'A1'!D183)</f>
        <v/>
      </c>
      <c r="X183" s="981" t="str">
        <f t="shared" si="6"/>
        <v/>
      </c>
    </row>
    <row r="184" spans="1:24" ht="15" customHeight="1" x14ac:dyDescent="0.25">
      <c r="A184" s="141" t="str">
        <f>IF(ISBLANK('A1'!A184),"",'A1'!A184)</f>
        <v/>
      </c>
      <c r="B184" s="982" t="str">
        <f>IF(ISBLANK('A1'!B184),"",'A1'!B184)</f>
        <v/>
      </c>
      <c r="C184" s="983" t="str">
        <f>IF(ISBLANK('A1'!D184),"",'A1'!D184)</f>
        <v/>
      </c>
      <c r="D184" s="897" t="str">
        <f>IF(ISBLANK('A1'!G184),"",'A1'!G184)</f>
        <v/>
      </c>
      <c r="E184" s="894" t="str">
        <f>IF(ISBLANK('A1'!H184),"",'A1'!H184)</f>
        <v/>
      </c>
      <c r="F184" s="984" t="str">
        <f>IF(ISBLANK('A1'!I184),"",'A1'!I184)</f>
        <v/>
      </c>
      <c r="G184" s="805"/>
      <c r="H184" s="198"/>
      <c r="I184" s="194"/>
      <c r="J184" s="195"/>
      <c r="K184" s="195"/>
      <c r="L184" s="195"/>
      <c r="M184" s="195"/>
      <c r="N184" s="196"/>
      <c r="O184" s="197"/>
      <c r="P184" s="196"/>
      <c r="Q184" s="196"/>
      <c r="R184" s="198"/>
      <c r="S184" s="1137" t="str">
        <f t="shared" si="5"/>
        <v/>
      </c>
      <c r="T184" s="1138"/>
      <c r="U184" s="436"/>
      <c r="V184" s="978"/>
      <c r="W184" s="981" t="str">
        <f>IF(ISBLANK('A1'!A184),"",'A1'!A184&amp;"-")&amp;'A1'!B184&amp;IF(ISBLANK('A1'!D184),"","/"&amp;'A1'!D184)</f>
        <v/>
      </c>
      <c r="X184" s="981" t="str">
        <f t="shared" si="6"/>
        <v/>
      </c>
    </row>
    <row r="185" spans="1:24" ht="15" customHeight="1" x14ac:dyDescent="0.25">
      <c r="A185" s="141" t="str">
        <f>IF(ISBLANK('A1'!A185),"",'A1'!A185)</f>
        <v/>
      </c>
      <c r="B185" s="982" t="str">
        <f>IF(ISBLANK('A1'!B185),"",'A1'!B185)</f>
        <v/>
      </c>
      <c r="C185" s="983" t="str">
        <f>IF(ISBLANK('A1'!D185),"",'A1'!D185)</f>
        <v/>
      </c>
      <c r="D185" s="897" t="str">
        <f>IF(ISBLANK('A1'!G185),"",'A1'!G185)</f>
        <v/>
      </c>
      <c r="E185" s="894" t="str">
        <f>IF(ISBLANK('A1'!H185),"",'A1'!H185)</f>
        <v/>
      </c>
      <c r="F185" s="984" t="str">
        <f>IF(ISBLANK('A1'!I185),"",'A1'!I185)</f>
        <v/>
      </c>
      <c r="G185" s="805"/>
      <c r="H185" s="198"/>
      <c r="I185" s="194"/>
      <c r="J185" s="195"/>
      <c r="K185" s="195"/>
      <c r="L185" s="195"/>
      <c r="M185" s="195"/>
      <c r="N185" s="196"/>
      <c r="O185" s="197"/>
      <c r="P185" s="196"/>
      <c r="Q185" s="196"/>
      <c r="R185" s="198"/>
      <c r="S185" s="1137" t="str">
        <f t="shared" si="5"/>
        <v/>
      </c>
      <c r="T185" s="1138"/>
      <c r="U185" s="436"/>
      <c r="V185" s="978"/>
      <c r="W185" s="981" t="str">
        <f>IF(ISBLANK('A1'!A185),"",'A1'!A185&amp;"-")&amp;'A1'!B185&amp;IF(ISBLANK('A1'!D185),"","/"&amp;'A1'!D185)</f>
        <v/>
      </c>
      <c r="X185" s="981" t="str">
        <f t="shared" si="6"/>
        <v/>
      </c>
    </row>
    <row r="186" spans="1:24" ht="15" customHeight="1" x14ac:dyDescent="0.25">
      <c r="A186" s="141" t="str">
        <f>IF(ISBLANK('A1'!A186),"",'A1'!A186)</f>
        <v/>
      </c>
      <c r="B186" s="982" t="str">
        <f>IF(ISBLANK('A1'!B186),"",'A1'!B186)</f>
        <v/>
      </c>
      <c r="C186" s="983" t="str">
        <f>IF(ISBLANK('A1'!D186),"",'A1'!D186)</f>
        <v/>
      </c>
      <c r="D186" s="897" t="str">
        <f>IF(ISBLANK('A1'!G186),"",'A1'!G186)</f>
        <v/>
      </c>
      <c r="E186" s="894" t="str">
        <f>IF(ISBLANK('A1'!H186),"",'A1'!H186)</f>
        <v/>
      </c>
      <c r="F186" s="984" t="str">
        <f>IF(ISBLANK('A1'!I186),"",'A1'!I186)</f>
        <v/>
      </c>
      <c r="G186" s="805"/>
      <c r="H186" s="198"/>
      <c r="I186" s="194"/>
      <c r="J186" s="195"/>
      <c r="K186" s="195"/>
      <c r="L186" s="195"/>
      <c r="M186" s="195"/>
      <c r="N186" s="196"/>
      <c r="O186" s="197"/>
      <c r="P186" s="196"/>
      <c r="Q186" s="196"/>
      <c r="R186" s="198"/>
      <c r="S186" s="1137" t="str">
        <f t="shared" si="5"/>
        <v/>
      </c>
      <c r="T186" s="1138"/>
      <c r="U186" s="436"/>
      <c r="V186" s="978"/>
      <c r="W186" s="981" t="str">
        <f>IF(ISBLANK('A1'!A186),"",'A1'!A186&amp;"-")&amp;'A1'!B186&amp;IF(ISBLANK('A1'!D186),"","/"&amp;'A1'!D186)</f>
        <v/>
      </c>
      <c r="X186" s="981" t="str">
        <f t="shared" si="6"/>
        <v/>
      </c>
    </row>
    <row r="187" spans="1:24" ht="15" customHeight="1" x14ac:dyDescent="0.25">
      <c r="A187" s="141" t="str">
        <f>IF(ISBLANK('A1'!A187),"",'A1'!A187)</f>
        <v/>
      </c>
      <c r="B187" s="982" t="str">
        <f>IF(ISBLANK('A1'!B187),"",'A1'!B187)</f>
        <v/>
      </c>
      <c r="C187" s="983" t="str">
        <f>IF(ISBLANK('A1'!D187),"",'A1'!D187)</f>
        <v/>
      </c>
      <c r="D187" s="897" t="str">
        <f>IF(ISBLANK('A1'!G187),"",'A1'!G187)</f>
        <v/>
      </c>
      <c r="E187" s="894" t="str">
        <f>IF(ISBLANK('A1'!H187),"",'A1'!H187)</f>
        <v/>
      </c>
      <c r="F187" s="984" t="str">
        <f>IF(ISBLANK('A1'!I187),"",'A1'!I187)</f>
        <v/>
      </c>
      <c r="G187" s="805"/>
      <c r="H187" s="198"/>
      <c r="I187" s="194"/>
      <c r="J187" s="195"/>
      <c r="K187" s="195"/>
      <c r="L187" s="195"/>
      <c r="M187" s="195"/>
      <c r="N187" s="196"/>
      <c r="O187" s="197"/>
      <c r="P187" s="196"/>
      <c r="Q187" s="196"/>
      <c r="R187" s="198"/>
      <c r="S187" s="1137" t="str">
        <f t="shared" si="5"/>
        <v/>
      </c>
      <c r="T187" s="1138"/>
      <c r="U187" s="436"/>
      <c r="V187" s="978"/>
      <c r="W187" s="981" t="str">
        <f>IF(ISBLANK('A1'!A187),"",'A1'!A187&amp;"-")&amp;'A1'!B187&amp;IF(ISBLANK('A1'!D187),"","/"&amp;'A1'!D187)</f>
        <v/>
      </c>
      <c r="X187" s="981" t="str">
        <f t="shared" si="6"/>
        <v/>
      </c>
    </row>
    <row r="188" spans="1:24" ht="15" customHeight="1" x14ac:dyDescent="0.25">
      <c r="A188" s="141" t="str">
        <f>IF(ISBLANK('A1'!A188),"",'A1'!A188)</f>
        <v/>
      </c>
      <c r="B188" s="982" t="str">
        <f>IF(ISBLANK('A1'!B188),"",'A1'!B188)</f>
        <v/>
      </c>
      <c r="C188" s="983" t="str">
        <f>IF(ISBLANK('A1'!D188),"",'A1'!D188)</f>
        <v/>
      </c>
      <c r="D188" s="897" t="str">
        <f>IF(ISBLANK('A1'!G188),"",'A1'!G188)</f>
        <v/>
      </c>
      <c r="E188" s="894" t="str">
        <f>IF(ISBLANK('A1'!H188),"",'A1'!H188)</f>
        <v/>
      </c>
      <c r="F188" s="984" t="str">
        <f>IF(ISBLANK('A1'!I188),"",'A1'!I188)</f>
        <v/>
      </c>
      <c r="G188" s="805"/>
      <c r="H188" s="198"/>
      <c r="I188" s="194"/>
      <c r="J188" s="195"/>
      <c r="K188" s="195"/>
      <c r="L188" s="195"/>
      <c r="M188" s="195"/>
      <c r="N188" s="196"/>
      <c r="O188" s="197"/>
      <c r="P188" s="196"/>
      <c r="Q188" s="196"/>
      <c r="R188" s="198"/>
      <c r="S188" s="1137" t="str">
        <f t="shared" si="5"/>
        <v/>
      </c>
      <c r="T188" s="1138"/>
      <c r="U188" s="436"/>
      <c r="V188" s="978"/>
      <c r="W188" s="981" t="str">
        <f>IF(ISBLANK('A1'!A188),"",'A1'!A188&amp;"-")&amp;'A1'!B188&amp;IF(ISBLANK('A1'!D188),"","/"&amp;'A1'!D188)</f>
        <v/>
      </c>
      <c r="X188" s="981" t="str">
        <f t="shared" si="6"/>
        <v/>
      </c>
    </row>
    <row r="189" spans="1:24" ht="15" customHeight="1" x14ac:dyDescent="0.25">
      <c r="A189" s="141" t="str">
        <f>IF(ISBLANK('A1'!A189),"",'A1'!A189)</f>
        <v/>
      </c>
      <c r="B189" s="982" t="str">
        <f>IF(ISBLANK('A1'!B189),"",'A1'!B189)</f>
        <v/>
      </c>
      <c r="C189" s="983" t="str">
        <f>IF(ISBLANK('A1'!D189),"",'A1'!D189)</f>
        <v/>
      </c>
      <c r="D189" s="897" t="str">
        <f>IF(ISBLANK('A1'!G189),"",'A1'!G189)</f>
        <v/>
      </c>
      <c r="E189" s="894" t="str">
        <f>IF(ISBLANK('A1'!H189),"",'A1'!H189)</f>
        <v/>
      </c>
      <c r="F189" s="984" t="str">
        <f>IF(ISBLANK('A1'!I189),"",'A1'!I189)</f>
        <v/>
      </c>
      <c r="G189" s="805"/>
      <c r="H189" s="198"/>
      <c r="I189" s="194"/>
      <c r="J189" s="195"/>
      <c r="K189" s="195"/>
      <c r="L189" s="195"/>
      <c r="M189" s="195"/>
      <c r="N189" s="196"/>
      <c r="O189" s="197"/>
      <c r="P189" s="196"/>
      <c r="Q189" s="196"/>
      <c r="R189" s="198"/>
      <c r="S189" s="1137" t="str">
        <f t="shared" si="5"/>
        <v/>
      </c>
      <c r="T189" s="1138"/>
      <c r="U189" s="436"/>
      <c r="V189" s="978"/>
      <c r="W189" s="981" t="str">
        <f>IF(ISBLANK('A1'!A189),"",'A1'!A189&amp;"-")&amp;'A1'!B189&amp;IF(ISBLANK('A1'!D189),"","/"&amp;'A1'!D189)</f>
        <v/>
      </c>
      <c r="X189" s="981" t="str">
        <f t="shared" si="6"/>
        <v/>
      </c>
    </row>
    <row r="190" spans="1:24" ht="15" customHeight="1" x14ac:dyDescent="0.25">
      <c r="A190" s="141" t="str">
        <f>IF(ISBLANK('A1'!A190),"",'A1'!A190)</f>
        <v/>
      </c>
      <c r="B190" s="982" t="str">
        <f>IF(ISBLANK('A1'!B190),"",'A1'!B190)</f>
        <v/>
      </c>
      <c r="C190" s="983" t="str">
        <f>IF(ISBLANK('A1'!D190),"",'A1'!D190)</f>
        <v/>
      </c>
      <c r="D190" s="897" t="str">
        <f>IF(ISBLANK('A1'!G190),"",'A1'!G190)</f>
        <v/>
      </c>
      <c r="E190" s="894" t="str">
        <f>IF(ISBLANK('A1'!H190),"",'A1'!H190)</f>
        <v/>
      </c>
      <c r="F190" s="984" t="str">
        <f>IF(ISBLANK('A1'!I190),"",'A1'!I190)</f>
        <v/>
      </c>
      <c r="G190" s="805"/>
      <c r="H190" s="198"/>
      <c r="I190" s="194"/>
      <c r="J190" s="195"/>
      <c r="K190" s="195"/>
      <c r="L190" s="195"/>
      <c r="M190" s="195"/>
      <c r="N190" s="196"/>
      <c r="O190" s="197"/>
      <c r="P190" s="196"/>
      <c r="Q190" s="196"/>
      <c r="R190" s="198"/>
      <c r="S190" s="1137" t="str">
        <f t="shared" si="5"/>
        <v/>
      </c>
      <c r="T190" s="1138"/>
      <c r="U190" s="436"/>
      <c r="V190" s="978"/>
      <c r="W190" s="981" t="str">
        <f>IF(ISBLANK('A1'!A190),"",'A1'!A190&amp;"-")&amp;'A1'!B190&amp;IF(ISBLANK('A1'!D190),"","/"&amp;'A1'!D190)</f>
        <v/>
      </c>
      <c r="X190" s="981" t="str">
        <f t="shared" si="6"/>
        <v/>
      </c>
    </row>
    <row r="191" spans="1:24" ht="15" customHeight="1" x14ac:dyDescent="0.25">
      <c r="A191" s="141" t="str">
        <f>IF(ISBLANK('A1'!A191),"",'A1'!A191)</f>
        <v/>
      </c>
      <c r="B191" s="982" t="str">
        <f>IF(ISBLANK('A1'!B191),"",'A1'!B191)</f>
        <v/>
      </c>
      <c r="C191" s="983" t="str">
        <f>IF(ISBLANK('A1'!D191),"",'A1'!D191)</f>
        <v/>
      </c>
      <c r="D191" s="897" t="str">
        <f>IF(ISBLANK('A1'!G191),"",'A1'!G191)</f>
        <v/>
      </c>
      <c r="E191" s="894" t="str">
        <f>IF(ISBLANK('A1'!H191),"",'A1'!H191)</f>
        <v/>
      </c>
      <c r="F191" s="984" t="str">
        <f>IF(ISBLANK('A1'!I191),"",'A1'!I191)</f>
        <v/>
      </c>
      <c r="G191" s="805"/>
      <c r="H191" s="198"/>
      <c r="I191" s="194"/>
      <c r="J191" s="195"/>
      <c r="K191" s="195"/>
      <c r="L191" s="195"/>
      <c r="M191" s="195"/>
      <c r="N191" s="196"/>
      <c r="O191" s="197"/>
      <c r="P191" s="196"/>
      <c r="Q191" s="196"/>
      <c r="R191" s="198"/>
      <c r="S191" s="1137" t="str">
        <f t="shared" si="5"/>
        <v/>
      </c>
      <c r="T191" s="1138"/>
      <c r="U191" s="436"/>
      <c r="V191" s="978"/>
      <c r="W191" s="981" t="str">
        <f>IF(ISBLANK('A1'!A191),"",'A1'!A191&amp;"-")&amp;'A1'!B191&amp;IF(ISBLANK('A1'!D191),"","/"&amp;'A1'!D191)</f>
        <v/>
      </c>
      <c r="X191" s="981" t="str">
        <f t="shared" si="6"/>
        <v/>
      </c>
    </row>
    <row r="192" spans="1:24" ht="15" customHeight="1" x14ac:dyDescent="0.25">
      <c r="A192" s="141" t="str">
        <f>IF(ISBLANK('A1'!A192),"",'A1'!A192)</f>
        <v/>
      </c>
      <c r="B192" s="982" t="str">
        <f>IF(ISBLANK('A1'!B192),"",'A1'!B192)</f>
        <v/>
      </c>
      <c r="C192" s="983" t="str">
        <f>IF(ISBLANK('A1'!D192),"",'A1'!D192)</f>
        <v/>
      </c>
      <c r="D192" s="897" t="str">
        <f>IF(ISBLANK('A1'!G192),"",'A1'!G192)</f>
        <v/>
      </c>
      <c r="E192" s="894" t="str">
        <f>IF(ISBLANK('A1'!H192),"",'A1'!H192)</f>
        <v/>
      </c>
      <c r="F192" s="984" t="str">
        <f>IF(ISBLANK('A1'!I192),"",'A1'!I192)</f>
        <v/>
      </c>
      <c r="G192" s="805"/>
      <c r="H192" s="198"/>
      <c r="I192" s="194"/>
      <c r="J192" s="195"/>
      <c r="K192" s="195"/>
      <c r="L192" s="195"/>
      <c r="M192" s="195"/>
      <c r="N192" s="196"/>
      <c r="O192" s="197"/>
      <c r="P192" s="196"/>
      <c r="Q192" s="196"/>
      <c r="R192" s="198"/>
      <c r="S192" s="1137" t="str">
        <f t="shared" si="5"/>
        <v/>
      </c>
      <c r="T192" s="1138"/>
      <c r="U192" s="436"/>
      <c r="V192" s="978"/>
      <c r="W192" s="981" t="str">
        <f>IF(ISBLANK('A1'!A192),"",'A1'!A192&amp;"-")&amp;'A1'!B192&amp;IF(ISBLANK('A1'!D192),"","/"&amp;'A1'!D192)</f>
        <v/>
      </c>
      <c r="X192" s="981" t="str">
        <f t="shared" si="6"/>
        <v/>
      </c>
    </row>
    <row r="193" spans="1:24" ht="15" customHeight="1" x14ac:dyDescent="0.25">
      <c r="A193" s="141" t="str">
        <f>IF(ISBLANK('A1'!A193),"",'A1'!A193)</f>
        <v/>
      </c>
      <c r="B193" s="982" t="str">
        <f>IF(ISBLANK('A1'!B193),"",'A1'!B193)</f>
        <v/>
      </c>
      <c r="C193" s="983" t="str">
        <f>IF(ISBLANK('A1'!D193),"",'A1'!D193)</f>
        <v/>
      </c>
      <c r="D193" s="897" t="str">
        <f>IF(ISBLANK('A1'!G193),"",'A1'!G193)</f>
        <v/>
      </c>
      <c r="E193" s="894" t="str">
        <f>IF(ISBLANK('A1'!H193),"",'A1'!H193)</f>
        <v/>
      </c>
      <c r="F193" s="984" t="str">
        <f>IF(ISBLANK('A1'!I193),"",'A1'!I193)</f>
        <v/>
      </c>
      <c r="G193" s="805"/>
      <c r="H193" s="198"/>
      <c r="I193" s="194"/>
      <c r="J193" s="195"/>
      <c r="K193" s="195"/>
      <c r="L193" s="195"/>
      <c r="M193" s="195"/>
      <c r="N193" s="196"/>
      <c r="O193" s="197"/>
      <c r="P193" s="196"/>
      <c r="Q193" s="196"/>
      <c r="R193" s="198"/>
      <c r="S193" s="1137" t="str">
        <f t="shared" si="5"/>
        <v/>
      </c>
      <c r="T193" s="1138"/>
      <c r="U193" s="436"/>
      <c r="V193" s="978"/>
      <c r="W193" s="981" t="str">
        <f>IF(ISBLANK('A1'!A193),"",'A1'!A193&amp;"-")&amp;'A1'!B193&amp;IF(ISBLANK('A1'!D193),"","/"&amp;'A1'!D193)</f>
        <v/>
      </c>
      <c r="X193" s="981" t="str">
        <f t="shared" si="6"/>
        <v/>
      </c>
    </row>
    <row r="194" spans="1:24" ht="15" customHeight="1" x14ac:dyDescent="0.25">
      <c r="A194" s="141" t="str">
        <f>IF(ISBLANK('A1'!A194),"",'A1'!A194)</f>
        <v/>
      </c>
      <c r="B194" s="982" t="str">
        <f>IF(ISBLANK('A1'!B194),"",'A1'!B194)</f>
        <v/>
      </c>
      <c r="C194" s="983" t="str">
        <f>IF(ISBLANK('A1'!D194),"",'A1'!D194)</f>
        <v/>
      </c>
      <c r="D194" s="897" t="str">
        <f>IF(ISBLANK('A1'!G194),"",'A1'!G194)</f>
        <v/>
      </c>
      <c r="E194" s="894" t="str">
        <f>IF(ISBLANK('A1'!H194),"",'A1'!H194)</f>
        <v/>
      </c>
      <c r="F194" s="984" t="str">
        <f>IF(ISBLANK('A1'!I194),"",'A1'!I194)</f>
        <v/>
      </c>
      <c r="G194" s="805"/>
      <c r="H194" s="198"/>
      <c r="I194" s="194"/>
      <c r="J194" s="195"/>
      <c r="K194" s="195"/>
      <c r="L194" s="195"/>
      <c r="M194" s="195"/>
      <c r="N194" s="196"/>
      <c r="O194" s="197"/>
      <c r="P194" s="196"/>
      <c r="Q194" s="196"/>
      <c r="R194" s="198"/>
      <c r="S194" s="1137" t="str">
        <f t="shared" si="5"/>
        <v/>
      </c>
      <c r="T194" s="1138"/>
      <c r="U194" s="436"/>
      <c r="V194" s="978"/>
      <c r="W194" s="981" t="str">
        <f>IF(ISBLANK('A1'!A194),"",'A1'!A194&amp;"-")&amp;'A1'!B194&amp;IF(ISBLANK('A1'!D194),"","/"&amp;'A1'!D194)</f>
        <v/>
      </c>
      <c r="X194" s="981" t="str">
        <f t="shared" si="6"/>
        <v/>
      </c>
    </row>
    <row r="195" spans="1:24" ht="15" customHeight="1" x14ac:dyDescent="0.25">
      <c r="A195" s="141" t="str">
        <f>IF(ISBLANK('A1'!A195),"",'A1'!A195)</f>
        <v/>
      </c>
      <c r="B195" s="982" t="str">
        <f>IF(ISBLANK('A1'!B195),"",'A1'!B195)</f>
        <v/>
      </c>
      <c r="C195" s="983" t="str">
        <f>IF(ISBLANK('A1'!D195),"",'A1'!D195)</f>
        <v/>
      </c>
      <c r="D195" s="897" t="str">
        <f>IF(ISBLANK('A1'!G195),"",'A1'!G195)</f>
        <v/>
      </c>
      <c r="E195" s="894" t="str">
        <f>IF(ISBLANK('A1'!H195),"",'A1'!H195)</f>
        <v/>
      </c>
      <c r="F195" s="984" t="str">
        <f>IF(ISBLANK('A1'!I195),"",'A1'!I195)</f>
        <v/>
      </c>
      <c r="G195" s="805"/>
      <c r="H195" s="198"/>
      <c r="I195" s="194"/>
      <c r="J195" s="195"/>
      <c r="K195" s="195"/>
      <c r="L195" s="195"/>
      <c r="M195" s="195"/>
      <c r="N195" s="196"/>
      <c r="O195" s="197"/>
      <c r="P195" s="196"/>
      <c r="Q195" s="196"/>
      <c r="R195" s="198"/>
      <c r="S195" s="1137" t="str">
        <f t="shared" si="5"/>
        <v/>
      </c>
      <c r="T195" s="1138"/>
      <c r="U195" s="436"/>
      <c r="V195" s="978"/>
      <c r="W195" s="981" t="str">
        <f>IF(ISBLANK('A1'!A195),"",'A1'!A195&amp;"-")&amp;'A1'!B195&amp;IF(ISBLANK('A1'!D195),"","/"&amp;'A1'!D195)</f>
        <v/>
      </c>
      <c r="X195" s="981" t="str">
        <f t="shared" si="6"/>
        <v/>
      </c>
    </row>
    <row r="196" spans="1:24" ht="15" customHeight="1" x14ac:dyDescent="0.25">
      <c r="A196" s="141" t="str">
        <f>IF(ISBLANK('A1'!A196),"",'A1'!A196)</f>
        <v/>
      </c>
      <c r="B196" s="982" t="str">
        <f>IF(ISBLANK('A1'!B196),"",'A1'!B196)</f>
        <v/>
      </c>
      <c r="C196" s="983" t="str">
        <f>IF(ISBLANK('A1'!D196),"",'A1'!D196)</f>
        <v/>
      </c>
      <c r="D196" s="897" t="str">
        <f>IF(ISBLANK('A1'!G196),"",'A1'!G196)</f>
        <v/>
      </c>
      <c r="E196" s="894" t="str">
        <f>IF(ISBLANK('A1'!H196),"",'A1'!H196)</f>
        <v/>
      </c>
      <c r="F196" s="984" t="str">
        <f>IF(ISBLANK('A1'!I196),"",'A1'!I196)</f>
        <v/>
      </c>
      <c r="G196" s="805"/>
      <c r="H196" s="198"/>
      <c r="I196" s="194"/>
      <c r="J196" s="195"/>
      <c r="K196" s="195"/>
      <c r="L196" s="195"/>
      <c r="M196" s="195"/>
      <c r="N196" s="196"/>
      <c r="O196" s="197"/>
      <c r="P196" s="196"/>
      <c r="Q196" s="196"/>
      <c r="R196" s="198"/>
      <c r="S196" s="1137" t="str">
        <f t="shared" si="5"/>
        <v/>
      </c>
      <c r="T196" s="1138"/>
      <c r="U196" s="436"/>
      <c r="V196" s="978"/>
      <c r="W196" s="981" t="str">
        <f>IF(ISBLANK('A1'!A196),"",'A1'!A196&amp;"-")&amp;'A1'!B196&amp;IF(ISBLANK('A1'!D196),"","/"&amp;'A1'!D196)</f>
        <v/>
      </c>
      <c r="X196" s="981" t="str">
        <f t="shared" si="6"/>
        <v/>
      </c>
    </row>
    <row r="197" spans="1:24" x14ac:dyDescent="0.25">
      <c r="A197" s="141" t="str">
        <f>IF(ISBLANK('A1'!A197),"",'A1'!A197)</f>
        <v/>
      </c>
      <c r="B197" s="982" t="str">
        <f>IF(ISBLANK('A1'!B197),"",'A1'!B197)</f>
        <v/>
      </c>
      <c r="C197" s="983" t="str">
        <f>IF(ISBLANK('A1'!D197),"",'A1'!D197)</f>
        <v/>
      </c>
      <c r="D197" s="897" t="str">
        <f>IF(ISBLANK('A1'!G197),"",'A1'!G197)</f>
        <v/>
      </c>
      <c r="E197" s="894" t="str">
        <f>IF(ISBLANK('A1'!H197),"",'A1'!H197)</f>
        <v/>
      </c>
      <c r="F197" s="984" t="str">
        <f>IF(ISBLANK('A1'!I197),"",'A1'!I197)</f>
        <v/>
      </c>
      <c r="G197" s="805"/>
      <c r="H197" s="198"/>
      <c r="I197" s="194"/>
      <c r="J197" s="195"/>
      <c r="K197" s="195"/>
      <c r="L197" s="195"/>
      <c r="M197" s="195"/>
      <c r="N197" s="196"/>
      <c r="O197" s="197"/>
      <c r="P197" s="196"/>
      <c r="Q197" s="196"/>
      <c r="R197" s="198"/>
      <c r="S197" s="1137" t="str">
        <f t="shared" si="5"/>
        <v/>
      </c>
      <c r="T197" s="1138"/>
      <c r="U197" s="436"/>
      <c r="V197" s="978"/>
      <c r="W197" s="981" t="str">
        <f>IF(ISBLANK('A1'!A197),"",'A1'!A197&amp;"-")&amp;'A1'!B197&amp;IF(ISBLANK('A1'!D197),"","/"&amp;'A1'!D197)</f>
        <v/>
      </c>
      <c r="X197" s="981" t="str">
        <f t="shared" si="6"/>
        <v/>
      </c>
    </row>
    <row r="198" spans="1:24" x14ac:dyDescent="0.25">
      <c r="A198" s="141" t="str">
        <f>IF(ISBLANK('A1'!A198),"",'A1'!A198)</f>
        <v/>
      </c>
      <c r="B198" s="982" t="str">
        <f>IF(ISBLANK('A1'!B198),"",'A1'!B198)</f>
        <v/>
      </c>
      <c r="C198" s="983" t="str">
        <f>IF(ISBLANK('A1'!D198),"",'A1'!D198)</f>
        <v/>
      </c>
      <c r="D198" s="897" t="str">
        <f>IF(ISBLANK('A1'!G198),"",'A1'!G198)</f>
        <v/>
      </c>
      <c r="E198" s="894" t="str">
        <f>IF(ISBLANK('A1'!H198),"",'A1'!H198)</f>
        <v/>
      </c>
      <c r="F198" s="984" t="str">
        <f>IF(ISBLANK('A1'!I198),"",'A1'!I198)</f>
        <v/>
      </c>
      <c r="G198" s="805"/>
      <c r="H198" s="198"/>
      <c r="I198" s="194"/>
      <c r="J198" s="195"/>
      <c r="K198" s="195"/>
      <c r="L198" s="195"/>
      <c r="M198" s="195"/>
      <c r="N198" s="196"/>
      <c r="O198" s="197"/>
      <c r="P198" s="196"/>
      <c r="Q198" s="196"/>
      <c r="R198" s="198"/>
      <c r="S198" s="1137" t="str">
        <f t="shared" si="5"/>
        <v/>
      </c>
      <c r="T198" s="1138"/>
      <c r="U198" s="436"/>
      <c r="V198" s="978"/>
      <c r="W198" s="981" t="str">
        <f>IF(ISBLANK('A1'!A198),"",'A1'!A198&amp;"-")&amp;'A1'!B198&amp;IF(ISBLANK('A1'!D198),"","/"&amp;'A1'!D198)</f>
        <v/>
      </c>
      <c r="X198" s="981" t="str">
        <f t="shared" si="6"/>
        <v/>
      </c>
    </row>
    <row r="199" spans="1:24" x14ac:dyDescent="0.25">
      <c r="A199" s="141" t="str">
        <f>IF(ISBLANK('A1'!A199),"",'A1'!A199)</f>
        <v/>
      </c>
      <c r="B199" s="982" t="str">
        <f>IF(ISBLANK('A1'!B199),"",'A1'!B199)</f>
        <v/>
      </c>
      <c r="C199" s="983" t="str">
        <f>IF(ISBLANK('A1'!D199),"",'A1'!D199)</f>
        <v/>
      </c>
      <c r="D199" s="897" t="str">
        <f>IF(ISBLANK('A1'!G199),"",'A1'!G199)</f>
        <v/>
      </c>
      <c r="E199" s="894" t="str">
        <f>IF(ISBLANK('A1'!H199),"",'A1'!H199)</f>
        <v/>
      </c>
      <c r="F199" s="984" t="str">
        <f>IF(ISBLANK('A1'!I199),"",'A1'!I199)</f>
        <v/>
      </c>
      <c r="G199" s="805"/>
      <c r="H199" s="198"/>
      <c r="I199" s="194"/>
      <c r="J199" s="195"/>
      <c r="K199" s="195"/>
      <c r="L199" s="195"/>
      <c r="M199" s="195"/>
      <c r="N199" s="196"/>
      <c r="O199" s="197"/>
      <c r="P199" s="196"/>
      <c r="Q199" s="196"/>
      <c r="R199" s="198"/>
      <c r="S199" s="1137" t="str">
        <f t="shared" si="5"/>
        <v/>
      </c>
      <c r="T199" s="1138"/>
      <c r="U199" s="436"/>
      <c r="V199" s="978"/>
      <c r="W199" s="981" t="str">
        <f>IF(ISBLANK('A1'!A199),"",'A1'!A199&amp;"-")&amp;'A1'!B199&amp;IF(ISBLANK('A1'!D199),"","/"&amp;'A1'!D199)</f>
        <v/>
      </c>
      <c r="X199" s="981" t="str">
        <f t="shared" si="6"/>
        <v/>
      </c>
    </row>
    <row r="200" spans="1:24" x14ac:dyDescent="0.25">
      <c r="A200" s="141" t="str">
        <f>IF(ISBLANK('A1'!A200),"",'A1'!A200)</f>
        <v/>
      </c>
      <c r="B200" s="982" t="str">
        <f>IF(ISBLANK('A1'!B200),"",'A1'!B200)</f>
        <v/>
      </c>
      <c r="C200" s="983" t="str">
        <f>IF(ISBLANK('A1'!D200),"",'A1'!D200)</f>
        <v/>
      </c>
      <c r="D200" s="897" t="str">
        <f>IF(ISBLANK('A1'!G200),"",'A1'!G200)</f>
        <v/>
      </c>
      <c r="E200" s="894" t="str">
        <f>IF(ISBLANK('A1'!H200),"",'A1'!H200)</f>
        <v/>
      </c>
      <c r="F200" s="984" t="str">
        <f>IF(ISBLANK('A1'!I200),"",'A1'!I200)</f>
        <v/>
      </c>
      <c r="G200" s="805"/>
      <c r="H200" s="198"/>
      <c r="I200" s="194"/>
      <c r="J200" s="195"/>
      <c r="K200" s="195"/>
      <c r="L200" s="195"/>
      <c r="M200" s="195"/>
      <c r="N200" s="196"/>
      <c r="O200" s="197"/>
      <c r="P200" s="196"/>
      <c r="Q200" s="196"/>
      <c r="R200" s="198"/>
      <c r="S200" s="1137" t="str">
        <f t="shared" si="5"/>
        <v/>
      </c>
      <c r="T200" s="1138"/>
      <c r="U200" s="436"/>
      <c r="V200" s="978"/>
      <c r="W200" s="981" t="str">
        <f>IF(ISBLANK('A1'!A200),"",'A1'!A200&amp;"-")&amp;'A1'!B200&amp;IF(ISBLANK('A1'!D200),"","/"&amp;'A1'!D200)</f>
        <v/>
      </c>
      <c r="X200" s="981" t="str">
        <f t="shared" si="6"/>
        <v/>
      </c>
    </row>
    <row r="201" spans="1:24" x14ac:dyDescent="0.25">
      <c r="A201" s="141" t="str">
        <f>IF(ISBLANK('A1'!A201),"",'A1'!A201)</f>
        <v/>
      </c>
      <c r="B201" s="982" t="str">
        <f>IF(ISBLANK('A1'!B201),"",'A1'!B201)</f>
        <v/>
      </c>
      <c r="C201" s="983" t="str">
        <f>IF(ISBLANK('A1'!D201),"",'A1'!D201)</f>
        <v/>
      </c>
      <c r="D201" s="897" t="str">
        <f>IF(ISBLANK('A1'!G201),"",'A1'!G201)</f>
        <v/>
      </c>
      <c r="E201" s="894" t="str">
        <f>IF(ISBLANK('A1'!H201),"",'A1'!H201)</f>
        <v/>
      </c>
      <c r="F201" s="984" t="str">
        <f>IF(ISBLANK('A1'!I201),"",'A1'!I201)</f>
        <v/>
      </c>
      <c r="G201" s="805"/>
      <c r="H201" s="198"/>
      <c r="I201" s="194"/>
      <c r="J201" s="195"/>
      <c r="K201" s="195"/>
      <c r="L201" s="195"/>
      <c r="M201" s="195"/>
      <c r="N201" s="196"/>
      <c r="O201" s="197"/>
      <c r="P201" s="196"/>
      <c r="Q201" s="196"/>
      <c r="R201" s="198"/>
      <c r="S201" s="1137" t="str">
        <f t="shared" si="5"/>
        <v/>
      </c>
      <c r="T201" s="1138"/>
      <c r="U201" s="436"/>
      <c r="V201" s="978"/>
      <c r="W201" s="981" t="str">
        <f>IF(ISBLANK('A1'!A201),"",'A1'!A201&amp;"-")&amp;'A1'!B201&amp;IF(ISBLANK('A1'!D201),"","/"&amp;'A1'!D201)</f>
        <v/>
      </c>
      <c r="X201" s="981" t="str">
        <f t="shared" si="6"/>
        <v/>
      </c>
    </row>
    <row r="202" spans="1:24" x14ac:dyDescent="0.25">
      <c r="A202" s="141" t="str">
        <f>IF(ISBLANK('A1'!A202),"",'A1'!A202)</f>
        <v/>
      </c>
      <c r="B202" s="982" t="str">
        <f>IF(ISBLANK('A1'!B202),"",'A1'!B202)</f>
        <v/>
      </c>
      <c r="C202" s="983" t="str">
        <f>IF(ISBLANK('A1'!D202),"",'A1'!D202)</f>
        <v/>
      </c>
      <c r="D202" s="897" t="str">
        <f>IF(ISBLANK('A1'!G202),"",'A1'!G202)</f>
        <v/>
      </c>
      <c r="E202" s="894" t="str">
        <f>IF(ISBLANK('A1'!H202),"",'A1'!H202)</f>
        <v/>
      </c>
      <c r="F202" s="984" t="str">
        <f>IF(ISBLANK('A1'!I202),"",'A1'!I202)</f>
        <v/>
      </c>
      <c r="G202" s="805"/>
      <c r="H202" s="198"/>
      <c r="I202" s="194"/>
      <c r="J202" s="195"/>
      <c r="K202" s="195"/>
      <c r="L202" s="195"/>
      <c r="M202" s="195"/>
      <c r="N202" s="196"/>
      <c r="O202" s="197"/>
      <c r="P202" s="196"/>
      <c r="Q202" s="196"/>
      <c r="R202" s="198"/>
      <c r="S202" s="1137" t="str">
        <f t="shared" si="5"/>
        <v/>
      </c>
      <c r="T202" s="1138"/>
      <c r="U202" s="436"/>
      <c r="V202" s="978"/>
      <c r="W202" s="981" t="str">
        <f>IF(ISBLANK('A1'!A202),"",'A1'!A202&amp;"-")&amp;'A1'!B202&amp;IF(ISBLANK('A1'!D202),"","/"&amp;'A1'!D202)</f>
        <v/>
      </c>
      <c r="X202" s="981" t="str">
        <f t="shared" si="6"/>
        <v/>
      </c>
    </row>
    <row r="203" spans="1:24" x14ac:dyDescent="0.25">
      <c r="A203" s="141" t="str">
        <f>IF(ISBLANK('A1'!A203),"",'A1'!A203)</f>
        <v/>
      </c>
      <c r="B203" s="982" t="str">
        <f>IF(ISBLANK('A1'!B203),"",'A1'!B203)</f>
        <v/>
      </c>
      <c r="C203" s="983" t="str">
        <f>IF(ISBLANK('A1'!D203),"",'A1'!D203)</f>
        <v/>
      </c>
      <c r="D203" s="897" t="str">
        <f>IF(ISBLANK('A1'!G203),"",'A1'!G203)</f>
        <v/>
      </c>
      <c r="E203" s="894" t="str">
        <f>IF(ISBLANK('A1'!H203),"",'A1'!H203)</f>
        <v/>
      </c>
      <c r="F203" s="984" t="str">
        <f>IF(ISBLANK('A1'!I203),"",'A1'!I203)</f>
        <v/>
      </c>
      <c r="G203" s="805"/>
      <c r="H203" s="198"/>
      <c r="I203" s="194"/>
      <c r="J203" s="195"/>
      <c r="K203" s="195"/>
      <c r="L203" s="195"/>
      <c r="M203" s="195"/>
      <c r="N203" s="196"/>
      <c r="O203" s="197"/>
      <c r="P203" s="196"/>
      <c r="Q203" s="196"/>
      <c r="R203" s="198"/>
      <c r="S203" s="1137" t="str">
        <f t="shared" si="5"/>
        <v/>
      </c>
      <c r="T203" s="1138"/>
      <c r="U203" s="436"/>
      <c r="V203" s="978"/>
      <c r="W203" s="981" t="str">
        <f>IF(ISBLANK('A1'!A203),"",'A1'!A203&amp;"-")&amp;'A1'!B203&amp;IF(ISBLANK('A1'!D203),"","/"&amp;'A1'!D203)</f>
        <v/>
      </c>
      <c r="X203" s="981" t="str">
        <f t="shared" si="6"/>
        <v/>
      </c>
    </row>
    <row r="204" spans="1:24" x14ac:dyDescent="0.25">
      <c r="A204" s="141" t="str">
        <f>IF(ISBLANK('A1'!A204),"",'A1'!A204)</f>
        <v/>
      </c>
      <c r="B204" s="982" t="str">
        <f>IF(ISBLANK('A1'!B204),"",'A1'!B204)</f>
        <v/>
      </c>
      <c r="C204" s="983" t="str">
        <f>IF(ISBLANK('A1'!D204),"",'A1'!D204)</f>
        <v/>
      </c>
      <c r="D204" s="897" t="str">
        <f>IF(ISBLANK('A1'!G204),"",'A1'!G204)</f>
        <v/>
      </c>
      <c r="E204" s="894" t="str">
        <f>IF(ISBLANK('A1'!H204),"",'A1'!H204)</f>
        <v/>
      </c>
      <c r="F204" s="984" t="str">
        <f>IF(ISBLANK('A1'!I204),"",'A1'!I204)</f>
        <v/>
      </c>
      <c r="G204" s="805"/>
      <c r="H204" s="198"/>
      <c r="I204" s="194"/>
      <c r="J204" s="195"/>
      <c r="K204" s="195"/>
      <c r="L204" s="195"/>
      <c r="M204" s="195"/>
      <c r="N204" s="196"/>
      <c r="O204" s="197"/>
      <c r="P204" s="196"/>
      <c r="Q204" s="196"/>
      <c r="R204" s="198"/>
      <c r="S204" s="1137" t="str">
        <f t="shared" si="5"/>
        <v/>
      </c>
      <c r="T204" s="1138"/>
      <c r="U204" s="436"/>
      <c r="V204" s="978"/>
      <c r="W204" s="981" t="str">
        <f>IF(ISBLANK('A1'!A204),"",'A1'!A204&amp;"-")&amp;'A1'!B204&amp;IF(ISBLANK('A1'!D204),"","/"&amp;'A1'!D204)</f>
        <v/>
      </c>
      <c r="X204" s="981" t="str">
        <f t="shared" si="6"/>
        <v/>
      </c>
    </row>
    <row r="205" spans="1:24" x14ac:dyDescent="0.25">
      <c r="A205" s="141" t="str">
        <f>IF(ISBLANK('A1'!A205),"",'A1'!A205)</f>
        <v/>
      </c>
      <c r="B205" s="982" t="str">
        <f>IF(ISBLANK('A1'!B205),"",'A1'!B205)</f>
        <v/>
      </c>
      <c r="C205" s="983" t="str">
        <f>IF(ISBLANK('A1'!D205),"",'A1'!D205)</f>
        <v/>
      </c>
      <c r="D205" s="897" t="str">
        <f>IF(ISBLANK('A1'!G205),"",'A1'!G205)</f>
        <v/>
      </c>
      <c r="E205" s="894" t="str">
        <f>IF(ISBLANK('A1'!H205),"",'A1'!H205)</f>
        <v/>
      </c>
      <c r="F205" s="984" t="str">
        <f>IF(ISBLANK('A1'!I205),"",'A1'!I205)</f>
        <v/>
      </c>
      <c r="G205" s="805"/>
      <c r="H205" s="198"/>
      <c r="I205" s="194"/>
      <c r="J205" s="195"/>
      <c r="K205" s="195"/>
      <c r="L205" s="195"/>
      <c r="M205" s="195"/>
      <c r="N205" s="196"/>
      <c r="O205" s="197"/>
      <c r="P205" s="196"/>
      <c r="Q205" s="196"/>
      <c r="R205" s="198"/>
      <c r="S205" s="1137" t="str">
        <f t="shared" si="5"/>
        <v/>
      </c>
      <c r="T205" s="1138"/>
      <c r="U205" s="436"/>
      <c r="V205" s="978"/>
      <c r="W205" s="981" t="str">
        <f>IF(ISBLANK('A1'!A205),"",'A1'!A205&amp;"-")&amp;'A1'!B205&amp;IF(ISBLANK('A1'!D205),"","/"&amp;'A1'!D205)</f>
        <v/>
      </c>
      <c r="X205" s="981" t="str">
        <f t="shared" si="6"/>
        <v/>
      </c>
    </row>
    <row r="206" spans="1:24" x14ac:dyDescent="0.25">
      <c r="A206" s="141" t="str">
        <f>IF(ISBLANK('A1'!A206),"",'A1'!A206)</f>
        <v/>
      </c>
      <c r="B206" s="982" t="str">
        <f>IF(ISBLANK('A1'!B206),"",'A1'!B206)</f>
        <v/>
      </c>
      <c r="C206" s="983" t="str">
        <f>IF(ISBLANK('A1'!D206),"",'A1'!D206)</f>
        <v/>
      </c>
      <c r="D206" s="897" t="str">
        <f>IF(ISBLANK('A1'!G206),"",'A1'!G206)</f>
        <v/>
      </c>
      <c r="E206" s="894" t="str">
        <f>IF(ISBLANK('A1'!H206),"",'A1'!H206)</f>
        <v/>
      </c>
      <c r="F206" s="984" t="str">
        <f>IF(ISBLANK('A1'!I206),"",'A1'!I206)</f>
        <v/>
      </c>
      <c r="G206" s="805"/>
      <c r="H206" s="198"/>
      <c r="I206" s="194"/>
      <c r="J206" s="195"/>
      <c r="K206" s="195"/>
      <c r="L206" s="195"/>
      <c r="M206" s="195"/>
      <c r="N206" s="196"/>
      <c r="O206" s="197"/>
      <c r="P206" s="196"/>
      <c r="Q206" s="196"/>
      <c r="R206" s="198"/>
      <c r="S206" s="1137" t="str">
        <f t="shared" si="5"/>
        <v/>
      </c>
      <c r="T206" s="1138"/>
      <c r="U206" s="436"/>
      <c r="V206" s="978"/>
      <c r="W206" s="981" t="str">
        <f>IF(ISBLANK('A1'!A206),"",'A1'!A206&amp;"-")&amp;'A1'!B206&amp;IF(ISBLANK('A1'!D206),"","/"&amp;'A1'!D206)</f>
        <v/>
      </c>
      <c r="X206" s="981" t="str">
        <f t="shared" si="6"/>
        <v/>
      </c>
    </row>
    <row r="207" spans="1:24" x14ac:dyDescent="0.25">
      <c r="A207" s="141" t="str">
        <f>IF(ISBLANK('A1'!A207),"",'A1'!A207)</f>
        <v/>
      </c>
      <c r="B207" s="982" t="str">
        <f>IF(ISBLANK('A1'!B207),"",'A1'!B207)</f>
        <v/>
      </c>
      <c r="C207" s="983" t="str">
        <f>IF(ISBLANK('A1'!D207),"",'A1'!D207)</f>
        <v/>
      </c>
      <c r="D207" s="897" t="str">
        <f>IF(ISBLANK('A1'!G207),"",'A1'!G207)</f>
        <v/>
      </c>
      <c r="E207" s="894" t="str">
        <f>IF(ISBLANK('A1'!H207),"",'A1'!H207)</f>
        <v/>
      </c>
      <c r="F207" s="984" t="str">
        <f>IF(ISBLANK('A1'!I207),"",'A1'!I207)</f>
        <v/>
      </c>
      <c r="G207" s="805"/>
      <c r="H207" s="198"/>
      <c r="I207" s="194"/>
      <c r="J207" s="195"/>
      <c r="K207" s="195"/>
      <c r="L207" s="195"/>
      <c r="M207" s="195"/>
      <c r="N207" s="196"/>
      <c r="O207" s="197"/>
      <c r="P207" s="196"/>
      <c r="Q207" s="196"/>
      <c r="R207" s="198"/>
      <c r="S207" s="1137" t="str">
        <f t="shared" si="5"/>
        <v/>
      </c>
      <c r="T207" s="1138"/>
      <c r="U207" s="436"/>
      <c r="V207" s="978"/>
      <c r="W207" s="981" t="str">
        <f>IF(ISBLANK('A1'!A207),"",'A1'!A207&amp;"-")&amp;'A1'!B207&amp;IF(ISBLANK('A1'!D207),"","/"&amp;'A1'!D207)</f>
        <v/>
      </c>
      <c r="X207" s="981" t="str">
        <f t="shared" si="6"/>
        <v/>
      </c>
    </row>
    <row r="208" spans="1:24" x14ac:dyDescent="0.25">
      <c r="A208" s="141" t="str">
        <f>IF(ISBLANK('A1'!A208),"",'A1'!A208)</f>
        <v/>
      </c>
      <c r="B208" s="982" t="str">
        <f>IF(ISBLANK('A1'!B208),"",'A1'!B208)</f>
        <v/>
      </c>
      <c r="C208" s="983" t="str">
        <f>IF(ISBLANK('A1'!D208),"",'A1'!D208)</f>
        <v/>
      </c>
      <c r="D208" s="897" t="str">
        <f>IF(ISBLANK('A1'!G208),"",'A1'!G208)</f>
        <v/>
      </c>
      <c r="E208" s="894" t="str">
        <f>IF(ISBLANK('A1'!H208),"",'A1'!H208)</f>
        <v/>
      </c>
      <c r="F208" s="984" t="str">
        <f>IF(ISBLANK('A1'!I208),"",'A1'!I208)</f>
        <v/>
      </c>
      <c r="G208" s="805"/>
      <c r="H208" s="198"/>
      <c r="I208" s="194"/>
      <c r="J208" s="195"/>
      <c r="K208" s="195"/>
      <c r="L208" s="195"/>
      <c r="M208" s="195"/>
      <c r="N208" s="196"/>
      <c r="O208" s="197"/>
      <c r="P208" s="196"/>
      <c r="Q208" s="196"/>
      <c r="R208" s="198"/>
      <c r="S208" s="1137" t="str">
        <f t="shared" si="5"/>
        <v/>
      </c>
      <c r="T208" s="1138"/>
      <c r="U208" s="436"/>
      <c r="V208" s="978"/>
      <c r="W208" s="981" t="str">
        <f>IF(ISBLANK('A1'!A208),"",'A1'!A208&amp;"-")&amp;'A1'!B208&amp;IF(ISBLANK('A1'!D208),"","/"&amp;'A1'!D208)</f>
        <v/>
      </c>
      <c r="X208" s="981" t="str">
        <f t="shared" si="6"/>
        <v/>
      </c>
    </row>
    <row r="209" spans="1:24" x14ac:dyDescent="0.25">
      <c r="A209" s="141" t="str">
        <f>IF(ISBLANK('A1'!A209),"",'A1'!A209)</f>
        <v/>
      </c>
      <c r="B209" s="982" t="str">
        <f>IF(ISBLANK('A1'!B209),"",'A1'!B209)</f>
        <v/>
      </c>
      <c r="C209" s="983" t="str">
        <f>IF(ISBLANK('A1'!D209),"",'A1'!D209)</f>
        <v/>
      </c>
      <c r="D209" s="897" t="str">
        <f>IF(ISBLANK('A1'!G209),"",'A1'!G209)</f>
        <v/>
      </c>
      <c r="E209" s="894" t="str">
        <f>IF(ISBLANK('A1'!H209),"",'A1'!H209)</f>
        <v/>
      </c>
      <c r="F209" s="984" t="str">
        <f>IF(ISBLANK('A1'!I209),"",'A1'!I209)</f>
        <v/>
      </c>
      <c r="G209" s="805"/>
      <c r="H209" s="198"/>
      <c r="I209" s="194"/>
      <c r="J209" s="195"/>
      <c r="K209" s="195"/>
      <c r="L209" s="195"/>
      <c r="M209" s="195"/>
      <c r="N209" s="196"/>
      <c r="O209" s="197"/>
      <c r="P209" s="196"/>
      <c r="Q209" s="196"/>
      <c r="R209" s="198"/>
      <c r="S209" s="1137" t="str">
        <f t="shared" si="5"/>
        <v/>
      </c>
      <c r="T209" s="1138"/>
      <c r="U209" s="436"/>
      <c r="V209" s="978"/>
      <c r="W209" s="981" t="str">
        <f>IF(ISBLANK('A1'!A209),"",'A1'!A209&amp;"-")&amp;'A1'!B209&amp;IF(ISBLANK('A1'!D209),"","/"&amp;'A1'!D209)</f>
        <v/>
      </c>
      <c r="X209" s="981" t="str">
        <f t="shared" si="6"/>
        <v/>
      </c>
    </row>
    <row r="210" spans="1:24" x14ac:dyDescent="0.25">
      <c r="A210" s="141" t="str">
        <f>IF(ISBLANK('A1'!A210),"",'A1'!A210)</f>
        <v/>
      </c>
      <c r="B210" s="982" t="str">
        <f>IF(ISBLANK('A1'!B210),"",'A1'!B210)</f>
        <v/>
      </c>
      <c r="C210" s="983" t="str">
        <f>IF(ISBLANK('A1'!D210),"",'A1'!D210)</f>
        <v/>
      </c>
      <c r="D210" s="897" t="str">
        <f>IF(ISBLANK('A1'!G210),"",'A1'!G210)</f>
        <v/>
      </c>
      <c r="E210" s="894" t="str">
        <f>IF(ISBLANK('A1'!H210),"",'A1'!H210)</f>
        <v/>
      </c>
      <c r="F210" s="984" t="str">
        <f>IF(ISBLANK('A1'!I210),"",'A1'!I210)</f>
        <v/>
      </c>
      <c r="G210" s="805"/>
      <c r="H210" s="198"/>
      <c r="I210" s="194"/>
      <c r="J210" s="195"/>
      <c r="K210" s="195"/>
      <c r="L210" s="195"/>
      <c r="M210" s="195"/>
      <c r="N210" s="196"/>
      <c r="O210" s="197"/>
      <c r="P210" s="196"/>
      <c r="Q210" s="196"/>
      <c r="R210" s="198"/>
      <c r="S210" s="1137" t="str">
        <f t="shared" ref="S210:S273" si="7">X210</f>
        <v/>
      </c>
      <c r="T210" s="1138"/>
      <c r="U210" s="436"/>
      <c r="V210" s="978"/>
      <c r="W210" s="981" t="str">
        <f>IF(ISBLANK('A1'!A210),"",'A1'!A210&amp;"-")&amp;'A1'!B210&amp;IF(ISBLANK('A1'!D210),"","/"&amp;'A1'!D210)</f>
        <v/>
      </c>
      <c r="X210" s="981" t="str">
        <f t="shared" ref="X210:X273" si="8">IF(ISBLANK(W210),"",IF(ROW(X210)=MATCH(W210,W:W,0),W210,""))</f>
        <v/>
      </c>
    </row>
    <row r="211" spans="1:24" x14ac:dyDescent="0.25">
      <c r="A211" s="141" t="str">
        <f>IF(ISBLANK('A1'!A211),"",'A1'!A211)</f>
        <v/>
      </c>
      <c r="B211" s="982" t="str">
        <f>IF(ISBLANK('A1'!B211),"",'A1'!B211)</f>
        <v/>
      </c>
      <c r="C211" s="983" t="str">
        <f>IF(ISBLANK('A1'!D211),"",'A1'!D211)</f>
        <v/>
      </c>
      <c r="D211" s="897" t="str">
        <f>IF(ISBLANK('A1'!G211),"",'A1'!G211)</f>
        <v/>
      </c>
      <c r="E211" s="894" t="str">
        <f>IF(ISBLANK('A1'!H211),"",'A1'!H211)</f>
        <v/>
      </c>
      <c r="F211" s="984" t="str">
        <f>IF(ISBLANK('A1'!I211),"",'A1'!I211)</f>
        <v/>
      </c>
      <c r="G211" s="805"/>
      <c r="H211" s="198"/>
      <c r="I211" s="194"/>
      <c r="J211" s="195"/>
      <c r="K211" s="195"/>
      <c r="L211" s="195"/>
      <c r="M211" s="195"/>
      <c r="N211" s="196"/>
      <c r="O211" s="197"/>
      <c r="P211" s="196"/>
      <c r="Q211" s="196"/>
      <c r="R211" s="198"/>
      <c r="S211" s="1137" t="str">
        <f t="shared" si="7"/>
        <v/>
      </c>
      <c r="T211" s="1138"/>
      <c r="U211" s="436"/>
      <c r="V211" s="978"/>
      <c r="W211" s="981" t="str">
        <f>IF(ISBLANK('A1'!A211),"",'A1'!A211&amp;"-")&amp;'A1'!B211&amp;IF(ISBLANK('A1'!D211),"","/"&amp;'A1'!D211)</f>
        <v/>
      </c>
      <c r="X211" s="981" t="str">
        <f t="shared" si="8"/>
        <v/>
      </c>
    </row>
    <row r="212" spans="1:24" x14ac:dyDescent="0.25">
      <c r="A212" s="141" t="str">
        <f>IF(ISBLANK('A1'!A212),"",'A1'!A212)</f>
        <v/>
      </c>
      <c r="B212" s="982" t="str">
        <f>IF(ISBLANK('A1'!B212),"",'A1'!B212)</f>
        <v/>
      </c>
      <c r="C212" s="983" t="str">
        <f>IF(ISBLANK('A1'!D212),"",'A1'!D212)</f>
        <v/>
      </c>
      <c r="D212" s="897" t="str">
        <f>IF(ISBLANK('A1'!G212),"",'A1'!G212)</f>
        <v/>
      </c>
      <c r="E212" s="894" t="str">
        <f>IF(ISBLANK('A1'!H212),"",'A1'!H212)</f>
        <v/>
      </c>
      <c r="F212" s="984" t="str">
        <f>IF(ISBLANK('A1'!I212),"",'A1'!I212)</f>
        <v/>
      </c>
      <c r="G212" s="805"/>
      <c r="H212" s="198"/>
      <c r="I212" s="194"/>
      <c r="J212" s="195"/>
      <c r="K212" s="195"/>
      <c r="L212" s="195"/>
      <c r="M212" s="195"/>
      <c r="N212" s="196"/>
      <c r="O212" s="197"/>
      <c r="P212" s="196"/>
      <c r="Q212" s="196"/>
      <c r="R212" s="198"/>
      <c r="S212" s="1137" t="str">
        <f t="shared" si="7"/>
        <v/>
      </c>
      <c r="T212" s="1138"/>
      <c r="U212" s="436"/>
      <c r="V212" s="978"/>
      <c r="W212" s="981" t="str">
        <f>IF(ISBLANK('A1'!A212),"",'A1'!A212&amp;"-")&amp;'A1'!B212&amp;IF(ISBLANK('A1'!D212),"","/"&amp;'A1'!D212)</f>
        <v/>
      </c>
      <c r="X212" s="981" t="str">
        <f t="shared" si="8"/>
        <v/>
      </c>
    </row>
    <row r="213" spans="1:24" x14ac:dyDescent="0.25">
      <c r="A213" s="141" t="str">
        <f>IF(ISBLANK('A1'!A213),"",'A1'!A213)</f>
        <v/>
      </c>
      <c r="B213" s="982" t="str">
        <f>IF(ISBLANK('A1'!B213),"",'A1'!B213)</f>
        <v/>
      </c>
      <c r="C213" s="983" t="str">
        <f>IF(ISBLANK('A1'!D213),"",'A1'!D213)</f>
        <v/>
      </c>
      <c r="D213" s="897" t="str">
        <f>IF(ISBLANK('A1'!G213),"",'A1'!G213)</f>
        <v/>
      </c>
      <c r="E213" s="894" t="str">
        <f>IF(ISBLANK('A1'!H213),"",'A1'!H213)</f>
        <v/>
      </c>
      <c r="F213" s="984" t="str">
        <f>IF(ISBLANK('A1'!I213),"",'A1'!I213)</f>
        <v/>
      </c>
      <c r="G213" s="805"/>
      <c r="H213" s="198"/>
      <c r="I213" s="194"/>
      <c r="J213" s="195"/>
      <c r="K213" s="195"/>
      <c r="L213" s="195"/>
      <c r="M213" s="195"/>
      <c r="N213" s="196"/>
      <c r="O213" s="197"/>
      <c r="P213" s="196"/>
      <c r="Q213" s="196"/>
      <c r="R213" s="198"/>
      <c r="S213" s="1137" t="str">
        <f t="shared" si="7"/>
        <v/>
      </c>
      <c r="T213" s="1138"/>
      <c r="U213" s="436"/>
      <c r="V213" s="978"/>
      <c r="W213" s="981" t="str">
        <f>IF(ISBLANK('A1'!A213),"",'A1'!A213&amp;"-")&amp;'A1'!B213&amp;IF(ISBLANK('A1'!D213),"","/"&amp;'A1'!D213)</f>
        <v/>
      </c>
      <c r="X213" s="981" t="str">
        <f t="shared" si="8"/>
        <v/>
      </c>
    </row>
    <row r="214" spans="1:24" x14ac:dyDescent="0.25">
      <c r="A214" s="141" t="str">
        <f>IF(ISBLANK('A1'!A214),"",'A1'!A214)</f>
        <v/>
      </c>
      <c r="B214" s="982" t="str">
        <f>IF(ISBLANK('A1'!B214),"",'A1'!B214)</f>
        <v/>
      </c>
      <c r="C214" s="983" t="str">
        <f>IF(ISBLANK('A1'!D214),"",'A1'!D214)</f>
        <v/>
      </c>
      <c r="D214" s="897" t="str">
        <f>IF(ISBLANK('A1'!G214),"",'A1'!G214)</f>
        <v/>
      </c>
      <c r="E214" s="894" t="str">
        <f>IF(ISBLANK('A1'!H214),"",'A1'!H214)</f>
        <v/>
      </c>
      <c r="F214" s="984" t="str">
        <f>IF(ISBLANK('A1'!I214),"",'A1'!I214)</f>
        <v/>
      </c>
      <c r="G214" s="805"/>
      <c r="H214" s="198"/>
      <c r="I214" s="194"/>
      <c r="J214" s="195"/>
      <c r="K214" s="195"/>
      <c r="L214" s="195"/>
      <c r="M214" s="195"/>
      <c r="N214" s="196"/>
      <c r="O214" s="197"/>
      <c r="P214" s="196"/>
      <c r="Q214" s="196"/>
      <c r="R214" s="198"/>
      <c r="S214" s="1137" t="str">
        <f t="shared" si="7"/>
        <v/>
      </c>
      <c r="T214" s="1138"/>
      <c r="U214" s="436"/>
      <c r="V214" s="978"/>
      <c r="W214" s="981" t="str">
        <f>IF(ISBLANK('A1'!A214),"",'A1'!A214&amp;"-")&amp;'A1'!B214&amp;IF(ISBLANK('A1'!D214),"","/"&amp;'A1'!D214)</f>
        <v/>
      </c>
      <c r="X214" s="981" t="str">
        <f t="shared" si="8"/>
        <v/>
      </c>
    </row>
    <row r="215" spans="1:24" x14ac:dyDescent="0.25">
      <c r="A215" s="141" t="str">
        <f>IF(ISBLANK('A1'!A215),"",'A1'!A215)</f>
        <v/>
      </c>
      <c r="B215" s="982" t="str">
        <f>IF(ISBLANK('A1'!B215),"",'A1'!B215)</f>
        <v/>
      </c>
      <c r="C215" s="983" t="str">
        <f>IF(ISBLANK('A1'!D215),"",'A1'!D215)</f>
        <v/>
      </c>
      <c r="D215" s="897" t="str">
        <f>IF(ISBLANK('A1'!G215),"",'A1'!G215)</f>
        <v/>
      </c>
      <c r="E215" s="894" t="str">
        <f>IF(ISBLANK('A1'!H215),"",'A1'!H215)</f>
        <v/>
      </c>
      <c r="F215" s="984" t="str">
        <f>IF(ISBLANK('A1'!I215),"",'A1'!I215)</f>
        <v/>
      </c>
      <c r="G215" s="805"/>
      <c r="H215" s="198"/>
      <c r="I215" s="194"/>
      <c r="J215" s="195"/>
      <c r="K215" s="195"/>
      <c r="L215" s="195"/>
      <c r="M215" s="195"/>
      <c r="N215" s="196"/>
      <c r="O215" s="197"/>
      <c r="P215" s="196"/>
      <c r="Q215" s="196"/>
      <c r="R215" s="198"/>
      <c r="S215" s="1137" t="str">
        <f t="shared" si="7"/>
        <v/>
      </c>
      <c r="T215" s="1138"/>
      <c r="U215" s="436"/>
      <c r="V215" s="978"/>
      <c r="W215" s="981" t="str">
        <f>IF(ISBLANK('A1'!A215),"",'A1'!A215&amp;"-")&amp;'A1'!B215&amp;IF(ISBLANK('A1'!D215),"","/"&amp;'A1'!D215)</f>
        <v/>
      </c>
      <c r="X215" s="981" t="str">
        <f t="shared" si="8"/>
        <v/>
      </c>
    </row>
    <row r="216" spans="1:24" x14ac:dyDescent="0.25">
      <c r="A216" s="141" t="str">
        <f>IF(ISBLANK('A1'!A216),"",'A1'!A216)</f>
        <v/>
      </c>
      <c r="B216" s="982" t="str">
        <f>IF(ISBLANK('A1'!B216),"",'A1'!B216)</f>
        <v/>
      </c>
      <c r="C216" s="983" t="str">
        <f>IF(ISBLANK('A1'!D216),"",'A1'!D216)</f>
        <v/>
      </c>
      <c r="D216" s="897" t="str">
        <f>IF(ISBLANK('A1'!G216),"",'A1'!G216)</f>
        <v/>
      </c>
      <c r="E216" s="894" t="str">
        <f>IF(ISBLANK('A1'!H216),"",'A1'!H216)</f>
        <v/>
      </c>
      <c r="F216" s="984" t="str">
        <f>IF(ISBLANK('A1'!I216),"",'A1'!I216)</f>
        <v/>
      </c>
      <c r="G216" s="805"/>
      <c r="H216" s="198"/>
      <c r="I216" s="194"/>
      <c r="J216" s="195"/>
      <c r="K216" s="195"/>
      <c r="L216" s="195"/>
      <c r="M216" s="195"/>
      <c r="N216" s="196"/>
      <c r="O216" s="197"/>
      <c r="P216" s="196"/>
      <c r="Q216" s="196"/>
      <c r="R216" s="198"/>
      <c r="S216" s="1137" t="str">
        <f t="shared" si="7"/>
        <v/>
      </c>
      <c r="T216" s="1138"/>
      <c r="U216" s="436"/>
      <c r="V216" s="978"/>
      <c r="W216" s="981" t="str">
        <f>IF(ISBLANK('A1'!A216),"",'A1'!A216&amp;"-")&amp;'A1'!B216&amp;IF(ISBLANK('A1'!D216),"","/"&amp;'A1'!D216)</f>
        <v/>
      </c>
      <c r="X216" s="981" t="str">
        <f t="shared" si="8"/>
        <v/>
      </c>
    </row>
    <row r="217" spans="1:24" x14ac:dyDescent="0.25">
      <c r="A217" s="141" t="str">
        <f>IF(ISBLANK('A1'!A217),"",'A1'!A217)</f>
        <v/>
      </c>
      <c r="B217" s="982" t="str">
        <f>IF(ISBLANK('A1'!B217),"",'A1'!B217)</f>
        <v/>
      </c>
      <c r="C217" s="983" t="str">
        <f>IF(ISBLANK('A1'!D217),"",'A1'!D217)</f>
        <v/>
      </c>
      <c r="D217" s="897" t="str">
        <f>IF(ISBLANK('A1'!G217),"",'A1'!G217)</f>
        <v/>
      </c>
      <c r="E217" s="894" t="str">
        <f>IF(ISBLANK('A1'!H217),"",'A1'!H217)</f>
        <v/>
      </c>
      <c r="F217" s="984" t="str">
        <f>IF(ISBLANK('A1'!I217),"",'A1'!I217)</f>
        <v/>
      </c>
      <c r="G217" s="805"/>
      <c r="H217" s="198"/>
      <c r="I217" s="194"/>
      <c r="J217" s="195"/>
      <c r="K217" s="195"/>
      <c r="L217" s="195"/>
      <c r="M217" s="195"/>
      <c r="N217" s="196"/>
      <c r="O217" s="197"/>
      <c r="P217" s="196"/>
      <c r="Q217" s="196"/>
      <c r="R217" s="198"/>
      <c r="S217" s="1137" t="str">
        <f t="shared" si="7"/>
        <v/>
      </c>
      <c r="T217" s="1138"/>
      <c r="U217" s="436"/>
      <c r="V217" s="978"/>
      <c r="W217" s="981" t="str">
        <f>IF(ISBLANK('A1'!A217),"",'A1'!A217&amp;"-")&amp;'A1'!B217&amp;IF(ISBLANK('A1'!D217),"","/"&amp;'A1'!D217)</f>
        <v/>
      </c>
      <c r="X217" s="981" t="str">
        <f t="shared" si="8"/>
        <v/>
      </c>
    </row>
    <row r="218" spans="1:24" x14ac:dyDescent="0.25">
      <c r="A218" s="141" t="str">
        <f>IF(ISBLANK('A1'!A218),"",'A1'!A218)</f>
        <v/>
      </c>
      <c r="B218" s="982" t="str">
        <f>IF(ISBLANK('A1'!B218),"",'A1'!B218)</f>
        <v/>
      </c>
      <c r="C218" s="983" t="str">
        <f>IF(ISBLANK('A1'!D218),"",'A1'!D218)</f>
        <v/>
      </c>
      <c r="D218" s="897" t="str">
        <f>IF(ISBLANK('A1'!G218),"",'A1'!G218)</f>
        <v/>
      </c>
      <c r="E218" s="894" t="str">
        <f>IF(ISBLANK('A1'!H218),"",'A1'!H218)</f>
        <v/>
      </c>
      <c r="F218" s="984" t="str">
        <f>IF(ISBLANK('A1'!I218),"",'A1'!I218)</f>
        <v/>
      </c>
      <c r="G218" s="805"/>
      <c r="H218" s="198"/>
      <c r="I218" s="194"/>
      <c r="J218" s="195"/>
      <c r="K218" s="195"/>
      <c r="L218" s="195"/>
      <c r="M218" s="195"/>
      <c r="N218" s="196"/>
      <c r="O218" s="197"/>
      <c r="P218" s="196"/>
      <c r="Q218" s="196"/>
      <c r="R218" s="198"/>
      <c r="S218" s="1137" t="str">
        <f t="shared" si="7"/>
        <v/>
      </c>
      <c r="T218" s="1138"/>
      <c r="U218" s="436"/>
      <c r="V218" s="978"/>
      <c r="W218" s="981" t="str">
        <f>IF(ISBLANK('A1'!A218),"",'A1'!A218&amp;"-")&amp;'A1'!B218&amp;IF(ISBLANK('A1'!D218),"","/"&amp;'A1'!D218)</f>
        <v/>
      </c>
      <c r="X218" s="981" t="str">
        <f t="shared" si="8"/>
        <v/>
      </c>
    </row>
    <row r="219" spans="1:24" x14ac:dyDescent="0.25">
      <c r="A219" s="141" t="str">
        <f>IF(ISBLANK('A1'!A219),"",'A1'!A219)</f>
        <v/>
      </c>
      <c r="B219" s="982" t="str">
        <f>IF(ISBLANK('A1'!B219),"",'A1'!B219)</f>
        <v/>
      </c>
      <c r="C219" s="983" t="str">
        <f>IF(ISBLANK('A1'!D219),"",'A1'!D219)</f>
        <v/>
      </c>
      <c r="D219" s="897" t="str">
        <f>IF(ISBLANK('A1'!G219),"",'A1'!G219)</f>
        <v/>
      </c>
      <c r="E219" s="894" t="str">
        <f>IF(ISBLANK('A1'!H219),"",'A1'!H219)</f>
        <v/>
      </c>
      <c r="F219" s="984" t="str">
        <f>IF(ISBLANK('A1'!I219),"",'A1'!I219)</f>
        <v/>
      </c>
      <c r="G219" s="805"/>
      <c r="H219" s="198"/>
      <c r="I219" s="194"/>
      <c r="J219" s="195"/>
      <c r="K219" s="195"/>
      <c r="L219" s="195"/>
      <c r="M219" s="195"/>
      <c r="N219" s="196"/>
      <c r="O219" s="197"/>
      <c r="P219" s="196"/>
      <c r="Q219" s="196"/>
      <c r="R219" s="198"/>
      <c r="S219" s="1137" t="str">
        <f t="shared" si="7"/>
        <v/>
      </c>
      <c r="T219" s="1138"/>
      <c r="U219" s="436"/>
      <c r="V219" s="978"/>
      <c r="W219" s="981" t="str">
        <f>IF(ISBLANK('A1'!A219),"",'A1'!A219&amp;"-")&amp;'A1'!B219&amp;IF(ISBLANK('A1'!D219),"","/"&amp;'A1'!D219)</f>
        <v/>
      </c>
      <c r="X219" s="981" t="str">
        <f t="shared" si="8"/>
        <v/>
      </c>
    </row>
    <row r="220" spans="1:24" x14ac:dyDescent="0.25">
      <c r="A220" s="141" t="str">
        <f>IF(ISBLANK('A1'!A220),"",'A1'!A220)</f>
        <v/>
      </c>
      <c r="B220" s="982" t="str">
        <f>IF(ISBLANK('A1'!B220),"",'A1'!B220)</f>
        <v/>
      </c>
      <c r="C220" s="983" t="str">
        <f>IF(ISBLANK('A1'!D220),"",'A1'!D220)</f>
        <v/>
      </c>
      <c r="D220" s="897" t="str">
        <f>IF(ISBLANK('A1'!G220),"",'A1'!G220)</f>
        <v/>
      </c>
      <c r="E220" s="894" t="str">
        <f>IF(ISBLANK('A1'!H220),"",'A1'!H220)</f>
        <v/>
      </c>
      <c r="F220" s="984" t="str">
        <f>IF(ISBLANK('A1'!I220),"",'A1'!I220)</f>
        <v/>
      </c>
      <c r="G220" s="805"/>
      <c r="H220" s="198"/>
      <c r="I220" s="194"/>
      <c r="J220" s="195"/>
      <c r="K220" s="195"/>
      <c r="L220" s="195"/>
      <c r="M220" s="195"/>
      <c r="N220" s="196"/>
      <c r="O220" s="197"/>
      <c r="P220" s="196"/>
      <c r="Q220" s="196"/>
      <c r="R220" s="198"/>
      <c r="S220" s="1137" t="str">
        <f t="shared" si="7"/>
        <v/>
      </c>
      <c r="T220" s="1138"/>
      <c r="U220" s="436"/>
      <c r="V220" s="978"/>
      <c r="W220" s="981" t="str">
        <f>IF(ISBLANK('A1'!A220),"",'A1'!A220&amp;"-")&amp;'A1'!B220&amp;IF(ISBLANK('A1'!D220),"","/"&amp;'A1'!D220)</f>
        <v/>
      </c>
      <c r="X220" s="981" t="str">
        <f t="shared" si="8"/>
        <v/>
      </c>
    </row>
    <row r="221" spans="1:24" x14ac:dyDescent="0.25">
      <c r="A221" s="141" t="str">
        <f>IF(ISBLANK('A1'!A221),"",'A1'!A221)</f>
        <v/>
      </c>
      <c r="B221" s="982" t="str">
        <f>IF(ISBLANK('A1'!B221),"",'A1'!B221)</f>
        <v/>
      </c>
      <c r="C221" s="983" t="str">
        <f>IF(ISBLANK('A1'!D221),"",'A1'!D221)</f>
        <v/>
      </c>
      <c r="D221" s="897" t="str">
        <f>IF(ISBLANK('A1'!G221),"",'A1'!G221)</f>
        <v/>
      </c>
      <c r="E221" s="894" t="str">
        <f>IF(ISBLANK('A1'!H221),"",'A1'!H221)</f>
        <v/>
      </c>
      <c r="F221" s="984" t="str">
        <f>IF(ISBLANK('A1'!I221),"",'A1'!I221)</f>
        <v/>
      </c>
      <c r="G221" s="805"/>
      <c r="H221" s="198"/>
      <c r="I221" s="194"/>
      <c r="J221" s="195"/>
      <c r="K221" s="195"/>
      <c r="L221" s="195"/>
      <c r="M221" s="195"/>
      <c r="N221" s="196"/>
      <c r="O221" s="197"/>
      <c r="P221" s="196"/>
      <c r="Q221" s="196"/>
      <c r="R221" s="198"/>
      <c r="S221" s="1137" t="str">
        <f t="shared" si="7"/>
        <v/>
      </c>
      <c r="T221" s="1138"/>
      <c r="U221" s="436"/>
      <c r="V221" s="978"/>
      <c r="W221" s="981" t="str">
        <f>IF(ISBLANK('A1'!A221),"",'A1'!A221&amp;"-")&amp;'A1'!B221&amp;IF(ISBLANK('A1'!D221),"","/"&amp;'A1'!D221)</f>
        <v/>
      </c>
      <c r="X221" s="981" t="str">
        <f t="shared" si="8"/>
        <v/>
      </c>
    </row>
    <row r="222" spans="1:24" x14ac:dyDescent="0.25">
      <c r="A222" s="141" t="str">
        <f>IF(ISBLANK('A1'!A222),"",'A1'!A222)</f>
        <v/>
      </c>
      <c r="B222" s="982" t="str">
        <f>IF(ISBLANK('A1'!B222),"",'A1'!B222)</f>
        <v/>
      </c>
      <c r="C222" s="983" t="str">
        <f>IF(ISBLANK('A1'!D222),"",'A1'!D222)</f>
        <v/>
      </c>
      <c r="D222" s="897" t="str">
        <f>IF(ISBLANK('A1'!G222),"",'A1'!G222)</f>
        <v/>
      </c>
      <c r="E222" s="894" t="str">
        <f>IF(ISBLANK('A1'!H222),"",'A1'!H222)</f>
        <v/>
      </c>
      <c r="F222" s="984" t="str">
        <f>IF(ISBLANK('A1'!I222),"",'A1'!I222)</f>
        <v/>
      </c>
      <c r="G222" s="805"/>
      <c r="H222" s="198"/>
      <c r="I222" s="194"/>
      <c r="J222" s="195"/>
      <c r="K222" s="195"/>
      <c r="L222" s="195"/>
      <c r="M222" s="195"/>
      <c r="N222" s="196"/>
      <c r="O222" s="197"/>
      <c r="P222" s="196"/>
      <c r="Q222" s="196"/>
      <c r="R222" s="198"/>
      <c r="S222" s="1137" t="str">
        <f t="shared" si="7"/>
        <v/>
      </c>
      <c r="T222" s="1138"/>
      <c r="U222" s="436"/>
      <c r="V222" s="978"/>
      <c r="W222" s="981" t="str">
        <f>IF(ISBLANK('A1'!A222),"",'A1'!A222&amp;"-")&amp;'A1'!B222&amp;IF(ISBLANK('A1'!D222),"","/"&amp;'A1'!D222)</f>
        <v/>
      </c>
      <c r="X222" s="981" t="str">
        <f t="shared" si="8"/>
        <v/>
      </c>
    </row>
    <row r="223" spans="1:24" x14ac:dyDescent="0.25">
      <c r="A223" s="141" t="str">
        <f>IF(ISBLANK('A1'!A223),"",'A1'!A223)</f>
        <v/>
      </c>
      <c r="B223" s="982" t="str">
        <f>IF(ISBLANK('A1'!B223),"",'A1'!B223)</f>
        <v/>
      </c>
      <c r="C223" s="983" t="str">
        <f>IF(ISBLANK('A1'!D223),"",'A1'!D223)</f>
        <v/>
      </c>
      <c r="D223" s="897" t="str">
        <f>IF(ISBLANK('A1'!G223),"",'A1'!G223)</f>
        <v/>
      </c>
      <c r="E223" s="894" t="str">
        <f>IF(ISBLANK('A1'!H223),"",'A1'!H223)</f>
        <v/>
      </c>
      <c r="F223" s="984" t="str">
        <f>IF(ISBLANK('A1'!I223),"",'A1'!I223)</f>
        <v/>
      </c>
      <c r="G223" s="805"/>
      <c r="H223" s="198"/>
      <c r="I223" s="194"/>
      <c r="J223" s="195"/>
      <c r="K223" s="195"/>
      <c r="L223" s="195"/>
      <c r="M223" s="195"/>
      <c r="N223" s="196"/>
      <c r="O223" s="197"/>
      <c r="P223" s="196"/>
      <c r="Q223" s="196"/>
      <c r="R223" s="198"/>
      <c r="S223" s="1137" t="str">
        <f t="shared" si="7"/>
        <v/>
      </c>
      <c r="T223" s="1138"/>
      <c r="U223" s="436"/>
      <c r="V223" s="978"/>
      <c r="W223" s="981" t="str">
        <f>IF(ISBLANK('A1'!A223),"",'A1'!A223&amp;"-")&amp;'A1'!B223&amp;IF(ISBLANK('A1'!D223),"","/"&amp;'A1'!D223)</f>
        <v/>
      </c>
      <c r="X223" s="981" t="str">
        <f t="shared" si="8"/>
        <v/>
      </c>
    </row>
    <row r="224" spans="1:24" x14ac:dyDescent="0.25">
      <c r="A224" s="141" t="str">
        <f>IF(ISBLANK('A1'!A224),"",'A1'!A224)</f>
        <v/>
      </c>
      <c r="B224" s="982" t="str">
        <f>IF(ISBLANK('A1'!B224),"",'A1'!B224)</f>
        <v/>
      </c>
      <c r="C224" s="983" t="str">
        <f>IF(ISBLANK('A1'!D224),"",'A1'!D224)</f>
        <v/>
      </c>
      <c r="D224" s="897" t="str">
        <f>IF(ISBLANK('A1'!G224),"",'A1'!G224)</f>
        <v/>
      </c>
      <c r="E224" s="894" t="str">
        <f>IF(ISBLANK('A1'!H224),"",'A1'!H224)</f>
        <v/>
      </c>
      <c r="F224" s="984" t="str">
        <f>IF(ISBLANK('A1'!I224),"",'A1'!I224)</f>
        <v/>
      </c>
      <c r="G224" s="805"/>
      <c r="H224" s="198"/>
      <c r="I224" s="194"/>
      <c r="J224" s="195"/>
      <c r="K224" s="195"/>
      <c r="L224" s="195"/>
      <c r="M224" s="195"/>
      <c r="N224" s="196"/>
      <c r="O224" s="197"/>
      <c r="P224" s="196"/>
      <c r="Q224" s="196"/>
      <c r="R224" s="198"/>
      <c r="S224" s="1137" t="str">
        <f t="shared" si="7"/>
        <v/>
      </c>
      <c r="T224" s="1138"/>
      <c r="U224" s="436"/>
      <c r="V224" s="978"/>
      <c r="W224" s="981" t="str">
        <f>IF(ISBLANK('A1'!A224),"",'A1'!A224&amp;"-")&amp;'A1'!B224&amp;IF(ISBLANK('A1'!D224),"","/"&amp;'A1'!D224)</f>
        <v/>
      </c>
      <c r="X224" s="981" t="str">
        <f t="shared" si="8"/>
        <v/>
      </c>
    </row>
    <row r="225" spans="1:24" x14ac:dyDescent="0.25">
      <c r="A225" s="141" t="str">
        <f>IF(ISBLANK('A1'!A225),"",'A1'!A225)</f>
        <v/>
      </c>
      <c r="B225" s="982" t="str">
        <f>IF(ISBLANK('A1'!B225),"",'A1'!B225)</f>
        <v/>
      </c>
      <c r="C225" s="983" t="str">
        <f>IF(ISBLANK('A1'!D225),"",'A1'!D225)</f>
        <v/>
      </c>
      <c r="D225" s="897" t="str">
        <f>IF(ISBLANK('A1'!G225),"",'A1'!G225)</f>
        <v/>
      </c>
      <c r="E225" s="894" t="str">
        <f>IF(ISBLANK('A1'!H225),"",'A1'!H225)</f>
        <v/>
      </c>
      <c r="F225" s="984" t="str">
        <f>IF(ISBLANK('A1'!I225),"",'A1'!I225)</f>
        <v/>
      </c>
      <c r="G225" s="805"/>
      <c r="H225" s="198"/>
      <c r="I225" s="194"/>
      <c r="J225" s="195"/>
      <c r="K225" s="195"/>
      <c r="L225" s="195"/>
      <c r="M225" s="195"/>
      <c r="N225" s="196"/>
      <c r="O225" s="197"/>
      <c r="P225" s="196"/>
      <c r="Q225" s="196"/>
      <c r="R225" s="198"/>
      <c r="S225" s="1137" t="str">
        <f t="shared" si="7"/>
        <v/>
      </c>
      <c r="T225" s="1138"/>
      <c r="U225" s="436"/>
      <c r="V225" s="978"/>
      <c r="W225" s="981" t="str">
        <f>IF(ISBLANK('A1'!A225),"",'A1'!A225&amp;"-")&amp;'A1'!B225&amp;IF(ISBLANK('A1'!D225),"","/"&amp;'A1'!D225)</f>
        <v/>
      </c>
      <c r="X225" s="981" t="str">
        <f t="shared" si="8"/>
        <v/>
      </c>
    </row>
    <row r="226" spans="1:24" x14ac:dyDescent="0.25">
      <c r="A226" s="141" t="str">
        <f>IF(ISBLANK('A1'!A226),"",'A1'!A226)</f>
        <v/>
      </c>
      <c r="B226" s="982" t="str">
        <f>IF(ISBLANK('A1'!B226),"",'A1'!B226)</f>
        <v/>
      </c>
      <c r="C226" s="983" t="str">
        <f>IF(ISBLANK('A1'!D226),"",'A1'!D226)</f>
        <v/>
      </c>
      <c r="D226" s="897" t="str">
        <f>IF(ISBLANK('A1'!G226),"",'A1'!G226)</f>
        <v/>
      </c>
      <c r="E226" s="894" t="str">
        <f>IF(ISBLANK('A1'!H226),"",'A1'!H226)</f>
        <v/>
      </c>
      <c r="F226" s="984" t="str">
        <f>IF(ISBLANK('A1'!I226),"",'A1'!I226)</f>
        <v/>
      </c>
      <c r="G226" s="805"/>
      <c r="H226" s="198"/>
      <c r="I226" s="194"/>
      <c r="J226" s="195"/>
      <c r="K226" s="195"/>
      <c r="L226" s="195"/>
      <c r="M226" s="195"/>
      <c r="N226" s="196"/>
      <c r="O226" s="197"/>
      <c r="P226" s="196"/>
      <c r="Q226" s="196"/>
      <c r="R226" s="198"/>
      <c r="S226" s="1137" t="str">
        <f t="shared" si="7"/>
        <v/>
      </c>
      <c r="T226" s="1138"/>
      <c r="U226" s="436"/>
      <c r="V226" s="978"/>
      <c r="W226" s="981" t="str">
        <f>IF(ISBLANK('A1'!A226),"",'A1'!A226&amp;"-")&amp;'A1'!B226&amp;IF(ISBLANK('A1'!D226),"","/"&amp;'A1'!D226)</f>
        <v/>
      </c>
      <c r="X226" s="981" t="str">
        <f t="shared" si="8"/>
        <v/>
      </c>
    </row>
    <row r="227" spans="1:24" x14ac:dyDescent="0.25">
      <c r="A227" s="141" t="str">
        <f>IF(ISBLANK('A1'!A227),"",'A1'!A227)</f>
        <v/>
      </c>
      <c r="B227" s="982" t="str">
        <f>IF(ISBLANK('A1'!B227),"",'A1'!B227)</f>
        <v/>
      </c>
      <c r="C227" s="983" t="str">
        <f>IF(ISBLANK('A1'!D227),"",'A1'!D227)</f>
        <v/>
      </c>
      <c r="D227" s="897" t="str">
        <f>IF(ISBLANK('A1'!G227),"",'A1'!G227)</f>
        <v/>
      </c>
      <c r="E227" s="894" t="str">
        <f>IF(ISBLANK('A1'!H227),"",'A1'!H227)</f>
        <v/>
      </c>
      <c r="F227" s="984" t="str">
        <f>IF(ISBLANK('A1'!I227),"",'A1'!I227)</f>
        <v/>
      </c>
      <c r="G227" s="805"/>
      <c r="H227" s="198"/>
      <c r="I227" s="194"/>
      <c r="J227" s="195"/>
      <c r="K227" s="195"/>
      <c r="L227" s="195"/>
      <c r="M227" s="195"/>
      <c r="N227" s="196"/>
      <c r="O227" s="197"/>
      <c r="P227" s="196"/>
      <c r="Q227" s="196"/>
      <c r="R227" s="198"/>
      <c r="S227" s="1137" t="str">
        <f t="shared" si="7"/>
        <v/>
      </c>
      <c r="T227" s="1138"/>
      <c r="U227" s="436"/>
      <c r="V227" s="978"/>
      <c r="W227" s="981" t="str">
        <f>IF(ISBLANK('A1'!A227),"",'A1'!A227&amp;"-")&amp;'A1'!B227&amp;IF(ISBLANK('A1'!D227),"","/"&amp;'A1'!D227)</f>
        <v/>
      </c>
      <c r="X227" s="981" t="str">
        <f t="shared" si="8"/>
        <v/>
      </c>
    </row>
    <row r="228" spans="1:24" x14ac:dyDescent="0.25">
      <c r="A228" s="141" t="str">
        <f>IF(ISBLANK('A1'!A228),"",'A1'!A228)</f>
        <v/>
      </c>
      <c r="B228" s="982" t="str">
        <f>IF(ISBLANK('A1'!B228),"",'A1'!B228)</f>
        <v/>
      </c>
      <c r="C228" s="983" t="str">
        <f>IF(ISBLANK('A1'!D228),"",'A1'!D228)</f>
        <v/>
      </c>
      <c r="D228" s="897" t="str">
        <f>IF(ISBLANK('A1'!G228),"",'A1'!G228)</f>
        <v/>
      </c>
      <c r="E228" s="894" t="str">
        <f>IF(ISBLANK('A1'!H228),"",'A1'!H228)</f>
        <v/>
      </c>
      <c r="F228" s="984" t="str">
        <f>IF(ISBLANK('A1'!I228),"",'A1'!I228)</f>
        <v/>
      </c>
      <c r="G228" s="805"/>
      <c r="H228" s="198"/>
      <c r="I228" s="194"/>
      <c r="J228" s="195"/>
      <c r="K228" s="195"/>
      <c r="L228" s="195"/>
      <c r="M228" s="195"/>
      <c r="N228" s="196"/>
      <c r="O228" s="197"/>
      <c r="P228" s="196"/>
      <c r="Q228" s="196"/>
      <c r="R228" s="198"/>
      <c r="S228" s="1137" t="str">
        <f t="shared" si="7"/>
        <v/>
      </c>
      <c r="T228" s="1138"/>
      <c r="U228" s="436"/>
      <c r="V228" s="978"/>
      <c r="W228" s="981" t="str">
        <f>IF(ISBLANK('A1'!A228),"",'A1'!A228&amp;"-")&amp;'A1'!B228&amp;IF(ISBLANK('A1'!D228),"","/"&amp;'A1'!D228)</f>
        <v/>
      </c>
      <c r="X228" s="981" t="str">
        <f t="shared" si="8"/>
        <v/>
      </c>
    </row>
    <row r="229" spans="1:24" x14ac:dyDescent="0.25">
      <c r="A229" s="141" t="str">
        <f>IF(ISBLANK('A1'!A229),"",'A1'!A229)</f>
        <v/>
      </c>
      <c r="B229" s="982" t="str">
        <f>IF(ISBLANK('A1'!B229),"",'A1'!B229)</f>
        <v/>
      </c>
      <c r="C229" s="983" t="str">
        <f>IF(ISBLANK('A1'!D229),"",'A1'!D229)</f>
        <v/>
      </c>
      <c r="D229" s="897" t="str">
        <f>IF(ISBLANK('A1'!G229),"",'A1'!G229)</f>
        <v/>
      </c>
      <c r="E229" s="894" t="str">
        <f>IF(ISBLANK('A1'!H229),"",'A1'!H229)</f>
        <v/>
      </c>
      <c r="F229" s="984" t="str">
        <f>IF(ISBLANK('A1'!I229),"",'A1'!I229)</f>
        <v/>
      </c>
      <c r="G229" s="805"/>
      <c r="H229" s="198"/>
      <c r="I229" s="194"/>
      <c r="J229" s="195"/>
      <c r="K229" s="195"/>
      <c r="L229" s="195"/>
      <c r="M229" s="195"/>
      <c r="N229" s="196"/>
      <c r="O229" s="197"/>
      <c r="P229" s="196"/>
      <c r="Q229" s="196"/>
      <c r="R229" s="198"/>
      <c r="S229" s="1137" t="str">
        <f t="shared" si="7"/>
        <v/>
      </c>
      <c r="T229" s="1138"/>
      <c r="U229" s="436"/>
      <c r="V229" s="978"/>
      <c r="W229" s="981" t="str">
        <f>IF(ISBLANK('A1'!A229),"",'A1'!A229&amp;"-")&amp;'A1'!B229&amp;IF(ISBLANK('A1'!D229),"","/"&amp;'A1'!D229)</f>
        <v/>
      </c>
      <c r="X229" s="981" t="str">
        <f t="shared" si="8"/>
        <v/>
      </c>
    </row>
    <row r="230" spans="1:24" x14ac:dyDescent="0.25">
      <c r="A230" s="141" t="str">
        <f>IF(ISBLANK('A1'!A230),"",'A1'!A230)</f>
        <v/>
      </c>
      <c r="B230" s="982" t="str">
        <f>IF(ISBLANK('A1'!B230),"",'A1'!B230)</f>
        <v/>
      </c>
      <c r="C230" s="983" t="str">
        <f>IF(ISBLANK('A1'!D230),"",'A1'!D230)</f>
        <v/>
      </c>
      <c r="D230" s="897" t="str">
        <f>IF(ISBLANK('A1'!G230),"",'A1'!G230)</f>
        <v/>
      </c>
      <c r="E230" s="894" t="str">
        <f>IF(ISBLANK('A1'!H230),"",'A1'!H230)</f>
        <v/>
      </c>
      <c r="F230" s="984" t="str">
        <f>IF(ISBLANK('A1'!I230),"",'A1'!I230)</f>
        <v/>
      </c>
      <c r="G230" s="805"/>
      <c r="H230" s="198"/>
      <c r="I230" s="194"/>
      <c r="J230" s="195"/>
      <c r="K230" s="195"/>
      <c r="L230" s="195"/>
      <c r="M230" s="195"/>
      <c r="N230" s="196"/>
      <c r="O230" s="197"/>
      <c r="P230" s="196"/>
      <c r="Q230" s="196"/>
      <c r="R230" s="198"/>
      <c r="S230" s="1137" t="str">
        <f t="shared" si="7"/>
        <v/>
      </c>
      <c r="T230" s="1138"/>
      <c r="U230" s="436"/>
      <c r="V230" s="978"/>
      <c r="W230" s="981" t="str">
        <f>IF(ISBLANK('A1'!A230),"",'A1'!A230&amp;"-")&amp;'A1'!B230&amp;IF(ISBLANK('A1'!D230),"","/"&amp;'A1'!D230)</f>
        <v/>
      </c>
      <c r="X230" s="981" t="str">
        <f t="shared" si="8"/>
        <v/>
      </c>
    </row>
    <row r="231" spans="1:24" x14ac:dyDescent="0.25">
      <c r="A231" s="141" t="str">
        <f>IF(ISBLANK('A1'!A231),"",'A1'!A231)</f>
        <v/>
      </c>
      <c r="B231" s="982" t="str">
        <f>IF(ISBLANK('A1'!B231),"",'A1'!B231)</f>
        <v/>
      </c>
      <c r="C231" s="983" t="str">
        <f>IF(ISBLANK('A1'!D231),"",'A1'!D231)</f>
        <v/>
      </c>
      <c r="D231" s="897" t="str">
        <f>IF(ISBLANK('A1'!G231),"",'A1'!G231)</f>
        <v/>
      </c>
      <c r="E231" s="894" t="str">
        <f>IF(ISBLANK('A1'!H231),"",'A1'!H231)</f>
        <v/>
      </c>
      <c r="F231" s="984" t="str">
        <f>IF(ISBLANK('A1'!I231),"",'A1'!I231)</f>
        <v/>
      </c>
      <c r="G231" s="805"/>
      <c r="H231" s="198"/>
      <c r="I231" s="194"/>
      <c r="J231" s="195"/>
      <c r="K231" s="195"/>
      <c r="L231" s="195"/>
      <c r="M231" s="195"/>
      <c r="N231" s="196"/>
      <c r="O231" s="197"/>
      <c r="P231" s="196"/>
      <c r="Q231" s="196"/>
      <c r="R231" s="198"/>
      <c r="S231" s="1137" t="str">
        <f t="shared" si="7"/>
        <v/>
      </c>
      <c r="T231" s="1138"/>
      <c r="U231" s="436"/>
      <c r="V231" s="978"/>
      <c r="W231" s="981" t="str">
        <f>IF(ISBLANK('A1'!A231),"",'A1'!A231&amp;"-")&amp;'A1'!B231&amp;IF(ISBLANK('A1'!D231),"","/"&amp;'A1'!D231)</f>
        <v/>
      </c>
      <c r="X231" s="981" t="str">
        <f t="shared" si="8"/>
        <v/>
      </c>
    </row>
    <row r="232" spans="1:24" x14ac:dyDescent="0.25">
      <c r="A232" s="141" t="str">
        <f>IF(ISBLANK('A1'!A232),"",'A1'!A232)</f>
        <v/>
      </c>
      <c r="B232" s="982" t="str">
        <f>IF(ISBLANK('A1'!B232),"",'A1'!B232)</f>
        <v/>
      </c>
      <c r="C232" s="983" t="str">
        <f>IF(ISBLANK('A1'!D232),"",'A1'!D232)</f>
        <v/>
      </c>
      <c r="D232" s="897" t="str">
        <f>IF(ISBLANK('A1'!G232),"",'A1'!G232)</f>
        <v/>
      </c>
      <c r="E232" s="894" t="str">
        <f>IF(ISBLANK('A1'!H232),"",'A1'!H232)</f>
        <v/>
      </c>
      <c r="F232" s="984" t="str">
        <f>IF(ISBLANK('A1'!I232),"",'A1'!I232)</f>
        <v/>
      </c>
      <c r="G232" s="805"/>
      <c r="H232" s="198"/>
      <c r="I232" s="194"/>
      <c r="J232" s="195"/>
      <c r="K232" s="195"/>
      <c r="L232" s="195"/>
      <c r="M232" s="195"/>
      <c r="N232" s="196"/>
      <c r="O232" s="197"/>
      <c r="P232" s="196"/>
      <c r="Q232" s="196"/>
      <c r="R232" s="198"/>
      <c r="S232" s="1137" t="str">
        <f t="shared" si="7"/>
        <v/>
      </c>
      <c r="T232" s="1138"/>
      <c r="U232" s="436"/>
      <c r="V232" s="978"/>
      <c r="W232" s="981" t="str">
        <f>IF(ISBLANK('A1'!A232),"",'A1'!A232&amp;"-")&amp;'A1'!B232&amp;IF(ISBLANK('A1'!D232),"","/"&amp;'A1'!D232)</f>
        <v/>
      </c>
      <c r="X232" s="981" t="str">
        <f t="shared" si="8"/>
        <v/>
      </c>
    </row>
    <row r="233" spans="1:24" x14ac:dyDescent="0.25">
      <c r="A233" s="141" t="str">
        <f>IF(ISBLANK('A1'!A233),"",'A1'!A233)</f>
        <v/>
      </c>
      <c r="B233" s="982" t="str">
        <f>IF(ISBLANK('A1'!B233),"",'A1'!B233)</f>
        <v/>
      </c>
      <c r="C233" s="983" t="str">
        <f>IF(ISBLANK('A1'!D233),"",'A1'!D233)</f>
        <v/>
      </c>
      <c r="D233" s="897" t="str">
        <f>IF(ISBLANK('A1'!G233),"",'A1'!G233)</f>
        <v/>
      </c>
      <c r="E233" s="894" t="str">
        <f>IF(ISBLANK('A1'!H233),"",'A1'!H233)</f>
        <v/>
      </c>
      <c r="F233" s="984" t="str">
        <f>IF(ISBLANK('A1'!I233),"",'A1'!I233)</f>
        <v/>
      </c>
      <c r="G233" s="805"/>
      <c r="H233" s="198"/>
      <c r="I233" s="194"/>
      <c r="J233" s="195"/>
      <c r="K233" s="195"/>
      <c r="L233" s="195"/>
      <c r="M233" s="195"/>
      <c r="N233" s="196"/>
      <c r="O233" s="197"/>
      <c r="P233" s="196"/>
      <c r="Q233" s="196"/>
      <c r="R233" s="198"/>
      <c r="S233" s="1137" t="str">
        <f t="shared" si="7"/>
        <v/>
      </c>
      <c r="T233" s="1138"/>
      <c r="U233" s="436"/>
      <c r="V233" s="978"/>
      <c r="W233" s="981" t="str">
        <f>IF(ISBLANK('A1'!A233),"",'A1'!A233&amp;"-")&amp;'A1'!B233&amp;IF(ISBLANK('A1'!D233),"","/"&amp;'A1'!D233)</f>
        <v/>
      </c>
      <c r="X233" s="981" t="str">
        <f t="shared" si="8"/>
        <v/>
      </c>
    </row>
    <row r="234" spans="1:24" x14ac:dyDescent="0.25">
      <c r="A234" s="141" t="str">
        <f>IF(ISBLANK('A1'!A234),"",'A1'!A234)</f>
        <v/>
      </c>
      <c r="B234" s="982" t="str">
        <f>IF(ISBLANK('A1'!B234),"",'A1'!B234)</f>
        <v/>
      </c>
      <c r="C234" s="983" t="str">
        <f>IF(ISBLANK('A1'!D234),"",'A1'!D234)</f>
        <v/>
      </c>
      <c r="D234" s="897" t="str">
        <f>IF(ISBLANK('A1'!G234),"",'A1'!G234)</f>
        <v/>
      </c>
      <c r="E234" s="894" t="str">
        <f>IF(ISBLANK('A1'!H234),"",'A1'!H234)</f>
        <v/>
      </c>
      <c r="F234" s="984" t="str">
        <f>IF(ISBLANK('A1'!I234),"",'A1'!I234)</f>
        <v/>
      </c>
      <c r="G234" s="805"/>
      <c r="H234" s="198"/>
      <c r="I234" s="194"/>
      <c r="J234" s="195"/>
      <c r="K234" s="195"/>
      <c r="L234" s="195"/>
      <c r="M234" s="195"/>
      <c r="N234" s="196"/>
      <c r="O234" s="197"/>
      <c r="P234" s="196"/>
      <c r="Q234" s="196"/>
      <c r="R234" s="198"/>
      <c r="S234" s="1137" t="str">
        <f t="shared" si="7"/>
        <v/>
      </c>
      <c r="T234" s="1138"/>
      <c r="U234" s="436"/>
      <c r="V234" s="978"/>
      <c r="W234" s="981" t="str">
        <f>IF(ISBLANK('A1'!A234),"",'A1'!A234&amp;"-")&amp;'A1'!B234&amp;IF(ISBLANK('A1'!D234),"","/"&amp;'A1'!D234)</f>
        <v/>
      </c>
      <c r="X234" s="981" t="str">
        <f t="shared" si="8"/>
        <v/>
      </c>
    </row>
    <row r="235" spans="1:24" x14ac:dyDescent="0.25">
      <c r="A235" s="141" t="str">
        <f>IF(ISBLANK('A1'!A235),"",'A1'!A235)</f>
        <v/>
      </c>
      <c r="B235" s="982" t="str">
        <f>IF(ISBLANK('A1'!B235),"",'A1'!B235)</f>
        <v/>
      </c>
      <c r="C235" s="983" t="str">
        <f>IF(ISBLANK('A1'!D235),"",'A1'!D235)</f>
        <v/>
      </c>
      <c r="D235" s="897" t="str">
        <f>IF(ISBLANK('A1'!G235),"",'A1'!G235)</f>
        <v/>
      </c>
      <c r="E235" s="894" t="str">
        <f>IF(ISBLANK('A1'!H235),"",'A1'!H235)</f>
        <v/>
      </c>
      <c r="F235" s="984" t="str">
        <f>IF(ISBLANK('A1'!I235),"",'A1'!I235)</f>
        <v/>
      </c>
      <c r="G235" s="805"/>
      <c r="H235" s="198"/>
      <c r="I235" s="194"/>
      <c r="J235" s="195"/>
      <c r="K235" s="195"/>
      <c r="L235" s="195"/>
      <c r="M235" s="195"/>
      <c r="N235" s="196"/>
      <c r="O235" s="197"/>
      <c r="P235" s="196"/>
      <c r="Q235" s="196"/>
      <c r="R235" s="198"/>
      <c r="S235" s="1137" t="str">
        <f t="shared" si="7"/>
        <v/>
      </c>
      <c r="T235" s="1138"/>
      <c r="U235" s="436"/>
      <c r="V235" s="978"/>
      <c r="W235" s="981" t="str">
        <f>IF(ISBLANK('A1'!A235),"",'A1'!A235&amp;"-")&amp;'A1'!B235&amp;IF(ISBLANK('A1'!D235),"","/"&amp;'A1'!D235)</f>
        <v/>
      </c>
      <c r="X235" s="981" t="str">
        <f t="shared" si="8"/>
        <v/>
      </c>
    </row>
    <row r="236" spans="1:24" x14ac:dyDescent="0.25">
      <c r="A236" s="141" t="str">
        <f>IF(ISBLANK('A1'!A236),"",'A1'!A236)</f>
        <v/>
      </c>
      <c r="B236" s="982" t="str">
        <f>IF(ISBLANK('A1'!B236),"",'A1'!B236)</f>
        <v/>
      </c>
      <c r="C236" s="983" t="str">
        <f>IF(ISBLANK('A1'!D236),"",'A1'!D236)</f>
        <v/>
      </c>
      <c r="D236" s="897" t="str">
        <f>IF(ISBLANK('A1'!G236),"",'A1'!G236)</f>
        <v/>
      </c>
      <c r="E236" s="894" t="str">
        <f>IF(ISBLANK('A1'!H236),"",'A1'!H236)</f>
        <v/>
      </c>
      <c r="F236" s="984" t="str">
        <f>IF(ISBLANK('A1'!I236),"",'A1'!I236)</f>
        <v/>
      </c>
      <c r="G236" s="805"/>
      <c r="H236" s="198"/>
      <c r="I236" s="194"/>
      <c r="J236" s="195"/>
      <c r="K236" s="195"/>
      <c r="L236" s="195"/>
      <c r="M236" s="195"/>
      <c r="N236" s="196"/>
      <c r="O236" s="197"/>
      <c r="P236" s="196"/>
      <c r="Q236" s="196"/>
      <c r="R236" s="198"/>
      <c r="S236" s="1137" t="str">
        <f t="shared" si="7"/>
        <v/>
      </c>
      <c r="T236" s="1138"/>
      <c r="U236" s="436"/>
      <c r="V236" s="978"/>
      <c r="W236" s="981" t="str">
        <f>IF(ISBLANK('A1'!A236),"",'A1'!A236&amp;"-")&amp;'A1'!B236&amp;IF(ISBLANK('A1'!D236),"","/"&amp;'A1'!D236)</f>
        <v/>
      </c>
      <c r="X236" s="981" t="str">
        <f t="shared" si="8"/>
        <v/>
      </c>
    </row>
    <row r="237" spans="1:24" x14ac:dyDescent="0.25">
      <c r="A237" s="141" t="str">
        <f>IF(ISBLANK('A1'!A237),"",'A1'!A237)</f>
        <v/>
      </c>
      <c r="B237" s="982" t="str">
        <f>IF(ISBLANK('A1'!B237),"",'A1'!B237)</f>
        <v/>
      </c>
      <c r="C237" s="983" t="str">
        <f>IF(ISBLANK('A1'!D237),"",'A1'!D237)</f>
        <v/>
      </c>
      <c r="D237" s="897" t="str">
        <f>IF(ISBLANK('A1'!G237),"",'A1'!G237)</f>
        <v/>
      </c>
      <c r="E237" s="894" t="str">
        <f>IF(ISBLANK('A1'!H237),"",'A1'!H237)</f>
        <v/>
      </c>
      <c r="F237" s="984" t="str">
        <f>IF(ISBLANK('A1'!I237),"",'A1'!I237)</f>
        <v/>
      </c>
      <c r="G237" s="805"/>
      <c r="H237" s="198"/>
      <c r="I237" s="194"/>
      <c r="J237" s="195"/>
      <c r="K237" s="195"/>
      <c r="L237" s="195"/>
      <c r="M237" s="195"/>
      <c r="N237" s="196"/>
      <c r="O237" s="197"/>
      <c r="P237" s="196"/>
      <c r="Q237" s="196"/>
      <c r="R237" s="198"/>
      <c r="S237" s="1137" t="str">
        <f t="shared" si="7"/>
        <v/>
      </c>
      <c r="T237" s="1138"/>
      <c r="U237" s="436"/>
      <c r="V237" s="978"/>
      <c r="W237" s="981" t="str">
        <f>IF(ISBLANK('A1'!A237),"",'A1'!A237&amp;"-")&amp;'A1'!B237&amp;IF(ISBLANK('A1'!D237),"","/"&amp;'A1'!D237)</f>
        <v/>
      </c>
      <c r="X237" s="981" t="str">
        <f t="shared" si="8"/>
        <v/>
      </c>
    </row>
    <row r="238" spans="1:24" x14ac:dyDescent="0.25">
      <c r="A238" s="141" t="str">
        <f>IF(ISBLANK('A1'!A238),"",'A1'!A238)</f>
        <v/>
      </c>
      <c r="B238" s="982" t="str">
        <f>IF(ISBLANK('A1'!B238),"",'A1'!B238)</f>
        <v/>
      </c>
      <c r="C238" s="983" t="str">
        <f>IF(ISBLANK('A1'!D238),"",'A1'!D238)</f>
        <v/>
      </c>
      <c r="D238" s="897" t="str">
        <f>IF(ISBLANK('A1'!G238),"",'A1'!G238)</f>
        <v/>
      </c>
      <c r="E238" s="894" t="str">
        <f>IF(ISBLANK('A1'!H238),"",'A1'!H238)</f>
        <v/>
      </c>
      <c r="F238" s="984" t="str">
        <f>IF(ISBLANK('A1'!I238),"",'A1'!I238)</f>
        <v/>
      </c>
      <c r="G238" s="805"/>
      <c r="H238" s="198"/>
      <c r="I238" s="194"/>
      <c r="J238" s="195"/>
      <c r="K238" s="195"/>
      <c r="L238" s="195"/>
      <c r="M238" s="195"/>
      <c r="N238" s="196"/>
      <c r="O238" s="197"/>
      <c r="P238" s="196"/>
      <c r="Q238" s="196"/>
      <c r="R238" s="198"/>
      <c r="S238" s="1137" t="str">
        <f t="shared" si="7"/>
        <v/>
      </c>
      <c r="T238" s="1138"/>
      <c r="U238" s="436"/>
      <c r="V238" s="978"/>
      <c r="W238" s="981" t="str">
        <f>IF(ISBLANK('A1'!A238),"",'A1'!A238&amp;"-")&amp;'A1'!B238&amp;IF(ISBLANK('A1'!D238),"","/"&amp;'A1'!D238)</f>
        <v/>
      </c>
      <c r="X238" s="981" t="str">
        <f t="shared" si="8"/>
        <v/>
      </c>
    </row>
    <row r="239" spans="1:24" x14ac:dyDescent="0.25">
      <c r="A239" s="141" t="str">
        <f>IF(ISBLANK('A1'!A239),"",'A1'!A239)</f>
        <v/>
      </c>
      <c r="B239" s="982" t="str">
        <f>IF(ISBLANK('A1'!B239),"",'A1'!B239)</f>
        <v/>
      </c>
      <c r="C239" s="983" t="str">
        <f>IF(ISBLANK('A1'!D239),"",'A1'!D239)</f>
        <v/>
      </c>
      <c r="D239" s="897" t="str">
        <f>IF(ISBLANK('A1'!G239),"",'A1'!G239)</f>
        <v/>
      </c>
      <c r="E239" s="894" t="str">
        <f>IF(ISBLANK('A1'!H239),"",'A1'!H239)</f>
        <v/>
      </c>
      <c r="F239" s="984" t="str">
        <f>IF(ISBLANK('A1'!I239),"",'A1'!I239)</f>
        <v/>
      </c>
      <c r="G239" s="805"/>
      <c r="H239" s="198"/>
      <c r="I239" s="194"/>
      <c r="J239" s="195"/>
      <c r="K239" s="195"/>
      <c r="L239" s="195"/>
      <c r="M239" s="195"/>
      <c r="N239" s="196"/>
      <c r="O239" s="197"/>
      <c r="P239" s="196"/>
      <c r="Q239" s="196"/>
      <c r="R239" s="198"/>
      <c r="S239" s="1137" t="str">
        <f t="shared" si="7"/>
        <v/>
      </c>
      <c r="T239" s="1138"/>
      <c r="U239" s="436"/>
      <c r="V239" s="978"/>
      <c r="W239" s="981" t="str">
        <f>IF(ISBLANK('A1'!A239),"",'A1'!A239&amp;"-")&amp;'A1'!B239&amp;IF(ISBLANK('A1'!D239),"","/"&amp;'A1'!D239)</f>
        <v/>
      </c>
      <c r="X239" s="981" t="str">
        <f t="shared" si="8"/>
        <v/>
      </c>
    </row>
    <row r="240" spans="1:24" x14ac:dyDescent="0.25">
      <c r="A240" s="141" t="str">
        <f>IF(ISBLANK('A1'!A240),"",'A1'!A240)</f>
        <v/>
      </c>
      <c r="B240" s="982" t="str">
        <f>IF(ISBLANK('A1'!B240),"",'A1'!B240)</f>
        <v/>
      </c>
      <c r="C240" s="983" t="str">
        <f>IF(ISBLANK('A1'!D240),"",'A1'!D240)</f>
        <v/>
      </c>
      <c r="D240" s="897" t="str">
        <f>IF(ISBLANK('A1'!G240),"",'A1'!G240)</f>
        <v/>
      </c>
      <c r="E240" s="894" t="str">
        <f>IF(ISBLANK('A1'!H240),"",'A1'!H240)</f>
        <v/>
      </c>
      <c r="F240" s="984" t="str">
        <f>IF(ISBLANK('A1'!I240),"",'A1'!I240)</f>
        <v/>
      </c>
      <c r="G240" s="805"/>
      <c r="H240" s="198"/>
      <c r="I240" s="194"/>
      <c r="J240" s="195"/>
      <c r="K240" s="195"/>
      <c r="L240" s="195"/>
      <c r="M240" s="195"/>
      <c r="N240" s="196"/>
      <c r="O240" s="197"/>
      <c r="P240" s="196"/>
      <c r="Q240" s="196"/>
      <c r="R240" s="198"/>
      <c r="S240" s="1137" t="str">
        <f t="shared" si="7"/>
        <v/>
      </c>
      <c r="T240" s="1138"/>
      <c r="U240" s="436"/>
      <c r="V240" s="978"/>
      <c r="W240" s="981" t="str">
        <f>IF(ISBLANK('A1'!A240),"",'A1'!A240&amp;"-")&amp;'A1'!B240&amp;IF(ISBLANK('A1'!D240),"","/"&amp;'A1'!D240)</f>
        <v/>
      </c>
      <c r="X240" s="981" t="str">
        <f t="shared" si="8"/>
        <v/>
      </c>
    </row>
    <row r="241" spans="1:24" x14ac:dyDescent="0.25">
      <c r="A241" s="141" t="str">
        <f>IF(ISBLANK('A1'!A241),"",'A1'!A241)</f>
        <v/>
      </c>
      <c r="B241" s="982" t="str">
        <f>IF(ISBLANK('A1'!B241),"",'A1'!B241)</f>
        <v/>
      </c>
      <c r="C241" s="983" t="str">
        <f>IF(ISBLANK('A1'!D241),"",'A1'!D241)</f>
        <v/>
      </c>
      <c r="D241" s="897" t="str">
        <f>IF(ISBLANK('A1'!G241),"",'A1'!G241)</f>
        <v/>
      </c>
      <c r="E241" s="894" t="str">
        <f>IF(ISBLANK('A1'!H241),"",'A1'!H241)</f>
        <v/>
      </c>
      <c r="F241" s="984" t="str">
        <f>IF(ISBLANK('A1'!I241),"",'A1'!I241)</f>
        <v/>
      </c>
      <c r="G241" s="805"/>
      <c r="H241" s="198"/>
      <c r="I241" s="194"/>
      <c r="J241" s="195"/>
      <c r="K241" s="195"/>
      <c r="L241" s="195"/>
      <c r="M241" s="195"/>
      <c r="N241" s="196"/>
      <c r="O241" s="197"/>
      <c r="P241" s="196"/>
      <c r="Q241" s="196"/>
      <c r="R241" s="198"/>
      <c r="S241" s="1137" t="str">
        <f t="shared" si="7"/>
        <v/>
      </c>
      <c r="T241" s="1138"/>
      <c r="U241" s="436"/>
      <c r="V241" s="978"/>
      <c r="W241" s="981" t="str">
        <f>IF(ISBLANK('A1'!A241),"",'A1'!A241&amp;"-")&amp;'A1'!B241&amp;IF(ISBLANK('A1'!D241),"","/"&amp;'A1'!D241)</f>
        <v/>
      </c>
      <c r="X241" s="981" t="str">
        <f t="shared" si="8"/>
        <v/>
      </c>
    </row>
    <row r="242" spans="1:24" x14ac:dyDescent="0.25">
      <c r="A242" s="141" t="str">
        <f>IF(ISBLANK('A1'!A242),"",'A1'!A242)</f>
        <v/>
      </c>
      <c r="B242" s="982" t="str">
        <f>IF(ISBLANK('A1'!B242),"",'A1'!B242)</f>
        <v/>
      </c>
      <c r="C242" s="983" t="str">
        <f>IF(ISBLANK('A1'!D242),"",'A1'!D242)</f>
        <v/>
      </c>
      <c r="D242" s="897" t="str">
        <f>IF(ISBLANK('A1'!G242),"",'A1'!G242)</f>
        <v/>
      </c>
      <c r="E242" s="894" t="str">
        <f>IF(ISBLANK('A1'!H242),"",'A1'!H242)</f>
        <v/>
      </c>
      <c r="F242" s="984" t="str">
        <f>IF(ISBLANK('A1'!I242),"",'A1'!I242)</f>
        <v/>
      </c>
      <c r="G242" s="805"/>
      <c r="H242" s="198"/>
      <c r="I242" s="194"/>
      <c r="J242" s="195"/>
      <c r="K242" s="195"/>
      <c r="L242" s="195"/>
      <c r="M242" s="195"/>
      <c r="N242" s="196"/>
      <c r="O242" s="197"/>
      <c r="P242" s="196"/>
      <c r="Q242" s="196"/>
      <c r="R242" s="198"/>
      <c r="S242" s="1137" t="str">
        <f t="shared" si="7"/>
        <v/>
      </c>
      <c r="T242" s="1138"/>
      <c r="U242" s="436"/>
      <c r="V242" s="978"/>
      <c r="W242" s="981" t="str">
        <f>IF(ISBLANK('A1'!A242),"",'A1'!A242&amp;"-")&amp;'A1'!B242&amp;IF(ISBLANK('A1'!D242),"","/"&amp;'A1'!D242)</f>
        <v/>
      </c>
      <c r="X242" s="981" t="str">
        <f t="shared" si="8"/>
        <v/>
      </c>
    </row>
    <row r="243" spans="1:24" x14ac:dyDescent="0.25">
      <c r="A243" s="141" t="str">
        <f>IF(ISBLANK('A1'!A243),"",'A1'!A243)</f>
        <v/>
      </c>
      <c r="B243" s="982" t="str">
        <f>IF(ISBLANK('A1'!B243),"",'A1'!B243)</f>
        <v/>
      </c>
      <c r="C243" s="983" t="str">
        <f>IF(ISBLANK('A1'!D243),"",'A1'!D243)</f>
        <v/>
      </c>
      <c r="D243" s="897" t="str">
        <f>IF(ISBLANK('A1'!G243),"",'A1'!G243)</f>
        <v/>
      </c>
      <c r="E243" s="894" t="str">
        <f>IF(ISBLANK('A1'!H243),"",'A1'!H243)</f>
        <v/>
      </c>
      <c r="F243" s="984" t="str">
        <f>IF(ISBLANK('A1'!I243),"",'A1'!I243)</f>
        <v/>
      </c>
      <c r="G243" s="805"/>
      <c r="H243" s="198"/>
      <c r="I243" s="194"/>
      <c r="J243" s="195"/>
      <c r="K243" s="195"/>
      <c r="L243" s="195"/>
      <c r="M243" s="195"/>
      <c r="N243" s="196"/>
      <c r="O243" s="197"/>
      <c r="P243" s="196"/>
      <c r="Q243" s="196"/>
      <c r="R243" s="198"/>
      <c r="S243" s="1137" t="str">
        <f t="shared" si="7"/>
        <v/>
      </c>
      <c r="T243" s="1138"/>
      <c r="U243" s="436"/>
      <c r="V243" s="978"/>
      <c r="W243" s="981" t="str">
        <f>IF(ISBLANK('A1'!A243),"",'A1'!A243&amp;"-")&amp;'A1'!B243&amp;IF(ISBLANK('A1'!D243),"","/"&amp;'A1'!D243)</f>
        <v/>
      </c>
      <c r="X243" s="981" t="str">
        <f t="shared" si="8"/>
        <v/>
      </c>
    </row>
    <row r="244" spans="1:24" x14ac:dyDescent="0.25">
      <c r="A244" s="141" t="str">
        <f>IF(ISBLANK('A1'!A244),"",'A1'!A244)</f>
        <v/>
      </c>
      <c r="B244" s="982" t="str">
        <f>IF(ISBLANK('A1'!B244),"",'A1'!B244)</f>
        <v/>
      </c>
      <c r="C244" s="983" t="str">
        <f>IF(ISBLANK('A1'!D244),"",'A1'!D244)</f>
        <v/>
      </c>
      <c r="D244" s="897" t="str">
        <f>IF(ISBLANK('A1'!G244),"",'A1'!G244)</f>
        <v/>
      </c>
      <c r="E244" s="894" t="str">
        <f>IF(ISBLANK('A1'!H244),"",'A1'!H244)</f>
        <v/>
      </c>
      <c r="F244" s="984" t="str">
        <f>IF(ISBLANK('A1'!I244),"",'A1'!I244)</f>
        <v/>
      </c>
      <c r="G244" s="805"/>
      <c r="H244" s="198"/>
      <c r="I244" s="194"/>
      <c r="J244" s="195"/>
      <c r="K244" s="195"/>
      <c r="L244" s="195"/>
      <c r="M244" s="195"/>
      <c r="N244" s="196"/>
      <c r="O244" s="197"/>
      <c r="P244" s="196"/>
      <c r="Q244" s="196"/>
      <c r="R244" s="198"/>
      <c r="S244" s="1137" t="str">
        <f t="shared" si="7"/>
        <v/>
      </c>
      <c r="T244" s="1138"/>
      <c r="U244" s="436"/>
      <c r="V244" s="978"/>
      <c r="W244" s="981" t="str">
        <f>IF(ISBLANK('A1'!A244),"",'A1'!A244&amp;"-")&amp;'A1'!B244&amp;IF(ISBLANK('A1'!D244),"","/"&amp;'A1'!D244)</f>
        <v/>
      </c>
      <c r="X244" s="981" t="str">
        <f t="shared" si="8"/>
        <v/>
      </c>
    </row>
    <row r="245" spans="1:24" x14ac:dyDescent="0.25">
      <c r="A245" s="141" t="str">
        <f>IF(ISBLANK('A1'!A245),"",'A1'!A245)</f>
        <v/>
      </c>
      <c r="B245" s="982" t="str">
        <f>IF(ISBLANK('A1'!B245),"",'A1'!B245)</f>
        <v/>
      </c>
      <c r="C245" s="983" t="str">
        <f>IF(ISBLANK('A1'!D245),"",'A1'!D245)</f>
        <v/>
      </c>
      <c r="D245" s="897" t="str">
        <f>IF(ISBLANK('A1'!G245),"",'A1'!G245)</f>
        <v/>
      </c>
      <c r="E245" s="894" t="str">
        <f>IF(ISBLANK('A1'!H245),"",'A1'!H245)</f>
        <v/>
      </c>
      <c r="F245" s="984" t="str">
        <f>IF(ISBLANK('A1'!I245),"",'A1'!I245)</f>
        <v/>
      </c>
      <c r="G245" s="805"/>
      <c r="H245" s="198"/>
      <c r="I245" s="194"/>
      <c r="J245" s="195"/>
      <c r="K245" s="195"/>
      <c r="L245" s="195"/>
      <c r="M245" s="195"/>
      <c r="N245" s="196"/>
      <c r="O245" s="197"/>
      <c r="P245" s="196"/>
      <c r="Q245" s="196"/>
      <c r="R245" s="198"/>
      <c r="S245" s="1137" t="str">
        <f t="shared" si="7"/>
        <v/>
      </c>
      <c r="T245" s="1138"/>
      <c r="U245" s="436"/>
      <c r="V245" s="978"/>
      <c r="W245" s="981" t="str">
        <f>IF(ISBLANK('A1'!A245),"",'A1'!A245&amp;"-")&amp;'A1'!B245&amp;IF(ISBLANK('A1'!D245),"","/"&amp;'A1'!D245)</f>
        <v/>
      </c>
      <c r="X245" s="981" t="str">
        <f t="shared" si="8"/>
        <v/>
      </c>
    </row>
    <row r="246" spans="1:24" x14ac:dyDescent="0.25">
      <c r="A246" s="141" t="str">
        <f>IF(ISBLANK('A1'!A246),"",'A1'!A246)</f>
        <v/>
      </c>
      <c r="B246" s="982" t="str">
        <f>IF(ISBLANK('A1'!B246),"",'A1'!B246)</f>
        <v/>
      </c>
      <c r="C246" s="983" t="str">
        <f>IF(ISBLANK('A1'!D246),"",'A1'!D246)</f>
        <v/>
      </c>
      <c r="D246" s="897" t="str">
        <f>IF(ISBLANK('A1'!G246),"",'A1'!G246)</f>
        <v/>
      </c>
      <c r="E246" s="894" t="str">
        <f>IF(ISBLANK('A1'!H246),"",'A1'!H246)</f>
        <v/>
      </c>
      <c r="F246" s="984" t="str">
        <f>IF(ISBLANK('A1'!I246),"",'A1'!I246)</f>
        <v/>
      </c>
      <c r="G246" s="805"/>
      <c r="H246" s="198"/>
      <c r="I246" s="194"/>
      <c r="J246" s="195"/>
      <c r="K246" s="195"/>
      <c r="L246" s="195"/>
      <c r="M246" s="195"/>
      <c r="N246" s="196"/>
      <c r="O246" s="197"/>
      <c r="P246" s="196"/>
      <c r="Q246" s="196"/>
      <c r="R246" s="198"/>
      <c r="S246" s="1137" t="str">
        <f t="shared" si="7"/>
        <v/>
      </c>
      <c r="T246" s="1138"/>
      <c r="U246" s="436"/>
      <c r="V246" s="978"/>
      <c r="W246" s="981" t="str">
        <f>IF(ISBLANK('A1'!A246),"",'A1'!A246&amp;"-")&amp;'A1'!B246&amp;IF(ISBLANK('A1'!D246),"","/"&amp;'A1'!D246)</f>
        <v/>
      </c>
      <c r="X246" s="981" t="str">
        <f t="shared" si="8"/>
        <v/>
      </c>
    </row>
    <row r="247" spans="1:24" x14ac:dyDescent="0.25">
      <c r="A247" s="141" t="str">
        <f>IF(ISBLANK('A1'!A247),"",'A1'!A247)</f>
        <v/>
      </c>
      <c r="B247" s="982" t="str">
        <f>IF(ISBLANK('A1'!B247),"",'A1'!B247)</f>
        <v/>
      </c>
      <c r="C247" s="983" t="str">
        <f>IF(ISBLANK('A1'!D247),"",'A1'!D247)</f>
        <v/>
      </c>
      <c r="D247" s="897" t="str">
        <f>IF(ISBLANK('A1'!G247),"",'A1'!G247)</f>
        <v/>
      </c>
      <c r="E247" s="894" t="str">
        <f>IF(ISBLANK('A1'!H247),"",'A1'!H247)</f>
        <v/>
      </c>
      <c r="F247" s="984" t="str">
        <f>IF(ISBLANK('A1'!I247),"",'A1'!I247)</f>
        <v/>
      </c>
      <c r="G247" s="805"/>
      <c r="H247" s="198"/>
      <c r="I247" s="194"/>
      <c r="J247" s="195"/>
      <c r="K247" s="195"/>
      <c r="L247" s="195"/>
      <c r="M247" s="195"/>
      <c r="N247" s="196"/>
      <c r="O247" s="197"/>
      <c r="P247" s="196"/>
      <c r="Q247" s="196"/>
      <c r="R247" s="198"/>
      <c r="S247" s="1137" t="str">
        <f t="shared" si="7"/>
        <v/>
      </c>
      <c r="T247" s="1138"/>
      <c r="U247" s="436"/>
      <c r="V247" s="978"/>
      <c r="W247" s="981" t="str">
        <f>IF(ISBLANK('A1'!A247),"",'A1'!A247&amp;"-")&amp;'A1'!B247&amp;IF(ISBLANK('A1'!D247),"","/"&amp;'A1'!D247)</f>
        <v/>
      </c>
      <c r="X247" s="981" t="str">
        <f t="shared" si="8"/>
        <v/>
      </c>
    </row>
    <row r="248" spans="1:24" x14ac:dyDescent="0.25">
      <c r="A248" s="141" t="str">
        <f>IF(ISBLANK('A1'!A248),"",'A1'!A248)</f>
        <v/>
      </c>
      <c r="B248" s="982" t="str">
        <f>IF(ISBLANK('A1'!B248),"",'A1'!B248)</f>
        <v/>
      </c>
      <c r="C248" s="983" t="str">
        <f>IF(ISBLANK('A1'!D248),"",'A1'!D248)</f>
        <v/>
      </c>
      <c r="D248" s="897" t="str">
        <f>IF(ISBLANK('A1'!G248),"",'A1'!G248)</f>
        <v/>
      </c>
      <c r="E248" s="894" t="str">
        <f>IF(ISBLANK('A1'!H248),"",'A1'!H248)</f>
        <v/>
      </c>
      <c r="F248" s="984" t="str">
        <f>IF(ISBLANK('A1'!I248),"",'A1'!I248)</f>
        <v/>
      </c>
      <c r="G248" s="805"/>
      <c r="H248" s="198"/>
      <c r="I248" s="194"/>
      <c r="J248" s="195"/>
      <c r="K248" s="195"/>
      <c r="L248" s="195"/>
      <c r="M248" s="195"/>
      <c r="N248" s="196"/>
      <c r="O248" s="197"/>
      <c r="P248" s="196"/>
      <c r="Q248" s="196"/>
      <c r="R248" s="198"/>
      <c r="S248" s="1137" t="str">
        <f t="shared" si="7"/>
        <v/>
      </c>
      <c r="T248" s="1138"/>
      <c r="U248" s="436"/>
      <c r="V248" s="978"/>
      <c r="W248" s="981" t="str">
        <f>IF(ISBLANK('A1'!A248),"",'A1'!A248&amp;"-")&amp;'A1'!B248&amp;IF(ISBLANK('A1'!D248),"","/"&amp;'A1'!D248)</f>
        <v/>
      </c>
      <c r="X248" s="981" t="str">
        <f t="shared" si="8"/>
        <v/>
      </c>
    </row>
    <row r="249" spans="1:24" x14ac:dyDescent="0.25">
      <c r="A249" s="141" t="str">
        <f>IF(ISBLANK('A1'!A249),"",'A1'!A249)</f>
        <v/>
      </c>
      <c r="B249" s="982" t="str">
        <f>IF(ISBLANK('A1'!B249),"",'A1'!B249)</f>
        <v/>
      </c>
      <c r="C249" s="983" t="str">
        <f>IF(ISBLANK('A1'!D249),"",'A1'!D249)</f>
        <v/>
      </c>
      <c r="D249" s="897" t="str">
        <f>IF(ISBLANK('A1'!G249),"",'A1'!G249)</f>
        <v/>
      </c>
      <c r="E249" s="894" t="str">
        <f>IF(ISBLANK('A1'!H249),"",'A1'!H249)</f>
        <v/>
      </c>
      <c r="F249" s="984" t="str">
        <f>IF(ISBLANK('A1'!I249),"",'A1'!I249)</f>
        <v/>
      </c>
      <c r="G249" s="805"/>
      <c r="H249" s="198"/>
      <c r="I249" s="194"/>
      <c r="J249" s="195"/>
      <c r="K249" s="195"/>
      <c r="L249" s="195"/>
      <c r="M249" s="195"/>
      <c r="N249" s="196"/>
      <c r="O249" s="197"/>
      <c r="P249" s="196"/>
      <c r="Q249" s="196"/>
      <c r="R249" s="198"/>
      <c r="S249" s="1137" t="str">
        <f t="shared" si="7"/>
        <v/>
      </c>
      <c r="T249" s="1138"/>
      <c r="U249" s="436"/>
      <c r="V249" s="978"/>
      <c r="W249" s="981" t="str">
        <f>IF(ISBLANK('A1'!A249),"",'A1'!A249&amp;"-")&amp;'A1'!B249&amp;IF(ISBLANK('A1'!D249),"","/"&amp;'A1'!D249)</f>
        <v/>
      </c>
      <c r="X249" s="981" t="str">
        <f t="shared" si="8"/>
        <v/>
      </c>
    </row>
    <row r="250" spans="1:24" x14ac:dyDescent="0.25">
      <c r="A250" s="141" t="str">
        <f>IF(ISBLANK('A1'!A250),"",'A1'!A250)</f>
        <v/>
      </c>
      <c r="B250" s="982" t="str">
        <f>IF(ISBLANK('A1'!B250),"",'A1'!B250)</f>
        <v/>
      </c>
      <c r="C250" s="983" t="str">
        <f>IF(ISBLANK('A1'!D250),"",'A1'!D250)</f>
        <v/>
      </c>
      <c r="D250" s="897" t="str">
        <f>IF(ISBLANK('A1'!G250),"",'A1'!G250)</f>
        <v/>
      </c>
      <c r="E250" s="894" t="str">
        <f>IF(ISBLANK('A1'!H250),"",'A1'!H250)</f>
        <v/>
      </c>
      <c r="F250" s="984" t="str">
        <f>IF(ISBLANK('A1'!I250),"",'A1'!I250)</f>
        <v/>
      </c>
      <c r="G250" s="805"/>
      <c r="H250" s="198"/>
      <c r="I250" s="194"/>
      <c r="J250" s="195"/>
      <c r="K250" s="195"/>
      <c r="L250" s="195"/>
      <c r="M250" s="195"/>
      <c r="N250" s="196"/>
      <c r="O250" s="197"/>
      <c r="P250" s="196"/>
      <c r="Q250" s="196"/>
      <c r="R250" s="198"/>
      <c r="S250" s="1137" t="str">
        <f t="shared" si="7"/>
        <v/>
      </c>
      <c r="T250" s="1138"/>
      <c r="U250" s="436"/>
      <c r="V250" s="978"/>
      <c r="W250" s="981" t="str">
        <f>IF(ISBLANK('A1'!A250),"",'A1'!A250&amp;"-")&amp;'A1'!B250&amp;IF(ISBLANK('A1'!D250),"","/"&amp;'A1'!D250)</f>
        <v/>
      </c>
      <c r="X250" s="981" t="str">
        <f t="shared" si="8"/>
        <v/>
      </c>
    </row>
    <row r="251" spans="1:24" x14ac:dyDescent="0.25">
      <c r="A251" s="141" t="str">
        <f>IF(ISBLANK('A1'!A251),"",'A1'!A251)</f>
        <v/>
      </c>
      <c r="B251" s="982" t="str">
        <f>IF(ISBLANK('A1'!B251),"",'A1'!B251)</f>
        <v/>
      </c>
      <c r="C251" s="983" t="str">
        <f>IF(ISBLANK('A1'!D251),"",'A1'!D251)</f>
        <v/>
      </c>
      <c r="D251" s="897" t="str">
        <f>IF(ISBLANK('A1'!G251),"",'A1'!G251)</f>
        <v/>
      </c>
      <c r="E251" s="894" t="str">
        <f>IF(ISBLANK('A1'!H251),"",'A1'!H251)</f>
        <v/>
      </c>
      <c r="F251" s="984" t="str">
        <f>IF(ISBLANK('A1'!I251),"",'A1'!I251)</f>
        <v/>
      </c>
      <c r="G251" s="805"/>
      <c r="H251" s="198"/>
      <c r="I251" s="194"/>
      <c r="J251" s="195"/>
      <c r="K251" s="195"/>
      <c r="L251" s="195"/>
      <c r="M251" s="195"/>
      <c r="N251" s="196"/>
      <c r="O251" s="197"/>
      <c r="P251" s="196"/>
      <c r="Q251" s="196"/>
      <c r="R251" s="198"/>
      <c r="S251" s="1137" t="str">
        <f t="shared" si="7"/>
        <v/>
      </c>
      <c r="T251" s="1138"/>
      <c r="U251" s="436"/>
      <c r="V251" s="978"/>
      <c r="W251" s="981" t="str">
        <f>IF(ISBLANK('A1'!A251),"",'A1'!A251&amp;"-")&amp;'A1'!B251&amp;IF(ISBLANK('A1'!D251),"","/"&amp;'A1'!D251)</f>
        <v/>
      </c>
      <c r="X251" s="981" t="str">
        <f t="shared" si="8"/>
        <v/>
      </c>
    </row>
    <row r="252" spans="1:24" x14ac:dyDescent="0.25">
      <c r="A252" s="141" t="str">
        <f>IF(ISBLANK('A1'!A252),"",'A1'!A252)</f>
        <v/>
      </c>
      <c r="B252" s="982" t="str">
        <f>IF(ISBLANK('A1'!B252),"",'A1'!B252)</f>
        <v/>
      </c>
      <c r="C252" s="983" t="str">
        <f>IF(ISBLANK('A1'!D252),"",'A1'!D252)</f>
        <v/>
      </c>
      <c r="D252" s="897" t="str">
        <f>IF(ISBLANK('A1'!G252),"",'A1'!G252)</f>
        <v/>
      </c>
      <c r="E252" s="894" t="str">
        <f>IF(ISBLANK('A1'!H252),"",'A1'!H252)</f>
        <v/>
      </c>
      <c r="F252" s="984" t="str">
        <f>IF(ISBLANK('A1'!I252),"",'A1'!I252)</f>
        <v/>
      </c>
      <c r="G252" s="805"/>
      <c r="H252" s="198"/>
      <c r="I252" s="194"/>
      <c r="J252" s="195"/>
      <c r="K252" s="195"/>
      <c r="L252" s="195"/>
      <c r="M252" s="195"/>
      <c r="N252" s="196"/>
      <c r="O252" s="197"/>
      <c r="P252" s="196"/>
      <c r="Q252" s="196"/>
      <c r="R252" s="198"/>
      <c r="S252" s="1137" t="str">
        <f t="shared" si="7"/>
        <v/>
      </c>
      <c r="T252" s="1138"/>
      <c r="U252" s="436"/>
      <c r="V252" s="978"/>
      <c r="W252" s="981" t="str">
        <f>IF(ISBLANK('A1'!A252),"",'A1'!A252&amp;"-")&amp;'A1'!B252&amp;IF(ISBLANK('A1'!D252),"","/"&amp;'A1'!D252)</f>
        <v/>
      </c>
      <c r="X252" s="981" t="str">
        <f t="shared" si="8"/>
        <v/>
      </c>
    </row>
    <row r="253" spans="1:24" x14ac:dyDescent="0.25">
      <c r="A253" s="141" t="str">
        <f>IF(ISBLANK('A1'!A253),"",'A1'!A253)</f>
        <v/>
      </c>
      <c r="B253" s="982" t="str">
        <f>IF(ISBLANK('A1'!B253),"",'A1'!B253)</f>
        <v/>
      </c>
      <c r="C253" s="983" t="str">
        <f>IF(ISBLANK('A1'!D253),"",'A1'!D253)</f>
        <v/>
      </c>
      <c r="D253" s="897" t="str">
        <f>IF(ISBLANK('A1'!G253),"",'A1'!G253)</f>
        <v/>
      </c>
      <c r="E253" s="894" t="str">
        <f>IF(ISBLANK('A1'!H253),"",'A1'!H253)</f>
        <v/>
      </c>
      <c r="F253" s="984" t="str">
        <f>IF(ISBLANK('A1'!I253),"",'A1'!I253)</f>
        <v/>
      </c>
      <c r="G253" s="805"/>
      <c r="H253" s="198"/>
      <c r="I253" s="194"/>
      <c r="J253" s="195"/>
      <c r="K253" s="195"/>
      <c r="L253" s="195"/>
      <c r="M253" s="195"/>
      <c r="N253" s="196"/>
      <c r="O253" s="197"/>
      <c r="P253" s="196"/>
      <c r="Q253" s="196"/>
      <c r="R253" s="198"/>
      <c r="S253" s="1137" t="str">
        <f t="shared" si="7"/>
        <v/>
      </c>
      <c r="T253" s="1138"/>
      <c r="U253" s="436"/>
      <c r="V253" s="978"/>
      <c r="W253" s="981" t="str">
        <f>IF(ISBLANK('A1'!A253),"",'A1'!A253&amp;"-")&amp;'A1'!B253&amp;IF(ISBLANK('A1'!D253),"","/"&amp;'A1'!D253)</f>
        <v/>
      </c>
      <c r="X253" s="981" t="str">
        <f t="shared" si="8"/>
        <v/>
      </c>
    </row>
    <row r="254" spans="1:24" x14ac:dyDescent="0.25">
      <c r="A254" s="141" t="str">
        <f>IF(ISBLANK('A1'!A254),"",'A1'!A254)</f>
        <v/>
      </c>
      <c r="B254" s="982" t="str">
        <f>IF(ISBLANK('A1'!B254),"",'A1'!B254)</f>
        <v/>
      </c>
      <c r="C254" s="983" t="str">
        <f>IF(ISBLANK('A1'!D254),"",'A1'!D254)</f>
        <v/>
      </c>
      <c r="D254" s="897" t="str">
        <f>IF(ISBLANK('A1'!G254),"",'A1'!G254)</f>
        <v/>
      </c>
      <c r="E254" s="894" t="str">
        <f>IF(ISBLANK('A1'!H254),"",'A1'!H254)</f>
        <v/>
      </c>
      <c r="F254" s="984" t="str">
        <f>IF(ISBLANK('A1'!I254),"",'A1'!I254)</f>
        <v/>
      </c>
      <c r="G254" s="805"/>
      <c r="H254" s="198"/>
      <c r="I254" s="194"/>
      <c r="J254" s="195"/>
      <c r="K254" s="195"/>
      <c r="L254" s="195"/>
      <c r="M254" s="195"/>
      <c r="N254" s="196"/>
      <c r="O254" s="197"/>
      <c r="P254" s="196"/>
      <c r="Q254" s="196"/>
      <c r="R254" s="198"/>
      <c r="S254" s="1137" t="str">
        <f t="shared" si="7"/>
        <v/>
      </c>
      <c r="T254" s="1138"/>
      <c r="U254" s="436"/>
      <c r="V254" s="978"/>
      <c r="W254" s="981" t="str">
        <f>IF(ISBLANK('A1'!A254),"",'A1'!A254&amp;"-")&amp;'A1'!B254&amp;IF(ISBLANK('A1'!D254),"","/"&amp;'A1'!D254)</f>
        <v/>
      </c>
      <c r="X254" s="981" t="str">
        <f t="shared" si="8"/>
        <v/>
      </c>
    </row>
    <row r="255" spans="1:24" x14ac:dyDescent="0.25">
      <c r="A255" s="141" t="str">
        <f>IF(ISBLANK('A1'!A255),"",'A1'!A255)</f>
        <v/>
      </c>
      <c r="B255" s="982" t="str">
        <f>IF(ISBLANK('A1'!B255),"",'A1'!B255)</f>
        <v/>
      </c>
      <c r="C255" s="983" t="str">
        <f>IF(ISBLANK('A1'!D255),"",'A1'!D255)</f>
        <v/>
      </c>
      <c r="D255" s="897" t="str">
        <f>IF(ISBLANK('A1'!G255),"",'A1'!G255)</f>
        <v/>
      </c>
      <c r="E255" s="894" t="str">
        <f>IF(ISBLANK('A1'!H255),"",'A1'!H255)</f>
        <v/>
      </c>
      <c r="F255" s="984" t="str">
        <f>IF(ISBLANK('A1'!I255),"",'A1'!I255)</f>
        <v/>
      </c>
      <c r="G255" s="805"/>
      <c r="H255" s="198"/>
      <c r="I255" s="194"/>
      <c r="J255" s="195"/>
      <c r="K255" s="195"/>
      <c r="L255" s="195"/>
      <c r="M255" s="195"/>
      <c r="N255" s="196"/>
      <c r="O255" s="197"/>
      <c r="P255" s="196"/>
      <c r="Q255" s="196"/>
      <c r="R255" s="198"/>
      <c r="S255" s="1137" t="str">
        <f t="shared" si="7"/>
        <v/>
      </c>
      <c r="T255" s="1138"/>
      <c r="U255" s="436"/>
      <c r="V255" s="978"/>
      <c r="W255" s="981" t="str">
        <f>IF(ISBLANK('A1'!A255),"",'A1'!A255&amp;"-")&amp;'A1'!B255&amp;IF(ISBLANK('A1'!D255),"","/"&amp;'A1'!D255)</f>
        <v/>
      </c>
      <c r="X255" s="981" t="str">
        <f t="shared" si="8"/>
        <v/>
      </c>
    </row>
    <row r="256" spans="1:24" x14ac:dyDescent="0.25">
      <c r="A256" s="141" t="str">
        <f>IF(ISBLANK('A1'!A256),"",'A1'!A256)</f>
        <v/>
      </c>
      <c r="B256" s="982" t="str">
        <f>IF(ISBLANK('A1'!B256),"",'A1'!B256)</f>
        <v/>
      </c>
      <c r="C256" s="983" t="str">
        <f>IF(ISBLANK('A1'!D256),"",'A1'!D256)</f>
        <v/>
      </c>
      <c r="D256" s="897" t="str">
        <f>IF(ISBLANK('A1'!G256),"",'A1'!G256)</f>
        <v/>
      </c>
      <c r="E256" s="894" t="str">
        <f>IF(ISBLANK('A1'!H256),"",'A1'!H256)</f>
        <v/>
      </c>
      <c r="F256" s="984" t="str">
        <f>IF(ISBLANK('A1'!I256),"",'A1'!I256)</f>
        <v/>
      </c>
      <c r="G256" s="805"/>
      <c r="H256" s="198"/>
      <c r="I256" s="194"/>
      <c r="J256" s="195"/>
      <c r="K256" s="195"/>
      <c r="L256" s="195"/>
      <c r="M256" s="195"/>
      <c r="N256" s="196"/>
      <c r="O256" s="197"/>
      <c r="P256" s="196"/>
      <c r="Q256" s="196"/>
      <c r="R256" s="198"/>
      <c r="S256" s="1137" t="str">
        <f t="shared" si="7"/>
        <v/>
      </c>
      <c r="T256" s="1138"/>
      <c r="U256" s="436"/>
      <c r="V256" s="978"/>
      <c r="W256" s="981" t="str">
        <f>IF(ISBLANK('A1'!A256),"",'A1'!A256&amp;"-")&amp;'A1'!B256&amp;IF(ISBLANK('A1'!D256),"","/"&amp;'A1'!D256)</f>
        <v/>
      </c>
      <c r="X256" s="981" t="str">
        <f t="shared" si="8"/>
        <v/>
      </c>
    </row>
    <row r="257" spans="1:24" x14ac:dyDescent="0.25">
      <c r="A257" s="141" t="str">
        <f>IF(ISBLANK('A1'!A257),"",'A1'!A257)</f>
        <v/>
      </c>
      <c r="B257" s="982" t="str">
        <f>IF(ISBLANK('A1'!B257),"",'A1'!B257)</f>
        <v/>
      </c>
      <c r="C257" s="983" t="str">
        <f>IF(ISBLANK('A1'!D257),"",'A1'!D257)</f>
        <v/>
      </c>
      <c r="D257" s="897" t="str">
        <f>IF(ISBLANK('A1'!G257),"",'A1'!G257)</f>
        <v/>
      </c>
      <c r="E257" s="894" t="str">
        <f>IF(ISBLANK('A1'!H257),"",'A1'!H257)</f>
        <v/>
      </c>
      <c r="F257" s="984" t="str">
        <f>IF(ISBLANK('A1'!I257),"",'A1'!I257)</f>
        <v/>
      </c>
      <c r="G257" s="805"/>
      <c r="H257" s="198"/>
      <c r="I257" s="194"/>
      <c r="J257" s="195"/>
      <c r="K257" s="195"/>
      <c r="L257" s="195"/>
      <c r="M257" s="195"/>
      <c r="N257" s="196"/>
      <c r="O257" s="197"/>
      <c r="P257" s="196"/>
      <c r="Q257" s="196"/>
      <c r="R257" s="198"/>
      <c r="S257" s="1137" t="str">
        <f t="shared" si="7"/>
        <v/>
      </c>
      <c r="T257" s="1138"/>
      <c r="U257" s="436"/>
      <c r="V257" s="978"/>
      <c r="W257" s="981" t="str">
        <f>IF(ISBLANK('A1'!A257),"",'A1'!A257&amp;"-")&amp;'A1'!B257&amp;IF(ISBLANK('A1'!D257),"","/"&amp;'A1'!D257)</f>
        <v/>
      </c>
      <c r="X257" s="981" t="str">
        <f t="shared" si="8"/>
        <v/>
      </c>
    </row>
    <row r="258" spans="1:24" x14ac:dyDescent="0.25">
      <c r="A258" s="141" t="str">
        <f>IF(ISBLANK('A1'!A258),"",'A1'!A258)</f>
        <v/>
      </c>
      <c r="B258" s="982" t="str">
        <f>IF(ISBLANK('A1'!B258),"",'A1'!B258)</f>
        <v/>
      </c>
      <c r="C258" s="983" t="str">
        <f>IF(ISBLANK('A1'!D258),"",'A1'!D258)</f>
        <v/>
      </c>
      <c r="D258" s="897" t="str">
        <f>IF(ISBLANK('A1'!G258),"",'A1'!G258)</f>
        <v/>
      </c>
      <c r="E258" s="894" t="str">
        <f>IF(ISBLANK('A1'!H258),"",'A1'!H258)</f>
        <v/>
      </c>
      <c r="F258" s="984" t="str">
        <f>IF(ISBLANK('A1'!I258),"",'A1'!I258)</f>
        <v/>
      </c>
      <c r="G258" s="805"/>
      <c r="H258" s="198"/>
      <c r="I258" s="194"/>
      <c r="J258" s="195"/>
      <c r="K258" s="195"/>
      <c r="L258" s="195"/>
      <c r="M258" s="195"/>
      <c r="N258" s="196"/>
      <c r="O258" s="197"/>
      <c r="P258" s="196"/>
      <c r="Q258" s="196"/>
      <c r="R258" s="198"/>
      <c r="S258" s="1137" t="str">
        <f t="shared" si="7"/>
        <v/>
      </c>
      <c r="T258" s="1138"/>
      <c r="U258" s="436"/>
      <c r="V258" s="978"/>
      <c r="W258" s="981" t="str">
        <f>IF(ISBLANK('A1'!A258),"",'A1'!A258&amp;"-")&amp;'A1'!B258&amp;IF(ISBLANK('A1'!D258),"","/"&amp;'A1'!D258)</f>
        <v/>
      </c>
      <c r="X258" s="981" t="str">
        <f t="shared" si="8"/>
        <v/>
      </c>
    </row>
    <row r="259" spans="1:24" x14ac:dyDescent="0.25">
      <c r="A259" s="141" t="str">
        <f>IF(ISBLANK('A1'!A259),"",'A1'!A259)</f>
        <v/>
      </c>
      <c r="B259" s="982" t="str">
        <f>IF(ISBLANK('A1'!B259),"",'A1'!B259)</f>
        <v/>
      </c>
      <c r="C259" s="983" t="str">
        <f>IF(ISBLANK('A1'!D259),"",'A1'!D259)</f>
        <v/>
      </c>
      <c r="D259" s="897" t="str">
        <f>IF(ISBLANK('A1'!G259),"",'A1'!G259)</f>
        <v/>
      </c>
      <c r="E259" s="894" t="str">
        <f>IF(ISBLANK('A1'!H259),"",'A1'!H259)</f>
        <v/>
      </c>
      <c r="F259" s="984" t="str">
        <f>IF(ISBLANK('A1'!I259),"",'A1'!I259)</f>
        <v/>
      </c>
      <c r="G259" s="805"/>
      <c r="H259" s="198"/>
      <c r="I259" s="194"/>
      <c r="J259" s="195"/>
      <c r="K259" s="195"/>
      <c r="L259" s="195"/>
      <c r="M259" s="195"/>
      <c r="N259" s="196"/>
      <c r="O259" s="197"/>
      <c r="P259" s="196"/>
      <c r="Q259" s="196"/>
      <c r="R259" s="198"/>
      <c r="S259" s="1137" t="str">
        <f t="shared" si="7"/>
        <v/>
      </c>
      <c r="T259" s="1138"/>
      <c r="U259" s="436"/>
      <c r="V259" s="978"/>
      <c r="W259" s="981" t="str">
        <f>IF(ISBLANK('A1'!A259),"",'A1'!A259&amp;"-")&amp;'A1'!B259&amp;IF(ISBLANK('A1'!D259),"","/"&amp;'A1'!D259)</f>
        <v/>
      </c>
      <c r="X259" s="981" t="str">
        <f t="shared" si="8"/>
        <v/>
      </c>
    </row>
    <row r="260" spans="1:24" x14ac:dyDescent="0.25">
      <c r="A260" s="141" t="str">
        <f>IF(ISBLANK('A1'!A260),"",'A1'!A260)</f>
        <v/>
      </c>
      <c r="B260" s="982" t="str">
        <f>IF(ISBLANK('A1'!B260),"",'A1'!B260)</f>
        <v/>
      </c>
      <c r="C260" s="983" t="str">
        <f>IF(ISBLANK('A1'!D260),"",'A1'!D260)</f>
        <v/>
      </c>
      <c r="D260" s="897" t="str">
        <f>IF(ISBLANK('A1'!G260),"",'A1'!G260)</f>
        <v/>
      </c>
      <c r="E260" s="894" t="str">
        <f>IF(ISBLANK('A1'!H260),"",'A1'!H260)</f>
        <v/>
      </c>
      <c r="F260" s="984" t="str">
        <f>IF(ISBLANK('A1'!I260),"",'A1'!I260)</f>
        <v/>
      </c>
      <c r="G260" s="805"/>
      <c r="H260" s="198"/>
      <c r="I260" s="194"/>
      <c r="J260" s="195"/>
      <c r="K260" s="195"/>
      <c r="L260" s="195"/>
      <c r="M260" s="195"/>
      <c r="N260" s="196"/>
      <c r="O260" s="197"/>
      <c r="P260" s="196"/>
      <c r="Q260" s="196"/>
      <c r="R260" s="198"/>
      <c r="S260" s="1137" t="str">
        <f t="shared" si="7"/>
        <v/>
      </c>
      <c r="T260" s="1138"/>
      <c r="U260" s="436"/>
      <c r="V260" s="978"/>
      <c r="W260" s="981" t="str">
        <f>IF(ISBLANK('A1'!A260),"",'A1'!A260&amp;"-")&amp;'A1'!B260&amp;IF(ISBLANK('A1'!D260),"","/"&amp;'A1'!D260)</f>
        <v/>
      </c>
      <c r="X260" s="981" t="str">
        <f t="shared" si="8"/>
        <v/>
      </c>
    </row>
    <row r="261" spans="1:24" x14ac:dyDescent="0.25">
      <c r="A261" s="141" t="str">
        <f>IF(ISBLANK('A1'!A261),"",'A1'!A261)</f>
        <v/>
      </c>
      <c r="B261" s="982" t="str">
        <f>IF(ISBLANK('A1'!B261),"",'A1'!B261)</f>
        <v/>
      </c>
      <c r="C261" s="983" t="str">
        <f>IF(ISBLANK('A1'!D261),"",'A1'!D261)</f>
        <v/>
      </c>
      <c r="D261" s="897" t="str">
        <f>IF(ISBLANK('A1'!G261),"",'A1'!G261)</f>
        <v/>
      </c>
      <c r="E261" s="894" t="str">
        <f>IF(ISBLANK('A1'!H261),"",'A1'!H261)</f>
        <v/>
      </c>
      <c r="F261" s="984" t="str">
        <f>IF(ISBLANK('A1'!I261),"",'A1'!I261)</f>
        <v/>
      </c>
      <c r="G261" s="805"/>
      <c r="H261" s="198"/>
      <c r="I261" s="194"/>
      <c r="J261" s="195"/>
      <c r="K261" s="195"/>
      <c r="L261" s="195"/>
      <c r="M261" s="195"/>
      <c r="N261" s="196"/>
      <c r="O261" s="197"/>
      <c r="P261" s="196"/>
      <c r="Q261" s="196"/>
      <c r="R261" s="198"/>
      <c r="S261" s="1137" t="str">
        <f t="shared" si="7"/>
        <v/>
      </c>
      <c r="T261" s="1138"/>
      <c r="U261" s="436"/>
      <c r="V261" s="978"/>
      <c r="W261" s="981" t="str">
        <f>IF(ISBLANK('A1'!A261),"",'A1'!A261&amp;"-")&amp;'A1'!B261&amp;IF(ISBLANK('A1'!D261),"","/"&amp;'A1'!D261)</f>
        <v/>
      </c>
      <c r="X261" s="981" t="str">
        <f t="shared" si="8"/>
        <v/>
      </c>
    </row>
    <row r="262" spans="1:24" x14ac:dyDescent="0.25">
      <c r="A262" s="141" t="str">
        <f>IF(ISBLANK('A1'!A262),"",'A1'!A262)</f>
        <v/>
      </c>
      <c r="B262" s="982" t="str">
        <f>IF(ISBLANK('A1'!B262),"",'A1'!B262)</f>
        <v/>
      </c>
      <c r="C262" s="983" t="str">
        <f>IF(ISBLANK('A1'!D262),"",'A1'!D262)</f>
        <v/>
      </c>
      <c r="D262" s="897" t="str">
        <f>IF(ISBLANK('A1'!G262),"",'A1'!G262)</f>
        <v/>
      </c>
      <c r="E262" s="894" t="str">
        <f>IF(ISBLANK('A1'!H262),"",'A1'!H262)</f>
        <v/>
      </c>
      <c r="F262" s="984" t="str">
        <f>IF(ISBLANK('A1'!I262),"",'A1'!I262)</f>
        <v/>
      </c>
      <c r="G262" s="805"/>
      <c r="H262" s="198"/>
      <c r="I262" s="194"/>
      <c r="J262" s="195"/>
      <c r="K262" s="195"/>
      <c r="L262" s="195"/>
      <c r="M262" s="195"/>
      <c r="N262" s="196"/>
      <c r="O262" s="197"/>
      <c r="P262" s="196"/>
      <c r="Q262" s="196"/>
      <c r="R262" s="198"/>
      <c r="S262" s="1137" t="str">
        <f t="shared" si="7"/>
        <v/>
      </c>
      <c r="T262" s="1138"/>
      <c r="U262" s="436"/>
      <c r="V262" s="978"/>
      <c r="W262" s="981" t="str">
        <f>IF(ISBLANK('A1'!A262),"",'A1'!A262&amp;"-")&amp;'A1'!B262&amp;IF(ISBLANK('A1'!D262),"","/"&amp;'A1'!D262)</f>
        <v/>
      </c>
      <c r="X262" s="981" t="str">
        <f t="shared" si="8"/>
        <v/>
      </c>
    </row>
    <row r="263" spans="1:24" x14ac:dyDescent="0.25">
      <c r="A263" s="141" t="str">
        <f>IF(ISBLANK('A1'!A263),"",'A1'!A263)</f>
        <v/>
      </c>
      <c r="B263" s="982" t="str">
        <f>IF(ISBLANK('A1'!B263),"",'A1'!B263)</f>
        <v/>
      </c>
      <c r="C263" s="983" t="str">
        <f>IF(ISBLANK('A1'!D263),"",'A1'!D263)</f>
        <v/>
      </c>
      <c r="D263" s="897" t="str">
        <f>IF(ISBLANK('A1'!G263),"",'A1'!G263)</f>
        <v/>
      </c>
      <c r="E263" s="894" t="str">
        <f>IF(ISBLANK('A1'!H263),"",'A1'!H263)</f>
        <v/>
      </c>
      <c r="F263" s="984" t="str">
        <f>IF(ISBLANK('A1'!I263),"",'A1'!I263)</f>
        <v/>
      </c>
      <c r="G263" s="805"/>
      <c r="H263" s="198"/>
      <c r="I263" s="194"/>
      <c r="J263" s="195"/>
      <c r="K263" s="195"/>
      <c r="L263" s="195"/>
      <c r="M263" s="195"/>
      <c r="N263" s="196"/>
      <c r="O263" s="197"/>
      <c r="P263" s="196"/>
      <c r="Q263" s="196"/>
      <c r="R263" s="198"/>
      <c r="S263" s="1137" t="str">
        <f t="shared" si="7"/>
        <v/>
      </c>
      <c r="T263" s="1138"/>
      <c r="U263" s="436"/>
      <c r="V263" s="978"/>
      <c r="W263" s="981" t="str">
        <f>IF(ISBLANK('A1'!A263),"",'A1'!A263&amp;"-")&amp;'A1'!B263&amp;IF(ISBLANK('A1'!D263),"","/"&amp;'A1'!D263)</f>
        <v/>
      </c>
      <c r="X263" s="981" t="str">
        <f t="shared" si="8"/>
        <v/>
      </c>
    </row>
    <row r="264" spans="1:24" x14ac:dyDescent="0.25">
      <c r="A264" s="141" t="str">
        <f>IF(ISBLANK('A1'!A264),"",'A1'!A264)</f>
        <v/>
      </c>
      <c r="B264" s="982" t="str">
        <f>IF(ISBLANK('A1'!B264),"",'A1'!B264)</f>
        <v/>
      </c>
      <c r="C264" s="983" t="str">
        <f>IF(ISBLANK('A1'!D264),"",'A1'!D264)</f>
        <v/>
      </c>
      <c r="D264" s="897" t="str">
        <f>IF(ISBLANK('A1'!G264),"",'A1'!G264)</f>
        <v/>
      </c>
      <c r="E264" s="894" t="str">
        <f>IF(ISBLANK('A1'!H264),"",'A1'!H264)</f>
        <v/>
      </c>
      <c r="F264" s="984" t="str">
        <f>IF(ISBLANK('A1'!I264),"",'A1'!I264)</f>
        <v/>
      </c>
      <c r="G264" s="805"/>
      <c r="H264" s="198"/>
      <c r="I264" s="194"/>
      <c r="J264" s="195"/>
      <c r="K264" s="195"/>
      <c r="L264" s="195"/>
      <c r="M264" s="195"/>
      <c r="N264" s="196"/>
      <c r="O264" s="197"/>
      <c r="P264" s="196"/>
      <c r="Q264" s="196"/>
      <c r="R264" s="198"/>
      <c r="S264" s="1137" t="str">
        <f t="shared" si="7"/>
        <v/>
      </c>
      <c r="T264" s="1138"/>
      <c r="U264" s="436"/>
      <c r="V264" s="978"/>
      <c r="W264" s="981" t="str">
        <f>IF(ISBLANK('A1'!A264),"",'A1'!A264&amp;"-")&amp;'A1'!B264&amp;IF(ISBLANK('A1'!D264),"","/"&amp;'A1'!D264)</f>
        <v/>
      </c>
      <c r="X264" s="981" t="str">
        <f t="shared" si="8"/>
        <v/>
      </c>
    </row>
    <row r="265" spans="1:24" x14ac:dyDescent="0.25">
      <c r="A265" s="141" t="str">
        <f>IF(ISBLANK('A1'!A265),"",'A1'!A265)</f>
        <v/>
      </c>
      <c r="B265" s="982" t="str">
        <f>IF(ISBLANK('A1'!B265),"",'A1'!B265)</f>
        <v/>
      </c>
      <c r="C265" s="983" t="str">
        <f>IF(ISBLANK('A1'!D265),"",'A1'!D265)</f>
        <v/>
      </c>
      <c r="D265" s="897" t="str">
        <f>IF(ISBLANK('A1'!G265),"",'A1'!G265)</f>
        <v/>
      </c>
      <c r="E265" s="894" t="str">
        <f>IF(ISBLANK('A1'!H265),"",'A1'!H265)</f>
        <v/>
      </c>
      <c r="F265" s="984" t="str">
        <f>IF(ISBLANK('A1'!I265),"",'A1'!I265)</f>
        <v/>
      </c>
      <c r="G265" s="805"/>
      <c r="H265" s="198"/>
      <c r="I265" s="194"/>
      <c r="J265" s="195"/>
      <c r="K265" s="195"/>
      <c r="L265" s="195"/>
      <c r="M265" s="195"/>
      <c r="N265" s="196"/>
      <c r="O265" s="197"/>
      <c r="P265" s="196"/>
      <c r="Q265" s="196"/>
      <c r="R265" s="198"/>
      <c r="S265" s="1137" t="str">
        <f t="shared" si="7"/>
        <v/>
      </c>
      <c r="T265" s="1138"/>
      <c r="U265" s="436"/>
      <c r="V265" s="978"/>
      <c r="W265" s="981" t="str">
        <f>IF(ISBLANK('A1'!A265),"",'A1'!A265&amp;"-")&amp;'A1'!B265&amp;IF(ISBLANK('A1'!D265),"","/"&amp;'A1'!D265)</f>
        <v/>
      </c>
      <c r="X265" s="981" t="str">
        <f t="shared" si="8"/>
        <v/>
      </c>
    </row>
    <row r="266" spans="1:24" x14ac:dyDescent="0.25">
      <c r="A266" s="141" t="str">
        <f>IF(ISBLANK('A1'!A266),"",'A1'!A266)</f>
        <v/>
      </c>
      <c r="B266" s="982" t="str">
        <f>IF(ISBLANK('A1'!B266),"",'A1'!B266)</f>
        <v/>
      </c>
      <c r="C266" s="983" t="str">
        <f>IF(ISBLANK('A1'!D266),"",'A1'!D266)</f>
        <v/>
      </c>
      <c r="D266" s="897" t="str">
        <f>IF(ISBLANK('A1'!G266),"",'A1'!G266)</f>
        <v/>
      </c>
      <c r="E266" s="894" t="str">
        <f>IF(ISBLANK('A1'!H266),"",'A1'!H266)</f>
        <v/>
      </c>
      <c r="F266" s="984" t="str">
        <f>IF(ISBLANK('A1'!I266),"",'A1'!I266)</f>
        <v/>
      </c>
      <c r="G266" s="805"/>
      <c r="H266" s="198"/>
      <c r="I266" s="194"/>
      <c r="J266" s="195"/>
      <c r="K266" s="195"/>
      <c r="L266" s="195"/>
      <c r="M266" s="195"/>
      <c r="N266" s="196"/>
      <c r="O266" s="197"/>
      <c r="P266" s="196"/>
      <c r="Q266" s="196"/>
      <c r="R266" s="198"/>
      <c r="S266" s="1137" t="str">
        <f t="shared" si="7"/>
        <v/>
      </c>
      <c r="T266" s="1138"/>
      <c r="U266" s="436"/>
      <c r="V266" s="978"/>
      <c r="W266" s="981" t="str">
        <f>IF(ISBLANK('A1'!A266),"",'A1'!A266&amp;"-")&amp;'A1'!B266&amp;IF(ISBLANK('A1'!D266),"","/"&amp;'A1'!D266)</f>
        <v/>
      </c>
      <c r="X266" s="981" t="str">
        <f t="shared" si="8"/>
        <v/>
      </c>
    </row>
    <row r="267" spans="1:24" x14ac:dyDescent="0.25">
      <c r="A267" s="141" t="str">
        <f>IF(ISBLANK('A1'!A267),"",'A1'!A267)</f>
        <v/>
      </c>
      <c r="B267" s="982" t="str">
        <f>IF(ISBLANK('A1'!B267),"",'A1'!B267)</f>
        <v/>
      </c>
      <c r="C267" s="983" t="str">
        <f>IF(ISBLANK('A1'!D267),"",'A1'!D267)</f>
        <v/>
      </c>
      <c r="D267" s="897" t="str">
        <f>IF(ISBLANK('A1'!G267),"",'A1'!G267)</f>
        <v/>
      </c>
      <c r="E267" s="894" t="str">
        <f>IF(ISBLANK('A1'!H267),"",'A1'!H267)</f>
        <v/>
      </c>
      <c r="F267" s="984" t="str">
        <f>IF(ISBLANK('A1'!I267),"",'A1'!I267)</f>
        <v/>
      </c>
      <c r="G267" s="805"/>
      <c r="H267" s="198"/>
      <c r="I267" s="194"/>
      <c r="J267" s="195"/>
      <c r="K267" s="195"/>
      <c r="L267" s="195"/>
      <c r="M267" s="195"/>
      <c r="N267" s="196"/>
      <c r="O267" s="197"/>
      <c r="P267" s="196"/>
      <c r="Q267" s="196"/>
      <c r="R267" s="198"/>
      <c r="S267" s="1137" t="str">
        <f t="shared" si="7"/>
        <v/>
      </c>
      <c r="T267" s="1138"/>
      <c r="U267" s="436"/>
      <c r="V267" s="978"/>
      <c r="W267" s="981" t="str">
        <f>IF(ISBLANK('A1'!A267),"",'A1'!A267&amp;"-")&amp;'A1'!B267&amp;IF(ISBLANK('A1'!D267),"","/"&amp;'A1'!D267)</f>
        <v/>
      </c>
      <c r="X267" s="981" t="str">
        <f t="shared" si="8"/>
        <v/>
      </c>
    </row>
    <row r="268" spans="1:24" x14ac:dyDescent="0.25">
      <c r="A268" s="141" t="str">
        <f>IF(ISBLANK('A1'!A268),"",'A1'!A268)</f>
        <v/>
      </c>
      <c r="B268" s="982" t="str">
        <f>IF(ISBLANK('A1'!B268),"",'A1'!B268)</f>
        <v/>
      </c>
      <c r="C268" s="983" t="str">
        <f>IF(ISBLANK('A1'!D268),"",'A1'!D268)</f>
        <v/>
      </c>
      <c r="D268" s="897" t="str">
        <f>IF(ISBLANK('A1'!G268),"",'A1'!G268)</f>
        <v/>
      </c>
      <c r="E268" s="894" t="str">
        <f>IF(ISBLANK('A1'!H268),"",'A1'!H268)</f>
        <v/>
      </c>
      <c r="F268" s="984" t="str">
        <f>IF(ISBLANK('A1'!I268),"",'A1'!I268)</f>
        <v/>
      </c>
      <c r="G268" s="805"/>
      <c r="H268" s="198"/>
      <c r="I268" s="194"/>
      <c r="J268" s="195"/>
      <c r="K268" s="195"/>
      <c r="L268" s="195"/>
      <c r="M268" s="195"/>
      <c r="N268" s="196"/>
      <c r="O268" s="197"/>
      <c r="P268" s="196"/>
      <c r="Q268" s="196"/>
      <c r="R268" s="198"/>
      <c r="S268" s="1137" t="str">
        <f t="shared" si="7"/>
        <v/>
      </c>
      <c r="T268" s="1138"/>
      <c r="U268" s="436"/>
      <c r="V268" s="978"/>
      <c r="W268" s="981" t="str">
        <f>IF(ISBLANK('A1'!A268),"",'A1'!A268&amp;"-")&amp;'A1'!B268&amp;IF(ISBLANK('A1'!D268),"","/"&amp;'A1'!D268)</f>
        <v/>
      </c>
      <c r="X268" s="981" t="str">
        <f t="shared" si="8"/>
        <v/>
      </c>
    </row>
    <row r="269" spans="1:24" x14ac:dyDescent="0.25">
      <c r="A269" s="141" t="str">
        <f>IF(ISBLANK('A1'!A269),"",'A1'!A269)</f>
        <v/>
      </c>
      <c r="B269" s="982" t="str">
        <f>IF(ISBLANK('A1'!B269),"",'A1'!B269)</f>
        <v/>
      </c>
      <c r="C269" s="983" t="str">
        <f>IF(ISBLANK('A1'!D269),"",'A1'!D269)</f>
        <v/>
      </c>
      <c r="D269" s="897" t="str">
        <f>IF(ISBLANK('A1'!G269),"",'A1'!G269)</f>
        <v/>
      </c>
      <c r="E269" s="894" t="str">
        <f>IF(ISBLANK('A1'!H269),"",'A1'!H269)</f>
        <v/>
      </c>
      <c r="F269" s="984" t="str">
        <f>IF(ISBLANK('A1'!I269),"",'A1'!I269)</f>
        <v/>
      </c>
      <c r="G269" s="805"/>
      <c r="H269" s="198"/>
      <c r="I269" s="194"/>
      <c r="J269" s="195"/>
      <c r="K269" s="195"/>
      <c r="L269" s="195"/>
      <c r="M269" s="195"/>
      <c r="N269" s="196"/>
      <c r="O269" s="197"/>
      <c r="P269" s="196"/>
      <c r="Q269" s="196"/>
      <c r="R269" s="198"/>
      <c r="S269" s="1137" t="str">
        <f t="shared" si="7"/>
        <v/>
      </c>
      <c r="T269" s="1138"/>
      <c r="U269" s="436"/>
      <c r="V269" s="978"/>
      <c r="W269" s="981" t="str">
        <f>IF(ISBLANK('A1'!A269),"",'A1'!A269&amp;"-")&amp;'A1'!B269&amp;IF(ISBLANK('A1'!D269),"","/"&amp;'A1'!D269)</f>
        <v/>
      </c>
      <c r="X269" s="981" t="str">
        <f t="shared" si="8"/>
        <v/>
      </c>
    </row>
    <row r="270" spans="1:24" x14ac:dyDescent="0.25">
      <c r="A270" s="141" t="str">
        <f>IF(ISBLANK('A1'!A270),"",'A1'!A270)</f>
        <v/>
      </c>
      <c r="B270" s="982" t="str">
        <f>IF(ISBLANK('A1'!B270),"",'A1'!B270)</f>
        <v/>
      </c>
      <c r="C270" s="983" t="str">
        <f>IF(ISBLANK('A1'!D270),"",'A1'!D270)</f>
        <v/>
      </c>
      <c r="D270" s="897" t="str">
        <f>IF(ISBLANK('A1'!G270),"",'A1'!G270)</f>
        <v/>
      </c>
      <c r="E270" s="894" t="str">
        <f>IF(ISBLANK('A1'!H270),"",'A1'!H270)</f>
        <v/>
      </c>
      <c r="F270" s="984" t="str">
        <f>IF(ISBLANK('A1'!I270),"",'A1'!I270)</f>
        <v/>
      </c>
      <c r="G270" s="805"/>
      <c r="H270" s="198"/>
      <c r="I270" s="194"/>
      <c r="J270" s="195"/>
      <c r="K270" s="195"/>
      <c r="L270" s="195"/>
      <c r="M270" s="195"/>
      <c r="N270" s="196"/>
      <c r="O270" s="197"/>
      <c r="P270" s="196"/>
      <c r="Q270" s="196"/>
      <c r="R270" s="198"/>
      <c r="S270" s="1137" t="str">
        <f t="shared" si="7"/>
        <v/>
      </c>
      <c r="T270" s="1138"/>
      <c r="U270" s="436"/>
      <c r="V270" s="978"/>
      <c r="W270" s="981" t="str">
        <f>IF(ISBLANK('A1'!A270),"",'A1'!A270&amp;"-")&amp;'A1'!B270&amp;IF(ISBLANK('A1'!D270),"","/"&amp;'A1'!D270)</f>
        <v/>
      </c>
      <c r="X270" s="981" t="str">
        <f t="shared" si="8"/>
        <v/>
      </c>
    </row>
    <row r="271" spans="1:24" x14ac:dyDescent="0.25">
      <c r="A271" s="141" t="str">
        <f>IF(ISBLANK('A1'!A271),"",'A1'!A271)</f>
        <v/>
      </c>
      <c r="B271" s="982" t="str">
        <f>IF(ISBLANK('A1'!B271),"",'A1'!B271)</f>
        <v/>
      </c>
      <c r="C271" s="983" t="str">
        <f>IF(ISBLANK('A1'!D271),"",'A1'!D271)</f>
        <v/>
      </c>
      <c r="D271" s="897" t="str">
        <f>IF(ISBLANK('A1'!G271),"",'A1'!G271)</f>
        <v/>
      </c>
      <c r="E271" s="894" t="str">
        <f>IF(ISBLANK('A1'!H271),"",'A1'!H271)</f>
        <v/>
      </c>
      <c r="F271" s="984" t="str">
        <f>IF(ISBLANK('A1'!I271),"",'A1'!I271)</f>
        <v/>
      </c>
      <c r="G271" s="805"/>
      <c r="H271" s="198"/>
      <c r="I271" s="194"/>
      <c r="J271" s="195"/>
      <c r="K271" s="195"/>
      <c r="L271" s="195"/>
      <c r="M271" s="195"/>
      <c r="N271" s="196"/>
      <c r="O271" s="197"/>
      <c r="P271" s="196"/>
      <c r="Q271" s="196"/>
      <c r="R271" s="198"/>
      <c r="S271" s="1137" t="str">
        <f t="shared" si="7"/>
        <v/>
      </c>
      <c r="T271" s="1138"/>
      <c r="U271" s="436"/>
      <c r="V271" s="978"/>
      <c r="W271" s="981" t="str">
        <f>IF(ISBLANK('A1'!A271),"",'A1'!A271&amp;"-")&amp;'A1'!B271&amp;IF(ISBLANK('A1'!D271),"","/"&amp;'A1'!D271)</f>
        <v/>
      </c>
      <c r="X271" s="981" t="str">
        <f t="shared" si="8"/>
        <v/>
      </c>
    </row>
    <row r="272" spans="1:24" x14ac:dyDescent="0.25">
      <c r="A272" s="141" t="str">
        <f>IF(ISBLANK('A1'!A272),"",'A1'!A272)</f>
        <v/>
      </c>
      <c r="B272" s="982" t="str">
        <f>IF(ISBLANK('A1'!B272),"",'A1'!B272)</f>
        <v/>
      </c>
      <c r="C272" s="983" t="str">
        <f>IF(ISBLANK('A1'!D272),"",'A1'!D272)</f>
        <v/>
      </c>
      <c r="D272" s="897" t="str">
        <f>IF(ISBLANK('A1'!G272),"",'A1'!G272)</f>
        <v/>
      </c>
      <c r="E272" s="894" t="str">
        <f>IF(ISBLANK('A1'!H272),"",'A1'!H272)</f>
        <v/>
      </c>
      <c r="F272" s="984" t="str">
        <f>IF(ISBLANK('A1'!I272),"",'A1'!I272)</f>
        <v/>
      </c>
      <c r="G272" s="805"/>
      <c r="H272" s="198"/>
      <c r="I272" s="194"/>
      <c r="J272" s="195"/>
      <c r="K272" s="195"/>
      <c r="L272" s="195"/>
      <c r="M272" s="195"/>
      <c r="N272" s="196"/>
      <c r="O272" s="197"/>
      <c r="P272" s="196"/>
      <c r="Q272" s="196"/>
      <c r="R272" s="198"/>
      <c r="S272" s="1137" t="str">
        <f t="shared" si="7"/>
        <v/>
      </c>
      <c r="T272" s="1138"/>
      <c r="U272" s="436"/>
      <c r="V272" s="978"/>
      <c r="W272" s="981" t="str">
        <f>IF(ISBLANK('A1'!A272),"",'A1'!A272&amp;"-")&amp;'A1'!B272&amp;IF(ISBLANK('A1'!D272),"","/"&amp;'A1'!D272)</f>
        <v/>
      </c>
      <c r="X272" s="981" t="str">
        <f t="shared" si="8"/>
        <v/>
      </c>
    </row>
    <row r="273" spans="1:24" x14ac:dyDescent="0.25">
      <c r="A273" s="141" t="str">
        <f>IF(ISBLANK('A1'!A273),"",'A1'!A273)</f>
        <v/>
      </c>
      <c r="B273" s="982" t="str">
        <f>IF(ISBLANK('A1'!B273),"",'A1'!B273)</f>
        <v/>
      </c>
      <c r="C273" s="983" t="str">
        <f>IF(ISBLANK('A1'!D273),"",'A1'!D273)</f>
        <v/>
      </c>
      <c r="D273" s="897" t="str">
        <f>IF(ISBLANK('A1'!G273),"",'A1'!G273)</f>
        <v/>
      </c>
      <c r="E273" s="894" t="str">
        <f>IF(ISBLANK('A1'!H273),"",'A1'!H273)</f>
        <v/>
      </c>
      <c r="F273" s="984" t="str">
        <f>IF(ISBLANK('A1'!I273),"",'A1'!I273)</f>
        <v/>
      </c>
      <c r="G273" s="805"/>
      <c r="H273" s="198"/>
      <c r="I273" s="194"/>
      <c r="J273" s="195"/>
      <c r="K273" s="195"/>
      <c r="L273" s="195"/>
      <c r="M273" s="195"/>
      <c r="N273" s="196"/>
      <c r="O273" s="197"/>
      <c r="P273" s="196"/>
      <c r="Q273" s="196"/>
      <c r="R273" s="198"/>
      <c r="S273" s="1137" t="str">
        <f t="shared" si="7"/>
        <v/>
      </c>
      <c r="T273" s="1138"/>
      <c r="U273" s="436"/>
      <c r="V273" s="978"/>
      <c r="W273" s="981" t="str">
        <f>IF(ISBLANK('A1'!A273),"",'A1'!A273&amp;"-")&amp;'A1'!B273&amp;IF(ISBLANK('A1'!D273),"","/"&amp;'A1'!D273)</f>
        <v/>
      </c>
      <c r="X273" s="981" t="str">
        <f t="shared" si="8"/>
        <v/>
      </c>
    </row>
    <row r="274" spans="1:24" x14ac:dyDescent="0.25">
      <c r="A274" s="141" t="str">
        <f>IF(ISBLANK('A1'!A274),"",'A1'!A274)</f>
        <v/>
      </c>
      <c r="B274" s="982" t="str">
        <f>IF(ISBLANK('A1'!B274),"",'A1'!B274)</f>
        <v/>
      </c>
      <c r="C274" s="983" t="str">
        <f>IF(ISBLANK('A1'!D274),"",'A1'!D274)</f>
        <v/>
      </c>
      <c r="D274" s="897" t="str">
        <f>IF(ISBLANK('A1'!G274),"",'A1'!G274)</f>
        <v/>
      </c>
      <c r="E274" s="894" t="str">
        <f>IF(ISBLANK('A1'!H274),"",'A1'!H274)</f>
        <v/>
      </c>
      <c r="F274" s="984" t="str">
        <f>IF(ISBLANK('A1'!I274),"",'A1'!I274)</f>
        <v/>
      </c>
      <c r="G274" s="805"/>
      <c r="H274" s="198"/>
      <c r="I274" s="194"/>
      <c r="J274" s="195"/>
      <c r="K274" s="195"/>
      <c r="L274" s="195"/>
      <c r="M274" s="195"/>
      <c r="N274" s="196"/>
      <c r="O274" s="197"/>
      <c r="P274" s="196"/>
      <c r="Q274" s="196"/>
      <c r="R274" s="198"/>
      <c r="S274" s="1137" t="str">
        <f t="shared" ref="S274:S337" si="9">X274</f>
        <v/>
      </c>
      <c r="T274" s="1138"/>
      <c r="U274" s="436"/>
      <c r="V274" s="978"/>
      <c r="W274" s="981" t="str">
        <f>IF(ISBLANK('A1'!A274),"",'A1'!A274&amp;"-")&amp;'A1'!B274&amp;IF(ISBLANK('A1'!D274),"","/"&amp;'A1'!D274)</f>
        <v/>
      </c>
      <c r="X274" s="981" t="str">
        <f t="shared" ref="X274:X337" si="10">IF(ISBLANK(W274),"",IF(ROW(X274)=MATCH(W274,W:W,0),W274,""))</f>
        <v/>
      </c>
    </row>
    <row r="275" spans="1:24" x14ac:dyDescent="0.25">
      <c r="A275" s="141" t="str">
        <f>IF(ISBLANK('A1'!A275),"",'A1'!A275)</f>
        <v/>
      </c>
      <c r="B275" s="982" t="str">
        <f>IF(ISBLANK('A1'!B275),"",'A1'!B275)</f>
        <v/>
      </c>
      <c r="C275" s="983" t="str">
        <f>IF(ISBLANK('A1'!D275),"",'A1'!D275)</f>
        <v/>
      </c>
      <c r="D275" s="897" t="str">
        <f>IF(ISBLANK('A1'!G275),"",'A1'!G275)</f>
        <v/>
      </c>
      <c r="E275" s="894" t="str">
        <f>IF(ISBLANK('A1'!H275),"",'A1'!H275)</f>
        <v/>
      </c>
      <c r="F275" s="984" t="str">
        <f>IF(ISBLANK('A1'!I275),"",'A1'!I275)</f>
        <v/>
      </c>
      <c r="G275" s="805"/>
      <c r="H275" s="198"/>
      <c r="I275" s="194"/>
      <c r="J275" s="195"/>
      <c r="K275" s="195"/>
      <c r="L275" s="195"/>
      <c r="M275" s="195"/>
      <c r="N275" s="196"/>
      <c r="O275" s="197"/>
      <c r="P275" s="196"/>
      <c r="Q275" s="196"/>
      <c r="R275" s="198"/>
      <c r="S275" s="1137" t="str">
        <f t="shared" si="9"/>
        <v/>
      </c>
      <c r="T275" s="1138"/>
      <c r="U275" s="436"/>
      <c r="V275" s="978"/>
      <c r="W275" s="981" t="str">
        <f>IF(ISBLANK('A1'!A275),"",'A1'!A275&amp;"-")&amp;'A1'!B275&amp;IF(ISBLANK('A1'!D275),"","/"&amp;'A1'!D275)</f>
        <v/>
      </c>
      <c r="X275" s="981" t="str">
        <f t="shared" si="10"/>
        <v/>
      </c>
    </row>
    <row r="276" spans="1:24" x14ac:dyDescent="0.25">
      <c r="A276" s="141" t="str">
        <f>IF(ISBLANK('A1'!A276),"",'A1'!A276)</f>
        <v/>
      </c>
      <c r="B276" s="982" t="str">
        <f>IF(ISBLANK('A1'!B276),"",'A1'!B276)</f>
        <v/>
      </c>
      <c r="C276" s="983" t="str">
        <f>IF(ISBLANK('A1'!D276),"",'A1'!D276)</f>
        <v/>
      </c>
      <c r="D276" s="897" t="str">
        <f>IF(ISBLANK('A1'!G276),"",'A1'!G276)</f>
        <v/>
      </c>
      <c r="E276" s="894" t="str">
        <f>IF(ISBLANK('A1'!H276),"",'A1'!H276)</f>
        <v/>
      </c>
      <c r="F276" s="984" t="str">
        <f>IF(ISBLANK('A1'!I276),"",'A1'!I276)</f>
        <v/>
      </c>
      <c r="G276" s="805"/>
      <c r="H276" s="198"/>
      <c r="I276" s="194"/>
      <c r="J276" s="195"/>
      <c r="K276" s="195"/>
      <c r="L276" s="195"/>
      <c r="M276" s="195"/>
      <c r="N276" s="196"/>
      <c r="O276" s="197"/>
      <c r="P276" s="196"/>
      <c r="Q276" s="196"/>
      <c r="R276" s="198"/>
      <c r="S276" s="1137" t="str">
        <f t="shared" si="9"/>
        <v/>
      </c>
      <c r="T276" s="1138"/>
      <c r="U276" s="436"/>
      <c r="V276" s="978"/>
      <c r="W276" s="981" t="str">
        <f>IF(ISBLANK('A1'!A276),"",'A1'!A276&amp;"-")&amp;'A1'!B276&amp;IF(ISBLANK('A1'!D276),"","/"&amp;'A1'!D276)</f>
        <v/>
      </c>
      <c r="X276" s="981" t="str">
        <f t="shared" si="10"/>
        <v/>
      </c>
    </row>
    <row r="277" spans="1:24" x14ac:dyDescent="0.25">
      <c r="A277" s="141" t="str">
        <f>IF(ISBLANK('A1'!A277),"",'A1'!A277)</f>
        <v/>
      </c>
      <c r="B277" s="982" t="str">
        <f>IF(ISBLANK('A1'!B277),"",'A1'!B277)</f>
        <v/>
      </c>
      <c r="C277" s="983" t="str">
        <f>IF(ISBLANK('A1'!D277),"",'A1'!D277)</f>
        <v/>
      </c>
      <c r="D277" s="897" t="str">
        <f>IF(ISBLANK('A1'!G277),"",'A1'!G277)</f>
        <v/>
      </c>
      <c r="E277" s="894" t="str">
        <f>IF(ISBLANK('A1'!H277),"",'A1'!H277)</f>
        <v/>
      </c>
      <c r="F277" s="984" t="str">
        <f>IF(ISBLANK('A1'!I277),"",'A1'!I277)</f>
        <v/>
      </c>
      <c r="G277" s="805"/>
      <c r="H277" s="198"/>
      <c r="I277" s="194"/>
      <c r="J277" s="195"/>
      <c r="K277" s="195"/>
      <c r="L277" s="195"/>
      <c r="M277" s="195"/>
      <c r="N277" s="196"/>
      <c r="O277" s="197"/>
      <c r="P277" s="196"/>
      <c r="Q277" s="196"/>
      <c r="R277" s="198"/>
      <c r="S277" s="1137" t="str">
        <f t="shared" si="9"/>
        <v/>
      </c>
      <c r="T277" s="1138"/>
      <c r="U277" s="436"/>
      <c r="V277" s="978"/>
      <c r="W277" s="981" t="str">
        <f>IF(ISBLANK('A1'!A277),"",'A1'!A277&amp;"-")&amp;'A1'!B277&amp;IF(ISBLANK('A1'!D277),"","/"&amp;'A1'!D277)</f>
        <v/>
      </c>
      <c r="X277" s="981" t="str">
        <f t="shared" si="10"/>
        <v/>
      </c>
    </row>
    <row r="278" spans="1:24" x14ac:dyDescent="0.25">
      <c r="A278" s="141" t="str">
        <f>IF(ISBLANK('A1'!A278),"",'A1'!A278)</f>
        <v/>
      </c>
      <c r="B278" s="982" t="str">
        <f>IF(ISBLANK('A1'!B278),"",'A1'!B278)</f>
        <v/>
      </c>
      <c r="C278" s="983" t="str">
        <f>IF(ISBLANK('A1'!D278),"",'A1'!D278)</f>
        <v/>
      </c>
      <c r="D278" s="897" t="str">
        <f>IF(ISBLANK('A1'!G278),"",'A1'!G278)</f>
        <v/>
      </c>
      <c r="E278" s="894" t="str">
        <f>IF(ISBLANK('A1'!H278),"",'A1'!H278)</f>
        <v/>
      </c>
      <c r="F278" s="984" t="str">
        <f>IF(ISBLANK('A1'!I278),"",'A1'!I278)</f>
        <v/>
      </c>
      <c r="G278" s="805"/>
      <c r="H278" s="198"/>
      <c r="I278" s="194"/>
      <c r="J278" s="195"/>
      <c r="K278" s="195"/>
      <c r="L278" s="195"/>
      <c r="M278" s="195"/>
      <c r="N278" s="196"/>
      <c r="O278" s="197"/>
      <c r="P278" s="196"/>
      <c r="Q278" s="196"/>
      <c r="R278" s="198"/>
      <c r="S278" s="1137" t="str">
        <f t="shared" si="9"/>
        <v/>
      </c>
      <c r="T278" s="1138"/>
      <c r="U278" s="436"/>
      <c r="V278" s="978"/>
      <c r="W278" s="981" t="str">
        <f>IF(ISBLANK('A1'!A278),"",'A1'!A278&amp;"-")&amp;'A1'!B278&amp;IF(ISBLANK('A1'!D278),"","/"&amp;'A1'!D278)</f>
        <v/>
      </c>
      <c r="X278" s="981" t="str">
        <f t="shared" si="10"/>
        <v/>
      </c>
    </row>
    <row r="279" spans="1:24" x14ac:dyDescent="0.25">
      <c r="A279" s="141" t="str">
        <f>IF(ISBLANK('A1'!A279),"",'A1'!A279)</f>
        <v/>
      </c>
      <c r="B279" s="982" t="str">
        <f>IF(ISBLANK('A1'!B279),"",'A1'!B279)</f>
        <v/>
      </c>
      <c r="C279" s="983" t="str">
        <f>IF(ISBLANK('A1'!D279),"",'A1'!D279)</f>
        <v/>
      </c>
      <c r="D279" s="897" t="str">
        <f>IF(ISBLANK('A1'!G279),"",'A1'!G279)</f>
        <v/>
      </c>
      <c r="E279" s="894" t="str">
        <f>IF(ISBLANK('A1'!H279),"",'A1'!H279)</f>
        <v/>
      </c>
      <c r="F279" s="984" t="str">
        <f>IF(ISBLANK('A1'!I279),"",'A1'!I279)</f>
        <v/>
      </c>
      <c r="G279" s="805"/>
      <c r="H279" s="198"/>
      <c r="I279" s="194"/>
      <c r="J279" s="195"/>
      <c r="K279" s="195"/>
      <c r="L279" s="195"/>
      <c r="M279" s="195"/>
      <c r="N279" s="196"/>
      <c r="O279" s="197"/>
      <c r="P279" s="196"/>
      <c r="Q279" s="196"/>
      <c r="R279" s="198"/>
      <c r="S279" s="1137" t="str">
        <f t="shared" si="9"/>
        <v/>
      </c>
      <c r="T279" s="1138"/>
      <c r="U279" s="436"/>
      <c r="V279" s="978"/>
      <c r="W279" s="981" t="str">
        <f>IF(ISBLANK('A1'!A279),"",'A1'!A279&amp;"-")&amp;'A1'!B279&amp;IF(ISBLANK('A1'!D279),"","/"&amp;'A1'!D279)</f>
        <v/>
      </c>
      <c r="X279" s="981" t="str">
        <f t="shared" si="10"/>
        <v/>
      </c>
    </row>
    <row r="280" spans="1:24" x14ac:dyDescent="0.25">
      <c r="A280" s="141" t="str">
        <f>IF(ISBLANK('A1'!A280),"",'A1'!A280)</f>
        <v/>
      </c>
      <c r="B280" s="982" t="str">
        <f>IF(ISBLANK('A1'!B280),"",'A1'!B280)</f>
        <v/>
      </c>
      <c r="C280" s="983" t="str">
        <f>IF(ISBLANK('A1'!D280),"",'A1'!D280)</f>
        <v/>
      </c>
      <c r="D280" s="897" t="str">
        <f>IF(ISBLANK('A1'!G280),"",'A1'!G280)</f>
        <v/>
      </c>
      <c r="E280" s="894" t="str">
        <f>IF(ISBLANK('A1'!H280),"",'A1'!H280)</f>
        <v/>
      </c>
      <c r="F280" s="984" t="str">
        <f>IF(ISBLANK('A1'!I280),"",'A1'!I280)</f>
        <v/>
      </c>
      <c r="G280" s="805"/>
      <c r="H280" s="198"/>
      <c r="I280" s="194"/>
      <c r="J280" s="195"/>
      <c r="K280" s="195"/>
      <c r="L280" s="195"/>
      <c r="M280" s="195"/>
      <c r="N280" s="196"/>
      <c r="O280" s="197"/>
      <c r="P280" s="196"/>
      <c r="Q280" s="196"/>
      <c r="R280" s="198"/>
      <c r="S280" s="1137" t="str">
        <f t="shared" si="9"/>
        <v/>
      </c>
      <c r="T280" s="1138"/>
      <c r="U280" s="436"/>
      <c r="V280" s="978"/>
      <c r="W280" s="981" t="str">
        <f>IF(ISBLANK('A1'!A280),"",'A1'!A280&amp;"-")&amp;'A1'!B280&amp;IF(ISBLANK('A1'!D280),"","/"&amp;'A1'!D280)</f>
        <v/>
      </c>
      <c r="X280" s="981" t="str">
        <f t="shared" si="10"/>
        <v/>
      </c>
    </row>
    <row r="281" spans="1:24" x14ac:dyDescent="0.25">
      <c r="A281" s="141" t="str">
        <f>IF(ISBLANK('A1'!A281),"",'A1'!A281)</f>
        <v/>
      </c>
      <c r="B281" s="982" t="str">
        <f>IF(ISBLANK('A1'!B281),"",'A1'!B281)</f>
        <v/>
      </c>
      <c r="C281" s="983" t="str">
        <f>IF(ISBLANK('A1'!D281),"",'A1'!D281)</f>
        <v/>
      </c>
      <c r="D281" s="897" t="str">
        <f>IF(ISBLANK('A1'!G281),"",'A1'!G281)</f>
        <v/>
      </c>
      <c r="E281" s="894" t="str">
        <f>IF(ISBLANK('A1'!H281),"",'A1'!H281)</f>
        <v/>
      </c>
      <c r="F281" s="984" t="str">
        <f>IF(ISBLANK('A1'!I281),"",'A1'!I281)</f>
        <v/>
      </c>
      <c r="G281" s="805"/>
      <c r="H281" s="198"/>
      <c r="I281" s="194"/>
      <c r="J281" s="195"/>
      <c r="K281" s="195"/>
      <c r="L281" s="195"/>
      <c r="M281" s="195"/>
      <c r="N281" s="196"/>
      <c r="O281" s="197"/>
      <c r="P281" s="196"/>
      <c r="Q281" s="196"/>
      <c r="R281" s="198"/>
      <c r="S281" s="1137" t="str">
        <f t="shared" si="9"/>
        <v/>
      </c>
      <c r="T281" s="1138"/>
      <c r="U281" s="436"/>
      <c r="V281" s="978"/>
      <c r="W281" s="981" t="str">
        <f>IF(ISBLANK('A1'!A281),"",'A1'!A281&amp;"-")&amp;'A1'!B281&amp;IF(ISBLANK('A1'!D281),"","/"&amp;'A1'!D281)</f>
        <v/>
      </c>
      <c r="X281" s="981" t="str">
        <f t="shared" si="10"/>
        <v/>
      </c>
    </row>
    <row r="282" spans="1:24" x14ac:dyDescent="0.25">
      <c r="A282" s="141" t="str">
        <f>IF(ISBLANK('A1'!A282),"",'A1'!A282)</f>
        <v/>
      </c>
      <c r="B282" s="982" t="str">
        <f>IF(ISBLANK('A1'!B282),"",'A1'!B282)</f>
        <v/>
      </c>
      <c r="C282" s="983" t="str">
        <f>IF(ISBLANK('A1'!D282),"",'A1'!D282)</f>
        <v/>
      </c>
      <c r="D282" s="897" t="str">
        <f>IF(ISBLANK('A1'!G282),"",'A1'!G282)</f>
        <v/>
      </c>
      <c r="E282" s="894" t="str">
        <f>IF(ISBLANK('A1'!H282),"",'A1'!H282)</f>
        <v/>
      </c>
      <c r="F282" s="984" t="str">
        <f>IF(ISBLANK('A1'!I282),"",'A1'!I282)</f>
        <v/>
      </c>
      <c r="G282" s="805"/>
      <c r="H282" s="198"/>
      <c r="I282" s="194"/>
      <c r="J282" s="195"/>
      <c r="K282" s="195"/>
      <c r="L282" s="195"/>
      <c r="M282" s="195"/>
      <c r="N282" s="196"/>
      <c r="O282" s="197"/>
      <c r="P282" s="196"/>
      <c r="Q282" s="196"/>
      <c r="R282" s="198"/>
      <c r="S282" s="1137" t="str">
        <f t="shared" si="9"/>
        <v/>
      </c>
      <c r="T282" s="1138"/>
      <c r="U282" s="436"/>
      <c r="V282" s="978"/>
      <c r="W282" s="981" t="str">
        <f>IF(ISBLANK('A1'!A282),"",'A1'!A282&amp;"-")&amp;'A1'!B282&amp;IF(ISBLANK('A1'!D282),"","/"&amp;'A1'!D282)</f>
        <v/>
      </c>
      <c r="X282" s="981" t="str">
        <f t="shared" si="10"/>
        <v/>
      </c>
    </row>
    <row r="283" spans="1:24" x14ac:dyDescent="0.25">
      <c r="A283" s="141" t="str">
        <f>IF(ISBLANK('A1'!A283),"",'A1'!A283)</f>
        <v/>
      </c>
      <c r="B283" s="982" t="str">
        <f>IF(ISBLANK('A1'!B283),"",'A1'!B283)</f>
        <v/>
      </c>
      <c r="C283" s="983" t="str">
        <f>IF(ISBLANK('A1'!D283),"",'A1'!D283)</f>
        <v/>
      </c>
      <c r="D283" s="897" t="str">
        <f>IF(ISBLANK('A1'!G283),"",'A1'!G283)</f>
        <v/>
      </c>
      <c r="E283" s="894" t="str">
        <f>IF(ISBLANK('A1'!H283),"",'A1'!H283)</f>
        <v/>
      </c>
      <c r="F283" s="984" t="str">
        <f>IF(ISBLANK('A1'!I283),"",'A1'!I283)</f>
        <v/>
      </c>
      <c r="G283" s="805"/>
      <c r="H283" s="198"/>
      <c r="I283" s="194"/>
      <c r="J283" s="195"/>
      <c r="K283" s="195"/>
      <c r="L283" s="195"/>
      <c r="M283" s="195"/>
      <c r="N283" s="196"/>
      <c r="O283" s="197"/>
      <c r="P283" s="196"/>
      <c r="Q283" s="196"/>
      <c r="R283" s="198"/>
      <c r="S283" s="1137" t="str">
        <f t="shared" si="9"/>
        <v/>
      </c>
      <c r="T283" s="1138"/>
      <c r="U283" s="436"/>
      <c r="V283" s="978"/>
      <c r="W283" s="981" t="str">
        <f>IF(ISBLANK('A1'!A283),"",'A1'!A283&amp;"-")&amp;'A1'!B283&amp;IF(ISBLANK('A1'!D283),"","/"&amp;'A1'!D283)</f>
        <v/>
      </c>
      <c r="X283" s="981" t="str">
        <f t="shared" si="10"/>
        <v/>
      </c>
    </row>
    <row r="284" spans="1:24" x14ac:dyDescent="0.25">
      <c r="A284" s="141" t="str">
        <f>IF(ISBLANK('A1'!A284),"",'A1'!A284)</f>
        <v/>
      </c>
      <c r="B284" s="982" t="str">
        <f>IF(ISBLANK('A1'!B284),"",'A1'!B284)</f>
        <v/>
      </c>
      <c r="C284" s="983" t="str">
        <f>IF(ISBLANK('A1'!D284),"",'A1'!D284)</f>
        <v/>
      </c>
      <c r="D284" s="897" t="str">
        <f>IF(ISBLANK('A1'!G284),"",'A1'!G284)</f>
        <v/>
      </c>
      <c r="E284" s="894" t="str">
        <f>IF(ISBLANK('A1'!H284),"",'A1'!H284)</f>
        <v/>
      </c>
      <c r="F284" s="984" t="str">
        <f>IF(ISBLANK('A1'!I284),"",'A1'!I284)</f>
        <v/>
      </c>
      <c r="G284" s="805"/>
      <c r="H284" s="198"/>
      <c r="I284" s="194"/>
      <c r="J284" s="195"/>
      <c r="K284" s="195"/>
      <c r="L284" s="195"/>
      <c r="M284" s="195"/>
      <c r="N284" s="196"/>
      <c r="O284" s="197"/>
      <c r="P284" s="196"/>
      <c r="Q284" s="196"/>
      <c r="R284" s="198"/>
      <c r="S284" s="1137" t="str">
        <f t="shared" si="9"/>
        <v/>
      </c>
      <c r="T284" s="1138"/>
      <c r="U284" s="436"/>
      <c r="V284" s="978"/>
      <c r="W284" s="981" t="str">
        <f>IF(ISBLANK('A1'!A284),"",'A1'!A284&amp;"-")&amp;'A1'!B284&amp;IF(ISBLANK('A1'!D284),"","/"&amp;'A1'!D284)</f>
        <v/>
      </c>
      <c r="X284" s="981" t="str">
        <f t="shared" si="10"/>
        <v/>
      </c>
    </row>
    <row r="285" spans="1:24" x14ac:dyDescent="0.25">
      <c r="A285" s="141" t="str">
        <f>IF(ISBLANK('A1'!A285),"",'A1'!A285)</f>
        <v/>
      </c>
      <c r="B285" s="982" t="str">
        <f>IF(ISBLANK('A1'!B285),"",'A1'!B285)</f>
        <v/>
      </c>
      <c r="C285" s="983" t="str">
        <f>IF(ISBLANK('A1'!D285),"",'A1'!D285)</f>
        <v/>
      </c>
      <c r="D285" s="897" t="str">
        <f>IF(ISBLANK('A1'!G285),"",'A1'!G285)</f>
        <v/>
      </c>
      <c r="E285" s="894" t="str">
        <f>IF(ISBLANK('A1'!H285),"",'A1'!H285)</f>
        <v/>
      </c>
      <c r="F285" s="984" t="str">
        <f>IF(ISBLANK('A1'!I285),"",'A1'!I285)</f>
        <v/>
      </c>
      <c r="G285" s="805"/>
      <c r="H285" s="198"/>
      <c r="I285" s="194"/>
      <c r="J285" s="195"/>
      <c r="K285" s="195"/>
      <c r="L285" s="195"/>
      <c r="M285" s="195"/>
      <c r="N285" s="196"/>
      <c r="O285" s="197"/>
      <c r="P285" s="196"/>
      <c r="Q285" s="196"/>
      <c r="R285" s="198"/>
      <c r="S285" s="1137" t="str">
        <f t="shared" si="9"/>
        <v/>
      </c>
      <c r="T285" s="1138"/>
      <c r="U285" s="436"/>
      <c r="V285" s="978"/>
      <c r="W285" s="981" t="str">
        <f>IF(ISBLANK('A1'!A285),"",'A1'!A285&amp;"-")&amp;'A1'!B285&amp;IF(ISBLANK('A1'!D285),"","/"&amp;'A1'!D285)</f>
        <v/>
      </c>
      <c r="X285" s="981" t="str">
        <f t="shared" si="10"/>
        <v/>
      </c>
    </row>
    <row r="286" spans="1:24" x14ac:dyDescent="0.25">
      <c r="A286" s="141" t="str">
        <f>IF(ISBLANK('A1'!A286),"",'A1'!A286)</f>
        <v/>
      </c>
      <c r="B286" s="982" t="str">
        <f>IF(ISBLANK('A1'!B286),"",'A1'!B286)</f>
        <v/>
      </c>
      <c r="C286" s="983" t="str">
        <f>IF(ISBLANK('A1'!D286),"",'A1'!D286)</f>
        <v/>
      </c>
      <c r="D286" s="897" t="str">
        <f>IF(ISBLANK('A1'!G286),"",'A1'!G286)</f>
        <v/>
      </c>
      <c r="E286" s="894" t="str">
        <f>IF(ISBLANK('A1'!H286),"",'A1'!H286)</f>
        <v/>
      </c>
      <c r="F286" s="984" t="str">
        <f>IF(ISBLANK('A1'!I286),"",'A1'!I286)</f>
        <v/>
      </c>
      <c r="G286" s="805"/>
      <c r="H286" s="198"/>
      <c r="I286" s="194"/>
      <c r="J286" s="195"/>
      <c r="K286" s="195"/>
      <c r="L286" s="195"/>
      <c r="M286" s="195"/>
      <c r="N286" s="196"/>
      <c r="O286" s="197"/>
      <c r="P286" s="196"/>
      <c r="Q286" s="196"/>
      <c r="R286" s="198"/>
      <c r="S286" s="1137" t="str">
        <f t="shared" si="9"/>
        <v/>
      </c>
      <c r="T286" s="1138"/>
      <c r="U286" s="436"/>
      <c r="V286" s="978"/>
      <c r="W286" s="981" t="str">
        <f>IF(ISBLANK('A1'!A286),"",'A1'!A286&amp;"-")&amp;'A1'!B286&amp;IF(ISBLANK('A1'!D286),"","/"&amp;'A1'!D286)</f>
        <v/>
      </c>
      <c r="X286" s="981" t="str">
        <f t="shared" si="10"/>
        <v/>
      </c>
    </row>
    <row r="287" spans="1:24" x14ac:dyDescent="0.25">
      <c r="A287" s="141" t="str">
        <f>IF(ISBLANK('A1'!A287),"",'A1'!A287)</f>
        <v/>
      </c>
      <c r="B287" s="982" t="str">
        <f>IF(ISBLANK('A1'!B287),"",'A1'!B287)</f>
        <v/>
      </c>
      <c r="C287" s="983" t="str">
        <f>IF(ISBLANK('A1'!D287),"",'A1'!D287)</f>
        <v/>
      </c>
      <c r="D287" s="897" t="str">
        <f>IF(ISBLANK('A1'!G287),"",'A1'!G287)</f>
        <v/>
      </c>
      <c r="E287" s="894" t="str">
        <f>IF(ISBLANK('A1'!H287),"",'A1'!H287)</f>
        <v/>
      </c>
      <c r="F287" s="984" t="str">
        <f>IF(ISBLANK('A1'!I287),"",'A1'!I287)</f>
        <v/>
      </c>
      <c r="G287" s="805"/>
      <c r="H287" s="198"/>
      <c r="I287" s="194"/>
      <c r="J287" s="195"/>
      <c r="K287" s="195"/>
      <c r="L287" s="195"/>
      <c r="M287" s="195"/>
      <c r="N287" s="196"/>
      <c r="O287" s="197"/>
      <c r="P287" s="196"/>
      <c r="Q287" s="196"/>
      <c r="R287" s="198"/>
      <c r="S287" s="1137" t="str">
        <f t="shared" si="9"/>
        <v/>
      </c>
      <c r="T287" s="1138"/>
      <c r="U287" s="436"/>
      <c r="V287" s="978"/>
      <c r="W287" s="981" t="str">
        <f>IF(ISBLANK('A1'!A287),"",'A1'!A287&amp;"-")&amp;'A1'!B287&amp;IF(ISBLANK('A1'!D287),"","/"&amp;'A1'!D287)</f>
        <v/>
      </c>
      <c r="X287" s="981" t="str">
        <f t="shared" si="10"/>
        <v/>
      </c>
    </row>
    <row r="288" spans="1:24" x14ac:dyDescent="0.25">
      <c r="A288" s="141" t="str">
        <f>IF(ISBLANK('A1'!A288),"",'A1'!A288)</f>
        <v/>
      </c>
      <c r="B288" s="982" t="str">
        <f>IF(ISBLANK('A1'!B288),"",'A1'!B288)</f>
        <v/>
      </c>
      <c r="C288" s="983" t="str">
        <f>IF(ISBLANK('A1'!D288),"",'A1'!D288)</f>
        <v/>
      </c>
      <c r="D288" s="897" t="str">
        <f>IF(ISBLANK('A1'!G288),"",'A1'!G288)</f>
        <v/>
      </c>
      <c r="E288" s="894" t="str">
        <f>IF(ISBLANK('A1'!H288),"",'A1'!H288)</f>
        <v/>
      </c>
      <c r="F288" s="984" t="str">
        <f>IF(ISBLANK('A1'!I288),"",'A1'!I288)</f>
        <v/>
      </c>
      <c r="G288" s="805"/>
      <c r="H288" s="198"/>
      <c r="I288" s="194"/>
      <c r="J288" s="195"/>
      <c r="K288" s="195"/>
      <c r="L288" s="195"/>
      <c r="M288" s="195"/>
      <c r="N288" s="196"/>
      <c r="O288" s="197"/>
      <c r="P288" s="196"/>
      <c r="Q288" s="196"/>
      <c r="R288" s="198"/>
      <c r="S288" s="1137" t="str">
        <f t="shared" si="9"/>
        <v/>
      </c>
      <c r="T288" s="1138"/>
      <c r="U288" s="436"/>
      <c r="V288" s="978"/>
      <c r="W288" s="981" t="str">
        <f>IF(ISBLANK('A1'!A288),"",'A1'!A288&amp;"-")&amp;'A1'!B288&amp;IF(ISBLANK('A1'!D288),"","/"&amp;'A1'!D288)</f>
        <v/>
      </c>
      <c r="X288" s="981" t="str">
        <f t="shared" si="10"/>
        <v/>
      </c>
    </row>
    <row r="289" spans="1:24" x14ac:dyDescent="0.25">
      <c r="A289" s="141" t="str">
        <f>IF(ISBLANK('A1'!A289),"",'A1'!A289)</f>
        <v/>
      </c>
      <c r="B289" s="982" t="str">
        <f>IF(ISBLANK('A1'!B289),"",'A1'!B289)</f>
        <v/>
      </c>
      <c r="C289" s="983" t="str">
        <f>IF(ISBLANK('A1'!D289),"",'A1'!D289)</f>
        <v/>
      </c>
      <c r="D289" s="897" t="str">
        <f>IF(ISBLANK('A1'!G289),"",'A1'!G289)</f>
        <v/>
      </c>
      <c r="E289" s="894" t="str">
        <f>IF(ISBLANK('A1'!H289),"",'A1'!H289)</f>
        <v/>
      </c>
      <c r="F289" s="984" t="str">
        <f>IF(ISBLANK('A1'!I289),"",'A1'!I289)</f>
        <v/>
      </c>
      <c r="G289" s="805"/>
      <c r="H289" s="198"/>
      <c r="I289" s="194"/>
      <c r="J289" s="195"/>
      <c r="K289" s="195"/>
      <c r="L289" s="195"/>
      <c r="M289" s="195"/>
      <c r="N289" s="196"/>
      <c r="O289" s="197"/>
      <c r="P289" s="196"/>
      <c r="Q289" s="196"/>
      <c r="R289" s="198"/>
      <c r="S289" s="1137" t="str">
        <f t="shared" si="9"/>
        <v/>
      </c>
      <c r="T289" s="1138"/>
      <c r="U289" s="436"/>
      <c r="V289" s="978"/>
      <c r="W289" s="981" t="str">
        <f>IF(ISBLANK('A1'!A289),"",'A1'!A289&amp;"-")&amp;'A1'!B289&amp;IF(ISBLANK('A1'!D289),"","/"&amp;'A1'!D289)</f>
        <v/>
      </c>
      <c r="X289" s="981" t="str">
        <f t="shared" si="10"/>
        <v/>
      </c>
    </row>
    <row r="290" spans="1:24" x14ac:dyDescent="0.25">
      <c r="A290" s="141" t="str">
        <f>IF(ISBLANK('A1'!A290),"",'A1'!A290)</f>
        <v/>
      </c>
      <c r="B290" s="982" t="str">
        <f>IF(ISBLANK('A1'!B290),"",'A1'!B290)</f>
        <v/>
      </c>
      <c r="C290" s="983" t="str">
        <f>IF(ISBLANK('A1'!D290),"",'A1'!D290)</f>
        <v/>
      </c>
      <c r="D290" s="897" t="str">
        <f>IF(ISBLANK('A1'!G290),"",'A1'!G290)</f>
        <v/>
      </c>
      <c r="E290" s="894" t="str">
        <f>IF(ISBLANK('A1'!H290),"",'A1'!H290)</f>
        <v/>
      </c>
      <c r="F290" s="984" t="str">
        <f>IF(ISBLANK('A1'!I290),"",'A1'!I290)</f>
        <v/>
      </c>
      <c r="G290" s="805"/>
      <c r="H290" s="198"/>
      <c r="I290" s="194"/>
      <c r="J290" s="195"/>
      <c r="K290" s="195"/>
      <c r="L290" s="195"/>
      <c r="M290" s="195"/>
      <c r="N290" s="196"/>
      <c r="O290" s="197"/>
      <c r="P290" s="196"/>
      <c r="Q290" s="196"/>
      <c r="R290" s="198"/>
      <c r="S290" s="1137" t="str">
        <f t="shared" si="9"/>
        <v/>
      </c>
      <c r="T290" s="1138"/>
      <c r="U290" s="436"/>
      <c r="V290" s="978"/>
      <c r="W290" s="981" t="str">
        <f>IF(ISBLANK('A1'!A290),"",'A1'!A290&amp;"-")&amp;'A1'!B290&amp;IF(ISBLANK('A1'!D290),"","/"&amp;'A1'!D290)</f>
        <v/>
      </c>
      <c r="X290" s="981" t="str">
        <f t="shared" si="10"/>
        <v/>
      </c>
    </row>
    <row r="291" spans="1:24" x14ac:dyDescent="0.25">
      <c r="A291" s="141" t="str">
        <f>IF(ISBLANK('A1'!A291),"",'A1'!A291)</f>
        <v/>
      </c>
      <c r="B291" s="982" t="str">
        <f>IF(ISBLANK('A1'!B291),"",'A1'!B291)</f>
        <v/>
      </c>
      <c r="C291" s="983" t="str">
        <f>IF(ISBLANK('A1'!D291),"",'A1'!D291)</f>
        <v/>
      </c>
      <c r="D291" s="897" t="str">
        <f>IF(ISBLANK('A1'!G291),"",'A1'!G291)</f>
        <v/>
      </c>
      <c r="E291" s="894" t="str">
        <f>IF(ISBLANK('A1'!H291),"",'A1'!H291)</f>
        <v/>
      </c>
      <c r="F291" s="984" t="str">
        <f>IF(ISBLANK('A1'!I291),"",'A1'!I291)</f>
        <v/>
      </c>
      <c r="G291" s="805"/>
      <c r="H291" s="198"/>
      <c r="I291" s="194"/>
      <c r="J291" s="195"/>
      <c r="K291" s="195"/>
      <c r="L291" s="195"/>
      <c r="M291" s="195"/>
      <c r="N291" s="196"/>
      <c r="O291" s="197"/>
      <c r="P291" s="196"/>
      <c r="Q291" s="196"/>
      <c r="R291" s="198"/>
      <c r="S291" s="1137" t="str">
        <f t="shared" si="9"/>
        <v/>
      </c>
      <c r="T291" s="1138"/>
      <c r="U291" s="436"/>
      <c r="V291" s="978"/>
      <c r="W291" s="981" t="str">
        <f>IF(ISBLANK('A1'!A291),"",'A1'!A291&amp;"-")&amp;'A1'!B291&amp;IF(ISBLANK('A1'!D291),"","/"&amp;'A1'!D291)</f>
        <v/>
      </c>
      <c r="X291" s="981" t="str">
        <f t="shared" si="10"/>
        <v/>
      </c>
    </row>
    <row r="292" spans="1:24" x14ac:dyDescent="0.25">
      <c r="A292" s="141" t="str">
        <f>IF(ISBLANK('A1'!A292),"",'A1'!A292)</f>
        <v/>
      </c>
      <c r="B292" s="982" t="str">
        <f>IF(ISBLANK('A1'!B292),"",'A1'!B292)</f>
        <v/>
      </c>
      <c r="C292" s="983" t="str">
        <f>IF(ISBLANK('A1'!D292),"",'A1'!D292)</f>
        <v/>
      </c>
      <c r="D292" s="897" t="str">
        <f>IF(ISBLANK('A1'!G292),"",'A1'!G292)</f>
        <v/>
      </c>
      <c r="E292" s="894" t="str">
        <f>IF(ISBLANK('A1'!H292),"",'A1'!H292)</f>
        <v/>
      </c>
      <c r="F292" s="984" t="str">
        <f>IF(ISBLANK('A1'!I292),"",'A1'!I292)</f>
        <v/>
      </c>
      <c r="G292" s="805"/>
      <c r="H292" s="198"/>
      <c r="I292" s="194"/>
      <c r="J292" s="195"/>
      <c r="K292" s="195"/>
      <c r="L292" s="195"/>
      <c r="M292" s="195"/>
      <c r="N292" s="196"/>
      <c r="O292" s="197"/>
      <c r="P292" s="196"/>
      <c r="Q292" s="196"/>
      <c r="R292" s="198"/>
      <c r="S292" s="1137" t="str">
        <f t="shared" si="9"/>
        <v/>
      </c>
      <c r="T292" s="1138"/>
      <c r="U292" s="436"/>
      <c r="V292" s="978"/>
      <c r="W292" s="981" t="str">
        <f>IF(ISBLANK('A1'!A292),"",'A1'!A292&amp;"-")&amp;'A1'!B292&amp;IF(ISBLANK('A1'!D292),"","/"&amp;'A1'!D292)</f>
        <v/>
      </c>
      <c r="X292" s="981" t="str">
        <f t="shared" si="10"/>
        <v/>
      </c>
    </row>
    <row r="293" spans="1:24" x14ac:dyDescent="0.25">
      <c r="A293" s="141" t="str">
        <f>IF(ISBLANK('A1'!A293),"",'A1'!A293)</f>
        <v/>
      </c>
      <c r="B293" s="982" t="str">
        <f>IF(ISBLANK('A1'!B293),"",'A1'!B293)</f>
        <v/>
      </c>
      <c r="C293" s="983" t="str">
        <f>IF(ISBLANK('A1'!D293),"",'A1'!D293)</f>
        <v/>
      </c>
      <c r="D293" s="897" t="str">
        <f>IF(ISBLANK('A1'!G293),"",'A1'!G293)</f>
        <v/>
      </c>
      <c r="E293" s="894" t="str">
        <f>IF(ISBLANK('A1'!H293),"",'A1'!H293)</f>
        <v/>
      </c>
      <c r="F293" s="984" t="str">
        <f>IF(ISBLANK('A1'!I293),"",'A1'!I293)</f>
        <v/>
      </c>
      <c r="G293" s="805"/>
      <c r="H293" s="198"/>
      <c r="I293" s="194"/>
      <c r="J293" s="195"/>
      <c r="K293" s="195"/>
      <c r="L293" s="195"/>
      <c r="M293" s="195"/>
      <c r="N293" s="196"/>
      <c r="O293" s="197"/>
      <c r="P293" s="196"/>
      <c r="Q293" s="196"/>
      <c r="R293" s="198"/>
      <c r="S293" s="1137" t="str">
        <f t="shared" si="9"/>
        <v/>
      </c>
      <c r="T293" s="1138"/>
      <c r="U293" s="436"/>
      <c r="V293" s="978"/>
      <c r="W293" s="981" t="str">
        <f>IF(ISBLANK('A1'!A293),"",'A1'!A293&amp;"-")&amp;'A1'!B293&amp;IF(ISBLANK('A1'!D293),"","/"&amp;'A1'!D293)</f>
        <v/>
      </c>
      <c r="X293" s="981" t="str">
        <f t="shared" si="10"/>
        <v/>
      </c>
    </row>
    <row r="294" spans="1:24" x14ac:dyDescent="0.25">
      <c r="A294" s="141" t="str">
        <f>IF(ISBLANK('A1'!A294),"",'A1'!A294)</f>
        <v/>
      </c>
      <c r="B294" s="982" t="str">
        <f>IF(ISBLANK('A1'!B294),"",'A1'!B294)</f>
        <v/>
      </c>
      <c r="C294" s="983" t="str">
        <f>IF(ISBLANK('A1'!D294),"",'A1'!D294)</f>
        <v/>
      </c>
      <c r="D294" s="897" t="str">
        <f>IF(ISBLANK('A1'!G294),"",'A1'!G294)</f>
        <v/>
      </c>
      <c r="E294" s="894" t="str">
        <f>IF(ISBLANK('A1'!H294),"",'A1'!H294)</f>
        <v/>
      </c>
      <c r="F294" s="984" t="str">
        <f>IF(ISBLANK('A1'!I294),"",'A1'!I294)</f>
        <v/>
      </c>
      <c r="G294" s="805"/>
      <c r="H294" s="198"/>
      <c r="I294" s="194"/>
      <c r="J294" s="195"/>
      <c r="K294" s="195"/>
      <c r="L294" s="195"/>
      <c r="M294" s="195"/>
      <c r="N294" s="196"/>
      <c r="O294" s="197"/>
      <c r="P294" s="196"/>
      <c r="Q294" s="196"/>
      <c r="R294" s="198"/>
      <c r="S294" s="1137" t="str">
        <f t="shared" si="9"/>
        <v/>
      </c>
      <c r="T294" s="1138"/>
      <c r="U294" s="436"/>
      <c r="V294" s="978"/>
      <c r="W294" s="981" t="str">
        <f>IF(ISBLANK('A1'!A294),"",'A1'!A294&amp;"-")&amp;'A1'!B294&amp;IF(ISBLANK('A1'!D294),"","/"&amp;'A1'!D294)</f>
        <v/>
      </c>
      <c r="X294" s="981" t="str">
        <f t="shared" si="10"/>
        <v/>
      </c>
    </row>
    <row r="295" spans="1:24" x14ac:dyDescent="0.25">
      <c r="A295" s="141" t="str">
        <f>IF(ISBLANK('A1'!A295),"",'A1'!A295)</f>
        <v/>
      </c>
      <c r="B295" s="982" t="str">
        <f>IF(ISBLANK('A1'!B295),"",'A1'!B295)</f>
        <v/>
      </c>
      <c r="C295" s="983" t="str">
        <f>IF(ISBLANK('A1'!D295),"",'A1'!D295)</f>
        <v/>
      </c>
      <c r="D295" s="897" t="str">
        <f>IF(ISBLANK('A1'!G295),"",'A1'!G295)</f>
        <v/>
      </c>
      <c r="E295" s="894" t="str">
        <f>IF(ISBLANK('A1'!H295),"",'A1'!H295)</f>
        <v/>
      </c>
      <c r="F295" s="984" t="str">
        <f>IF(ISBLANK('A1'!I295),"",'A1'!I295)</f>
        <v/>
      </c>
      <c r="G295" s="805"/>
      <c r="H295" s="198"/>
      <c r="I295" s="194"/>
      <c r="J295" s="195"/>
      <c r="K295" s="195"/>
      <c r="L295" s="195"/>
      <c r="M295" s="195"/>
      <c r="N295" s="196"/>
      <c r="O295" s="197"/>
      <c r="P295" s="196"/>
      <c r="Q295" s="196"/>
      <c r="R295" s="198"/>
      <c r="S295" s="1137" t="str">
        <f t="shared" si="9"/>
        <v/>
      </c>
      <c r="T295" s="1138"/>
      <c r="U295" s="436"/>
      <c r="V295" s="978"/>
      <c r="W295" s="981" t="str">
        <f>IF(ISBLANK('A1'!A295),"",'A1'!A295&amp;"-")&amp;'A1'!B295&amp;IF(ISBLANK('A1'!D295),"","/"&amp;'A1'!D295)</f>
        <v/>
      </c>
      <c r="X295" s="981" t="str">
        <f t="shared" si="10"/>
        <v/>
      </c>
    </row>
    <row r="296" spans="1:24" x14ac:dyDescent="0.25">
      <c r="A296" s="141" t="str">
        <f>IF(ISBLANK('A1'!A296),"",'A1'!A296)</f>
        <v/>
      </c>
      <c r="B296" s="982" t="str">
        <f>IF(ISBLANK('A1'!B296),"",'A1'!B296)</f>
        <v/>
      </c>
      <c r="C296" s="983" t="str">
        <f>IF(ISBLANK('A1'!D296),"",'A1'!D296)</f>
        <v/>
      </c>
      <c r="D296" s="897" t="str">
        <f>IF(ISBLANK('A1'!G296),"",'A1'!G296)</f>
        <v/>
      </c>
      <c r="E296" s="894" t="str">
        <f>IF(ISBLANK('A1'!H296),"",'A1'!H296)</f>
        <v/>
      </c>
      <c r="F296" s="984" t="str">
        <f>IF(ISBLANK('A1'!I296),"",'A1'!I296)</f>
        <v/>
      </c>
      <c r="G296" s="805"/>
      <c r="H296" s="198"/>
      <c r="I296" s="194"/>
      <c r="J296" s="195"/>
      <c r="K296" s="195"/>
      <c r="L296" s="195"/>
      <c r="M296" s="195"/>
      <c r="N296" s="196"/>
      <c r="O296" s="197"/>
      <c r="P296" s="196"/>
      <c r="Q296" s="196"/>
      <c r="R296" s="198"/>
      <c r="S296" s="1137" t="str">
        <f t="shared" si="9"/>
        <v/>
      </c>
      <c r="T296" s="1138"/>
      <c r="U296" s="436"/>
      <c r="V296" s="978"/>
      <c r="W296" s="981" t="str">
        <f>IF(ISBLANK('A1'!A296),"",'A1'!A296&amp;"-")&amp;'A1'!B296&amp;IF(ISBLANK('A1'!D296),"","/"&amp;'A1'!D296)</f>
        <v/>
      </c>
      <c r="X296" s="981" t="str">
        <f t="shared" si="10"/>
        <v/>
      </c>
    </row>
    <row r="297" spans="1:24" x14ac:dyDescent="0.25">
      <c r="A297" s="141" t="str">
        <f>IF(ISBLANK('A1'!A297),"",'A1'!A297)</f>
        <v/>
      </c>
      <c r="B297" s="982" t="str">
        <f>IF(ISBLANK('A1'!B297),"",'A1'!B297)</f>
        <v/>
      </c>
      <c r="C297" s="983" t="str">
        <f>IF(ISBLANK('A1'!D297),"",'A1'!D297)</f>
        <v/>
      </c>
      <c r="D297" s="897" t="str">
        <f>IF(ISBLANK('A1'!G297),"",'A1'!G297)</f>
        <v/>
      </c>
      <c r="E297" s="894" t="str">
        <f>IF(ISBLANK('A1'!H297),"",'A1'!H297)</f>
        <v/>
      </c>
      <c r="F297" s="984" t="str">
        <f>IF(ISBLANK('A1'!I297),"",'A1'!I297)</f>
        <v/>
      </c>
      <c r="G297" s="805"/>
      <c r="H297" s="198"/>
      <c r="I297" s="194"/>
      <c r="J297" s="195"/>
      <c r="K297" s="195"/>
      <c r="L297" s="195"/>
      <c r="M297" s="195"/>
      <c r="N297" s="196"/>
      <c r="O297" s="197"/>
      <c r="P297" s="196"/>
      <c r="Q297" s="196"/>
      <c r="R297" s="198"/>
      <c r="S297" s="1137" t="str">
        <f t="shared" si="9"/>
        <v/>
      </c>
      <c r="T297" s="1138"/>
      <c r="U297" s="436"/>
      <c r="V297" s="978"/>
      <c r="W297" s="981" t="str">
        <f>IF(ISBLANK('A1'!A297),"",'A1'!A297&amp;"-")&amp;'A1'!B297&amp;IF(ISBLANK('A1'!D297),"","/"&amp;'A1'!D297)</f>
        <v/>
      </c>
      <c r="X297" s="981" t="str">
        <f t="shared" si="10"/>
        <v/>
      </c>
    </row>
    <row r="298" spans="1:24" x14ac:dyDescent="0.25">
      <c r="A298" s="141" t="str">
        <f>IF(ISBLANK('A1'!A298),"",'A1'!A298)</f>
        <v/>
      </c>
      <c r="B298" s="982" t="str">
        <f>IF(ISBLANK('A1'!B298),"",'A1'!B298)</f>
        <v/>
      </c>
      <c r="C298" s="983" t="str">
        <f>IF(ISBLANK('A1'!D298),"",'A1'!D298)</f>
        <v/>
      </c>
      <c r="D298" s="897" t="str">
        <f>IF(ISBLANK('A1'!G298),"",'A1'!G298)</f>
        <v/>
      </c>
      <c r="E298" s="894" t="str">
        <f>IF(ISBLANK('A1'!H298),"",'A1'!H298)</f>
        <v/>
      </c>
      <c r="F298" s="984" t="str">
        <f>IF(ISBLANK('A1'!I298),"",'A1'!I298)</f>
        <v/>
      </c>
      <c r="G298" s="805"/>
      <c r="H298" s="198"/>
      <c r="I298" s="194"/>
      <c r="J298" s="195"/>
      <c r="K298" s="195"/>
      <c r="L298" s="195"/>
      <c r="M298" s="195"/>
      <c r="N298" s="196"/>
      <c r="O298" s="197"/>
      <c r="P298" s="196"/>
      <c r="Q298" s="196"/>
      <c r="R298" s="198"/>
      <c r="S298" s="1137" t="str">
        <f t="shared" si="9"/>
        <v/>
      </c>
      <c r="T298" s="1138"/>
      <c r="U298" s="436"/>
      <c r="V298" s="978"/>
      <c r="W298" s="981" t="str">
        <f>IF(ISBLANK('A1'!A298),"",'A1'!A298&amp;"-")&amp;'A1'!B298&amp;IF(ISBLANK('A1'!D298),"","/"&amp;'A1'!D298)</f>
        <v/>
      </c>
      <c r="X298" s="981" t="str">
        <f t="shared" si="10"/>
        <v/>
      </c>
    </row>
    <row r="299" spans="1:24" x14ac:dyDescent="0.25">
      <c r="A299" s="141" t="str">
        <f>IF(ISBLANK('A1'!A299),"",'A1'!A299)</f>
        <v/>
      </c>
      <c r="B299" s="982" t="str">
        <f>IF(ISBLANK('A1'!B299),"",'A1'!B299)</f>
        <v/>
      </c>
      <c r="C299" s="983" t="str">
        <f>IF(ISBLANK('A1'!D299),"",'A1'!D299)</f>
        <v/>
      </c>
      <c r="D299" s="897" t="str">
        <f>IF(ISBLANK('A1'!G299),"",'A1'!G299)</f>
        <v/>
      </c>
      <c r="E299" s="894" t="str">
        <f>IF(ISBLANK('A1'!H299),"",'A1'!H299)</f>
        <v/>
      </c>
      <c r="F299" s="984" t="str">
        <f>IF(ISBLANK('A1'!I299),"",'A1'!I299)</f>
        <v/>
      </c>
      <c r="G299" s="805"/>
      <c r="H299" s="198"/>
      <c r="I299" s="194"/>
      <c r="J299" s="195"/>
      <c r="K299" s="195"/>
      <c r="L299" s="195"/>
      <c r="M299" s="195"/>
      <c r="N299" s="196"/>
      <c r="O299" s="197"/>
      <c r="P299" s="196"/>
      <c r="Q299" s="196"/>
      <c r="R299" s="198"/>
      <c r="S299" s="1137" t="str">
        <f t="shared" si="9"/>
        <v/>
      </c>
      <c r="T299" s="1138"/>
      <c r="U299" s="436"/>
      <c r="V299" s="978"/>
      <c r="W299" s="981" t="str">
        <f>IF(ISBLANK('A1'!A299),"",'A1'!A299&amp;"-")&amp;'A1'!B299&amp;IF(ISBLANK('A1'!D299),"","/"&amp;'A1'!D299)</f>
        <v/>
      </c>
      <c r="X299" s="981" t="str">
        <f t="shared" si="10"/>
        <v/>
      </c>
    </row>
    <row r="300" spans="1:24" x14ac:dyDescent="0.25">
      <c r="A300" s="141" t="str">
        <f>IF(ISBLANK('A1'!A300),"",'A1'!A300)</f>
        <v/>
      </c>
      <c r="B300" s="982" t="str">
        <f>IF(ISBLANK('A1'!B300),"",'A1'!B300)</f>
        <v/>
      </c>
      <c r="C300" s="983" t="str">
        <f>IF(ISBLANK('A1'!D300),"",'A1'!D300)</f>
        <v/>
      </c>
      <c r="D300" s="897" t="str">
        <f>IF(ISBLANK('A1'!G300),"",'A1'!G300)</f>
        <v/>
      </c>
      <c r="E300" s="894" t="str">
        <f>IF(ISBLANK('A1'!H300),"",'A1'!H300)</f>
        <v/>
      </c>
      <c r="F300" s="984" t="str">
        <f>IF(ISBLANK('A1'!I300),"",'A1'!I300)</f>
        <v/>
      </c>
      <c r="G300" s="805"/>
      <c r="H300" s="198"/>
      <c r="I300" s="194"/>
      <c r="J300" s="195"/>
      <c r="K300" s="195"/>
      <c r="L300" s="195"/>
      <c r="M300" s="195"/>
      <c r="N300" s="196"/>
      <c r="O300" s="197"/>
      <c r="P300" s="196"/>
      <c r="Q300" s="196"/>
      <c r="R300" s="198"/>
      <c r="S300" s="1137" t="str">
        <f t="shared" si="9"/>
        <v/>
      </c>
      <c r="T300" s="1138"/>
      <c r="U300" s="436"/>
      <c r="V300" s="978"/>
      <c r="W300" s="981" t="str">
        <f>IF(ISBLANK('A1'!A300),"",'A1'!A300&amp;"-")&amp;'A1'!B300&amp;IF(ISBLANK('A1'!D300),"","/"&amp;'A1'!D300)</f>
        <v/>
      </c>
      <c r="X300" s="981" t="str">
        <f t="shared" si="10"/>
        <v/>
      </c>
    </row>
    <row r="301" spans="1:24" x14ac:dyDescent="0.25">
      <c r="A301" s="141" t="str">
        <f>IF(ISBLANK('A1'!A301),"",'A1'!A301)</f>
        <v/>
      </c>
      <c r="B301" s="982" t="str">
        <f>IF(ISBLANK('A1'!B301),"",'A1'!B301)</f>
        <v/>
      </c>
      <c r="C301" s="983" t="str">
        <f>IF(ISBLANK('A1'!D301),"",'A1'!D301)</f>
        <v/>
      </c>
      <c r="D301" s="897" t="str">
        <f>IF(ISBLANK('A1'!G301),"",'A1'!G301)</f>
        <v/>
      </c>
      <c r="E301" s="894" t="str">
        <f>IF(ISBLANK('A1'!H301),"",'A1'!H301)</f>
        <v/>
      </c>
      <c r="F301" s="984" t="str">
        <f>IF(ISBLANK('A1'!I301),"",'A1'!I301)</f>
        <v/>
      </c>
      <c r="G301" s="805"/>
      <c r="H301" s="198"/>
      <c r="I301" s="194"/>
      <c r="J301" s="195"/>
      <c r="K301" s="195"/>
      <c r="L301" s="195"/>
      <c r="M301" s="195"/>
      <c r="N301" s="196"/>
      <c r="O301" s="197"/>
      <c r="P301" s="196"/>
      <c r="Q301" s="196"/>
      <c r="R301" s="198"/>
      <c r="S301" s="1137" t="str">
        <f t="shared" si="9"/>
        <v/>
      </c>
      <c r="T301" s="1138"/>
      <c r="U301" s="436"/>
      <c r="V301" s="978"/>
      <c r="W301" s="981" t="str">
        <f>IF(ISBLANK('A1'!A301),"",'A1'!A301&amp;"-")&amp;'A1'!B301&amp;IF(ISBLANK('A1'!D301),"","/"&amp;'A1'!D301)</f>
        <v/>
      </c>
      <c r="X301" s="981" t="str">
        <f t="shared" si="10"/>
        <v/>
      </c>
    </row>
    <row r="302" spans="1:24" x14ac:dyDescent="0.25">
      <c r="A302" s="141" t="str">
        <f>IF(ISBLANK('A1'!A302),"",'A1'!A302)</f>
        <v/>
      </c>
      <c r="B302" s="982" t="str">
        <f>IF(ISBLANK('A1'!B302),"",'A1'!B302)</f>
        <v/>
      </c>
      <c r="C302" s="983" t="str">
        <f>IF(ISBLANK('A1'!D302),"",'A1'!D302)</f>
        <v/>
      </c>
      <c r="D302" s="897" t="str">
        <f>IF(ISBLANK('A1'!G302),"",'A1'!G302)</f>
        <v/>
      </c>
      <c r="E302" s="894" t="str">
        <f>IF(ISBLANK('A1'!H302),"",'A1'!H302)</f>
        <v/>
      </c>
      <c r="F302" s="984" t="str">
        <f>IF(ISBLANK('A1'!I302),"",'A1'!I302)</f>
        <v/>
      </c>
      <c r="G302" s="805"/>
      <c r="H302" s="198"/>
      <c r="I302" s="194"/>
      <c r="J302" s="195"/>
      <c r="K302" s="195"/>
      <c r="L302" s="195"/>
      <c r="M302" s="195"/>
      <c r="N302" s="196"/>
      <c r="O302" s="197"/>
      <c r="P302" s="196"/>
      <c r="Q302" s="196"/>
      <c r="R302" s="198"/>
      <c r="S302" s="1137" t="str">
        <f t="shared" si="9"/>
        <v/>
      </c>
      <c r="T302" s="1138"/>
      <c r="U302" s="436"/>
      <c r="V302" s="978"/>
      <c r="W302" s="981" t="str">
        <f>IF(ISBLANK('A1'!A302),"",'A1'!A302&amp;"-")&amp;'A1'!B302&amp;IF(ISBLANK('A1'!D302),"","/"&amp;'A1'!D302)</f>
        <v/>
      </c>
      <c r="X302" s="981" t="str">
        <f t="shared" si="10"/>
        <v/>
      </c>
    </row>
    <row r="303" spans="1:24" x14ac:dyDescent="0.25">
      <c r="A303" s="141" t="str">
        <f>IF(ISBLANK('A1'!A303),"",'A1'!A303)</f>
        <v/>
      </c>
      <c r="B303" s="982" t="str">
        <f>IF(ISBLANK('A1'!B303),"",'A1'!B303)</f>
        <v/>
      </c>
      <c r="C303" s="983" t="str">
        <f>IF(ISBLANK('A1'!D303),"",'A1'!D303)</f>
        <v/>
      </c>
      <c r="D303" s="897" t="str">
        <f>IF(ISBLANK('A1'!G303),"",'A1'!G303)</f>
        <v/>
      </c>
      <c r="E303" s="894" t="str">
        <f>IF(ISBLANK('A1'!H303),"",'A1'!H303)</f>
        <v/>
      </c>
      <c r="F303" s="984" t="str">
        <f>IF(ISBLANK('A1'!I303),"",'A1'!I303)</f>
        <v/>
      </c>
      <c r="G303" s="805"/>
      <c r="H303" s="198"/>
      <c r="I303" s="194"/>
      <c r="J303" s="195"/>
      <c r="K303" s="195"/>
      <c r="L303" s="195"/>
      <c r="M303" s="195"/>
      <c r="N303" s="196"/>
      <c r="O303" s="197"/>
      <c r="P303" s="196"/>
      <c r="Q303" s="196"/>
      <c r="R303" s="198"/>
      <c r="S303" s="1137" t="str">
        <f t="shared" si="9"/>
        <v/>
      </c>
      <c r="T303" s="1138"/>
      <c r="U303" s="436"/>
      <c r="V303" s="978"/>
      <c r="W303" s="981" t="str">
        <f>IF(ISBLANK('A1'!A303),"",'A1'!A303&amp;"-")&amp;'A1'!B303&amp;IF(ISBLANK('A1'!D303),"","/"&amp;'A1'!D303)</f>
        <v/>
      </c>
      <c r="X303" s="981" t="str">
        <f t="shared" si="10"/>
        <v/>
      </c>
    </row>
    <row r="304" spans="1:24" x14ac:dyDescent="0.25">
      <c r="A304" s="141" t="str">
        <f>IF(ISBLANK('A1'!A304),"",'A1'!A304)</f>
        <v/>
      </c>
      <c r="B304" s="982" t="str">
        <f>IF(ISBLANK('A1'!B304),"",'A1'!B304)</f>
        <v/>
      </c>
      <c r="C304" s="983" t="str">
        <f>IF(ISBLANK('A1'!D304),"",'A1'!D304)</f>
        <v/>
      </c>
      <c r="D304" s="897" t="str">
        <f>IF(ISBLANK('A1'!G304),"",'A1'!G304)</f>
        <v/>
      </c>
      <c r="E304" s="894" t="str">
        <f>IF(ISBLANK('A1'!H304),"",'A1'!H304)</f>
        <v/>
      </c>
      <c r="F304" s="984" t="str">
        <f>IF(ISBLANK('A1'!I304),"",'A1'!I304)</f>
        <v/>
      </c>
      <c r="G304" s="805"/>
      <c r="H304" s="198"/>
      <c r="I304" s="194"/>
      <c r="J304" s="195"/>
      <c r="K304" s="195"/>
      <c r="L304" s="195"/>
      <c r="M304" s="195"/>
      <c r="N304" s="196"/>
      <c r="O304" s="197"/>
      <c r="P304" s="196"/>
      <c r="Q304" s="196"/>
      <c r="R304" s="198"/>
      <c r="S304" s="1137" t="str">
        <f t="shared" si="9"/>
        <v/>
      </c>
      <c r="T304" s="1138"/>
      <c r="U304" s="436"/>
      <c r="V304" s="978"/>
      <c r="W304" s="981" t="str">
        <f>IF(ISBLANK('A1'!A304),"",'A1'!A304&amp;"-")&amp;'A1'!B304&amp;IF(ISBLANK('A1'!D304),"","/"&amp;'A1'!D304)</f>
        <v/>
      </c>
      <c r="X304" s="981" t="str">
        <f t="shared" si="10"/>
        <v/>
      </c>
    </row>
    <row r="305" spans="1:24" x14ac:dyDescent="0.25">
      <c r="A305" s="141" t="str">
        <f>IF(ISBLANK('A1'!A305),"",'A1'!A305)</f>
        <v/>
      </c>
      <c r="B305" s="982" t="str">
        <f>IF(ISBLANK('A1'!B305),"",'A1'!B305)</f>
        <v/>
      </c>
      <c r="C305" s="983" t="str">
        <f>IF(ISBLANK('A1'!D305),"",'A1'!D305)</f>
        <v/>
      </c>
      <c r="D305" s="897" t="str">
        <f>IF(ISBLANK('A1'!G305),"",'A1'!G305)</f>
        <v/>
      </c>
      <c r="E305" s="894" t="str">
        <f>IF(ISBLANK('A1'!H305),"",'A1'!H305)</f>
        <v/>
      </c>
      <c r="F305" s="984" t="str">
        <f>IF(ISBLANK('A1'!I305),"",'A1'!I305)</f>
        <v/>
      </c>
      <c r="G305" s="805"/>
      <c r="H305" s="198"/>
      <c r="I305" s="194"/>
      <c r="J305" s="195"/>
      <c r="K305" s="195"/>
      <c r="L305" s="195"/>
      <c r="M305" s="195"/>
      <c r="N305" s="196"/>
      <c r="O305" s="197"/>
      <c r="P305" s="196"/>
      <c r="Q305" s="196"/>
      <c r="R305" s="198"/>
      <c r="S305" s="1137" t="str">
        <f t="shared" si="9"/>
        <v/>
      </c>
      <c r="T305" s="1138"/>
      <c r="U305" s="436"/>
      <c r="V305" s="978"/>
      <c r="W305" s="981" t="str">
        <f>IF(ISBLANK('A1'!A305),"",'A1'!A305&amp;"-")&amp;'A1'!B305&amp;IF(ISBLANK('A1'!D305),"","/"&amp;'A1'!D305)</f>
        <v/>
      </c>
      <c r="X305" s="981" t="str">
        <f t="shared" si="10"/>
        <v/>
      </c>
    </row>
    <row r="306" spans="1:24" x14ac:dyDescent="0.25">
      <c r="A306" s="141" t="str">
        <f>IF(ISBLANK('A1'!A306),"",'A1'!A306)</f>
        <v/>
      </c>
      <c r="B306" s="982" t="str">
        <f>IF(ISBLANK('A1'!B306),"",'A1'!B306)</f>
        <v/>
      </c>
      <c r="C306" s="983" t="str">
        <f>IF(ISBLANK('A1'!D306),"",'A1'!D306)</f>
        <v/>
      </c>
      <c r="D306" s="897" t="str">
        <f>IF(ISBLANK('A1'!G306),"",'A1'!G306)</f>
        <v/>
      </c>
      <c r="E306" s="894" t="str">
        <f>IF(ISBLANK('A1'!H306),"",'A1'!H306)</f>
        <v/>
      </c>
      <c r="F306" s="984" t="str">
        <f>IF(ISBLANK('A1'!I306),"",'A1'!I306)</f>
        <v/>
      </c>
      <c r="G306" s="805"/>
      <c r="H306" s="198"/>
      <c r="I306" s="194"/>
      <c r="J306" s="195"/>
      <c r="K306" s="195"/>
      <c r="L306" s="195"/>
      <c r="M306" s="195"/>
      <c r="N306" s="196"/>
      <c r="O306" s="197"/>
      <c r="P306" s="196"/>
      <c r="Q306" s="196"/>
      <c r="R306" s="198"/>
      <c r="S306" s="1137" t="str">
        <f t="shared" si="9"/>
        <v/>
      </c>
      <c r="T306" s="1138"/>
      <c r="U306" s="436"/>
      <c r="V306" s="978"/>
      <c r="W306" s="981" t="str">
        <f>IF(ISBLANK('A1'!A306),"",'A1'!A306&amp;"-")&amp;'A1'!B306&amp;IF(ISBLANK('A1'!D306),"","/"&amp;'A1'!D306)</f>
        <v/>
      </c>
      <c r="X306" s="981" t="str">
        <f t="shared" si="10"/>
        <v/>
      </c>
    </row>
    <row r="307" spans="1:24" x14ac:dyDescent="0.25">
      <c r="A307" s="141" t="str">
        <f>IF(ISBLANK('A1'!A307),"",'A1'!A307)</f>
        <v/>
      </c>
      <c r="B307" s="982" t="str">
        <f>IF(ISBLANK('A1'!B307),"",'A1'!B307)</f>
        <v/>
      </c>
      <c r="C307" s="983" t="str">
        <f>IF(ISBLANK('A1'!D307),"",'A1'!D307)</f>
        <v/>
      </c>
      <c r="D307" s="897" t="str">
        <f>IF(ISBLANK('A1'!G307),"",'A1'!G307)</f>
        <v/>
      </c>
      <c r="E307" s="894" t="str">
        <f>IF(ISBLANK('A1'!H307),"",'A1'!H307)</f>
        <v/>
      </c>
      <c r="F307" s="984" t="str">
        <f>IF(ISBLANK('A1'!I307),"",'A1'!I307)</f>
        <v/>
      </c>
      <c r="G307" s="805"/>
      <c r="H307" s="198"/>
      <c r="I307" s="194"/>
      <c r="J307" s="195"/>
      <c r="K307" s="195"/>
      <c r="L307" s="195"/>
      <c r="M307" s="195"/>
      <c r="N307" s="196"/>
      <c r="O307" s="197"/>
      <c r="P307" s="196"/>
      <c r="Q307" s="196"/>
      <c r="R307" s="198"/>
      <c r="S307" s="1137" t="str">
        <f t="shared" si="9"/>
        <v/>
      </c>
      <c r="T307" s="1138"/>
      <c r="U307" s="436"/>
      <c r="V307" s="978"/>
      <c r="W307" s="981" t="str">
        <f>IF(ISBLANK('A1'!A307),"",'A1'!A307&amp;"-")&amp;'A1'!B307&amp;IF(ISBLANK('A1'!D307),"","/"&amp;'A1'!D307)</f>
        <v/>
      </c>
      <c r="X307" s="981" t="str">
        <f t="shared" si="10"/>
        <v/>
      </c>
    </row>
    <row r="308" spans="1:24" x14ac:dyDescent="0.25">
      <c r="A308" s="141" t="str">
        <f>IF(ISBLANK('A1'!A308),"",'A1'!A308)</f>
        <v/>
      </c>
      <c r="B308" s="982" t="str">
        <f>IF(ISBLANK('A1'!B308),"",'A1'!B308)</f>
        <v/>
      </c>
      <c r="C308" s="983" t="str">
        <f>IF(ISBLANK('A1'!D308),"",'A1'!D308)</f>
        <v/>
      </c>
      <c r="D308" s="897" t="str">
        <f>IF(ISBLANK('A1'!G308),"",'A1'!G308)</f>
        <v/>
      </c>
      <c r="E308" s="894" t="str">
        <f>IF(ISBLANK('A1'!H308),"",'A1'!H308)</f>
        <v/>
      </c>
      <c r="F308" s="984" t="str">
        <f>IF(ISBLANK('A1'!I308),"",'A1'!I308)</f>
        <v/>
      </c>
      <c r="G308" s="805"/>
      <c r="H308" s="198"/>
      <c r="I308" s="194"/>
      <c r="J308" s="195"/>
      <c r="K308" s="195"/>
      <c r="L308" s="195"/>
      <c r="M308" s="195"/>
      <c r="N308" s="196"/>
      <c r="O308" s="197"/>
      <c r="P308" s="196"/>
      <c r="Q308" s="196"/>
      <c r="R308" s="198"/>
      <c r="S308" s="1137" t="str">
        <f t="shared" si="9"/>
        <v/>
      </c>
      <c r="T308" s="1138"/>
      <c r="U308" s="436"/>
      <c r="V308" s="978"/>
      <c r="W308" s="981" t="str">
        <f>IF(ISBLANK('A1'!A308),"",'A1'!A308&amp;"-")&amp;'A1'!B308&amp;IF(ISBLANK('A1'!D308),"","/"&amp;'A1'!D308)</f>
        <v/>
      </c>
      <c r="X308" s="981" t="str">
        <f t="shared" si="10"/>
        <v/>
      </c>
    </row>
    <row r="309" spans="1:24" x14ac:dyDescent="0.25">
      <c r="A309" s="141" t="str">
        <f>IF(ISBLANK('A1'!A309),"",'A1'!A309)</f>
        <v/>
      </c>
      <c r="B309" s="982" t="str">
        <f>IF(ISBLANK('A1'!B309),"",'A1'!B309)</f>
        <v/>
      </c>
      <c r="C309" s="983" t="str">
        <f>IF(ISBLANK('A1'!D309),"",'A1'!D309)</f>
        <v/>
      </c>
      <c r="D309" s="897" t="str">
        <f>IF(ISBLANK('A1'!G309),"",'A1'!G309)</f>
        <v/>
      </c>
      <c r="E309" s="894" t="str">
        <f>IF(ISBLANK('A1'!H309),"",'A1'!H309)</f>
        <v/>
      </c>
      <c r="F309" s="984" t="str">
        <f>IF(ISBLANK('A1'!I309),"",'A1'!I309)</f>
        <v/>
      </c>
      <c r="G309" s="805"/>
      <c r="H309" s="198"/>
      <c r="I309" s="194"/>
      <c r="J309" s="195"/>
      <c r="K309" s="195"/>
      <c r="L309" s="195"/>
      <c r="M309" s="195"/>
      <c r="N309" s="196"/>
      <c r="O309" s="197"/>
      <c r="P309" s="196"/>
      <c r="Q309" s="196"/>
      <c r="R309" s="198"/>
      <c r="S309" s="1137" t="str">
        <f t="shared" si="9"/>
        <v/>
      </c>
      <c r="T309" s="1138"/>
      <c r="U309" s="436"/>
      <c r="V309" s="978"/>
      <c r="W309" s="981" t="str">
        <f>IF(ISBLANK('A1'!A309),"",'A1'!A309&amp;"-")&amp;'A1'!B309&amp;IF(ISBLANK('A1'!D309),"","/"&amp;'A1'!D309)</f>
        <v/>
      </c>
      <c r="X309" s="981" t="str">
        <f t="shared" si="10"/>
        <v/>
      </c>
    </row>
    <row r="310" spans="1:24" x14ac:dyDescent="0.25">
      <c r="A310" s="141" t="str">
        <f>IF(ISBLANK('A1'!A310),"",'A1'!A310)</f>
        <v/>
      </c>
      <c r="B310" s="982" t="str">
        <f>IF(ISBLANK('A1'!B310),"",'A1'!B310)</f>
        <v/>
      </c>
      <c r="C310" s="983" t="str">
        <f>IF(ISBLANK('A1'!D310),"",'A1'!D310)</f>
        <v/>
      </c>
      <c r="D310" s="897" t="str">
        <f>IF(ISBLANK('A1'!G310),"",'A1'!G310)</f>
        <v/>
      </c>
      <c r="E310" s="894" t="str">
        <f>IF(ISBLANK('A1'!H310),"",'A1'!H310)</f>
        <v/>
      </c>
      <c r="F310" s="984" t="str">
        <f>IF(ISBLANK('A1'!I310),"",'A1'!I310)</f>
        <v/>
      </c>
      <c r="G310" s="805"/>
      <c r="H310" s="198"/>
      <c r="I310" s="194"/>
      <c r="J310" s="195"/>
      <c r="K310" s="195"/>
      <c r="L310" s="195"/>
      <c r="M310" s="195"/>
      <c r="N310" s="196"/>
      <c r="O310" s="197"/>
      <c r="P310" s="196"/>
      <c r="Q310" s="196"/>
      <c r="R310" s="198"/>
      <c r="S310" s="1137" t="str">
        <f t="shared" si="9"/>
        <v/>
      </c>
      <c r="T310" s="1138"/>
      <c r="U310" s="436"/>
      <c r="V310" s="978"/>
      <c r="W310" s="981" t="str">
        <f>IF(ISBLANK('A1'!A310),"",'A1'!A310&amp;"-")&amp;'A1'!B310&amp;IF(ISBLANK('A1'!D310),"","/"&amp;'A1'!D310)</f>
        <v/>
      </c>
      <c r="X310" s="981" t="str">
        <f t="shared" si="10"/>
        <v/>
      </c>
    </row>
    <row r="311" spans="1:24" x14ac:dyDescent="0.25">
      <c r="A311" s="141" t="str">
        <f>IF(ISBLANK('A1'!A311),"",'A1'!A311)</f>
        <v/>
      </c>
      <c r="B311" s="982" t="str">
        <f>IF(ISBLANK('A1'!B311),"",'A1'!B311)</f>
        <v/>
      </c>
      <c r="C311" s="983" t="str">
        <f>IF(ISBLANK('A1'!D311),"",'A1'!D311)</f>
        <v/>
      </c>
      <c r="D311" s="897" t="str">
        <f>IF(ISBLANK('A1'!G311),"",'A1'!G311)</f>
        <v/>
      </c>
      <c r="E311" s="894" t="str">
        <f>IF(ISBLANK('A1'!H311),"",'A1'!H311)</f>
        <v/>
      </c>
      <c r="F311" s="984" t="str">
        <f>IF(ISBLANK('A1'!I311),"",'A1'!I311)</f>
        <v/>
      </c>
      <c r="G311" s="805"/>
      <c r="H311" s="198"/>
      <c r="I311" s="194"/>
      <c r="J311" s="195"/>
      <c r="K311" s="195"/>
      <c r="L311" s="195"/>
      <c r="M311" s="195"/>
      <c r="N311" s="196"/>
      <c r="O311" s="197"/>
      <c r="P311" s="196"/>
      <c r="Q311" s="196"/>
      <c r="R311" s="198"/>
      <c r="S311" s="1137" t="str">
        <f t="shared" si="9"/>
        <v/>
      </c>
      <c r="T311" s="1138"/>
      <c r="U311" s="436"/>
      <c r="V311" s="978"/>
      <c r="W311" s="981" t="str">
        <f>IF(ISBLANK('A1'!A311),"",'A1'!A311&amp;"-")&amp;'A1'!B311&amp;IF(ISBLANK('A1'!D311),"","/"&amp;'A1'!D311)</f>
        <v/>
      </c>
      <c r="X311" s="981" t="str">
        <f t="shared" si="10"/>
        <v/>
      </c>
    </row>
    <row r="312" spans="1:24" x14ac:dyDescent="0.25">
      <c r="A312" s="141" t="str">
        <f>IF(ISBLANK('A1'!A312),"",'A1'!A312)</f>
        <v/>
      </c>
      <c r="B312" s="982" t="str">
        <f>IF(ISBLANK('A1'!B312),"",'A1'!B312)</f>
        <v/>
      </c>
      <c r="C312" s="983" t="str">
        <f>IF(ISBLANK('A1'!D312),"",'A1'!D312)</f>
        <v/>
      </c>
      <c r="D312" s="897" t="str">
        <f>IF(ISBLANK('A1'!G312),"",'A1'!G312)</f>
        <v/>
      </c>
      <c r="E312" s="894" t="str">
        <f>IF(ISBLANK('A1'!H312),"",'A1'!H312)</f>
        <v/>
      </c>
      <c r="F312" s="984" t="str">
        <f>IF(ISBLANK('A1'!I312),"",'A1'!I312)</f>
        <v/>
      </c>
      <c r="G312" s="805"/>
      <c r="H312" s="198"/>
      <c r="I312" s="194"/>
      <c r="J312" s="195"/>
      <c r="K312" s="195"/>
      <c r="L312" s="195"/>
      <c r="M312" s="195"/>
      <c r="N312" s="196"/>
      <c r="O312" s="197"/>
      <c r="P312" s="196"/>
      <c r="Q312" s="196"/>
      <c r="R312" s="198"/>
      <c r="S312" s="1137" t="str">
        <f t="shared" si="9"/>
        <v/>
      </c>
      <c r="T312" s="1138"/>
      <c r="U312" s="436"/>
      <c r="V312" s="978"/>
      <c r="W312" s="981" t="str">
        <f>IF(ISBLANK('A1'!A312),"",'A1'!A312&amp;"-")&amp;'A1'!B312&amp;IF(ISBLANK('A1'!D312),"","/"&amp;'A1'!D312)</f>
        <v/>
      </c>
      <c r="X312" s="981" t="str">
        <f t="shared" si="10"/>
        <v/>
      </c>
    </row>
    <row r="313" spans="1:24" x14ac:dyDescent="0.25">
      <c r="A313" s="141" t="str">
        <f>IF(ISBLANK('A1'!A313),"",'A1'!A313)</f>
        <v/>
      </c>
      <c r="B313" s="982" t="str">
        <f>IF(ISBLANK('A1'!B313),"",'A1'!B313)</f>
        <v/>
      </c>
      <c r="C313" s="983" t="str">
        <f>IF(ISBLANK('A1'!D313),"",'A1'!D313)</f>
        <v/>
      </c>
      <c r="D313" s="897" t="str">
        <f>IF(ISBLANK('A1'!G313),"",'A1'!G313)</f>
        <v/>
      </c>
      <c r="E313" s="894" t="str">
        <f>IF(ISBLANK('A1'!H313),"",'A1'!H313)</f>
        <v/>
      </c>
      <c r="F313" s="984" t="str">
        <f>IF(ISBLANK('A1'!I313),"",'A1'!I313)</f>
        <v/>
      </c>
      <c r="G313" s="805"/>
      <c r="H313" s="198"/>
      <c r="I313" s="194"/>
      <c r="J313" s="195"/>
      <c r="K313" s="195"/>
      <c r="L313" s="195"/>
      <c r="M313" s="195"/>
      <c r="N313" s="196"/>
      <c r="O313" s="197"/>
      <c r="P313" s="196"/>
      <c r="Q313" s="196"/>
      <c r="R313" s="198"/>
      <c r="S313" s="1137" t="str">
        <f t="shared" si="9"/>
        <v/>
      </c>
      <c r="T313" s="1138"/>
      <c r="U313" s="436"/>
      <c r="V313" s="978"/>
      <c r="W313" s="981" t="str">
        <f>IF(ISBLANK('A1'!A313),"",'A1'!A313&amp;"-")&amp;'A1'!B313&amp;IF(ISBLANK('A1'!D313),"","/"&amp;'A1'!D313)</f>
        <v/>
      </c>
      <c r="X313" s="981" t="str">
        <f t="shared" si="10"/>
        <v/>
      </c>
    </row>
    <row r="314" spans="1:24" x14ac:dyDescent="0.25">
      <c r="A314" s="141" t="str">
        <f>IF(ISBLANK('A1'!A314),"",'A1'!A314)</f>
        <v/>
      </c>
      <c r="B314" s="982" t="str">
        <f>IF(ISBLANK('A1'!B314),"",'A1'!B314)</f>
        <v/>
      </c>
      <c r="C314" s="983" t="str">
        <f>IF(ISBLANK('A1'!D314),"",'A1'!D314)</f>
        <v/>
      </c>
      <c r="D314" s="897" t="str">
        <f>IF(ISBLANK('A1'!G314),"",'A1'!G314)</f>
        <v/>
      </c>
      <c r="E314" s="894" t="str">
        <f>IF(ISBLANK('A1'!H314),"",'A1'!H314)</f>
        <v/>
      </c>
      <c r="F314" s="984" t="str">
        <f>IF(ISBLANK('A1'!I314),"",'A1'!I314)</f>
        <v/>
      </c>
      <c r="G314" s="805"/>
      <c r="H314" s="198"/>
      <c r="I314" s="194"/>
      <c r="J314" s="195"/>
      <c r="K314" s="195"/>
      <c r="L314" s="195"/>
      <c r="M314" s="195"/>
      <c r="N314" s="196"/>
      <c r="O314" s="197"/>
      <c r="P314" s="196"/>
      <c r="Q314" s="196"/>
      <c r="R314" s="198"/>
      <c r="S314" s="1137" t="str">
        <f t="shared" si="9"/>
        <v/>
      </c>
      <c r="T314" s="1138"/>
      <c r="U314" s="436"/>
      <c r="V314" s="978"/>
      <c r="W314" s="981" t="str">
        <f>IF(ISBLANK('A1'!A314),"",'A1'!A314&amp;"-")&amp;'A1'!B314&amp;IF(ISBLANK('A1'!D314),"","/"&amp;'A1'!D314)</f>
        <v/>
      </c>
      <c r="X314" s="981" t="str">
        <f t="shared" si="10"/>
        <v/>
      </c>
    </row>
    <row r="315" spans="1:24" x14ac:dyDescent="0.25">
      <c r="A315" s="141" t="str">
        <f>IF(ISBLANK('A1'!A315),"",'A1'!A315)</f>
        <v/>
      </c>
      <c r="B315" s="982" t="str">
        <f>IF(ISBLANK('A1'!B315),"",'A1'!B315)</f>
        <v/>
      </c>
      <c r="C315" s="983" t="str">
        <f>IF(ISBLANK('A1'!D315),"",'A1'!D315)</f>
        <v/>
      </c>
      <c r="D315" s="897" t="str">
        <f>IF(ISBLANK('A1'!G315),"",'A1'!G315)</f>
        <v/>
      </c>
      <c r="E315" s="894" t="str">
        <f>IF(ISBLANK('A1'!H315),"",'A1'!H315)</f>
        <v/>
      </c>
      <c r="F315" s="984" t="str">
        <f>IF(ISBLANK('A1'!I315),"",'A1'!I315)</f>
        <v/>
      </c>
      <c r="G315" s="805"/>
      <c r="H315" s="198"/>
      <c r="I315" s="194"/>
      <c r="J315" s="195"/>
      <c r="K315" s="195"/>
      <c r="L315" s="195"/>
      <c r="M315" s="195"/>
      <c r="N315" s="196"/>
      <c r="O315" s="197"/>
      <c r="P315" s="196"/>
      <c r="Q315" s="196"/>
      <c r="R315" s="198"/>
      <c r="S315" s="1137" t="str">
        <f t="shared" si="9"/>
        <v/>
      </c>
      <c r="T315" s="1138"/>
      <c r="U315" s="436"/>
      <c r="V315" s="978"/>
      <c r="W315" s="981" t="str">
        <f>IF(ISBLANK('A1'!A315),"",'A1'!A315&amp;"-")&amp;'A1'!B315&amp;IF(ISBLANK('A1'!D315),"","/"&amp;'A1'!D315)</f>
        <v/>
      </c>
      <c r="X315" s="981" t="str">
        <f t="shared" si="10"/>
        <v/>
      </c>
    </row>
    <row r="316" spans="1:24" x14ac:dyDescent="0.25">
      <c r="A316" s="141" t="str">
        <f>IF(ISBLANK('A1'!A316),"",'A1'!A316)</f>
        <v/>
      </c>
      <c r="B316" s="982" t="str">
        <f>IF(ISBLANK('A1'!B316),"",'A1'!B316)</f>
        <v/>
      </c>
      <c r="C316" s="983" t="str">
        <f>IF(ISBLANK('A1'!D316),"",'A1'!D316)</f>
        <v/>
      </c>
      <c r="D316" s="897" t="str">
        <f>IF(ISBLANK('A1'!G316),"",'A1'!G316)</f>
        <v/>
      </c>
      <c r="E316" s="894" t="str">
        <f>IF(ISBLANK('A1'!H316),"",'A1'!H316)</f>
        <v/>
      </c>
      <c r="F316" s="984" t="str">
        <f>IF(ISBLANK('A1'!I316),"",'A1'!I316)</f>
        <v/>
      </c>
      <c r="G316" s="805"/>
      <c r="H316" s="198"/>
      <c r="I316" s="194"/>
      <c r="J316" s="195"/>
      <c r="K316" s="195"/>
      <c r="L316" s="195"/>
      <c r="M316" s="195"/>
      <c r="N316" s="196"/>
      <c r="O316" s="197"/>
      <c r="P316" s="196"/>
      <c r="Q316" s="196"/>
      <c r="R316" s="198"/>
      <c r="S316" s="1137" t="str">
        <f t="shared" si="9"/>
        <v/>
      </c>
      <c r="T316" s="1138"/>
      <c r="U316" s="436"/>
      <c r="V316" s="978"/>
      <c r="W316" s="981" t="str">
        <f>IF(ISBLANK('A1'!A316),"",'A1'!A316&amp;"-")&amp;'A1'!B316&amp;IF(ISBLANK('A1'!D316),"","/"&amp;'A1'!D316)</f>
        <v/>
      </c>
      <c r="X316" s="981" t="str">
        <f t="shared" si="10"/>
        <v/>
      </c>
    </row>
    <row r="317" spans="1:24" x14ac:dyDescent="0.25">
      <c r="A317" s="141" t="str">
        <f>IF(ISBLANK('A1'!A317),"",'A1'!A317)</f>
        <v/>
      </c>
      <c r="B317" s="982" t="str">
        <f>IF(ISBLANK('A1'!B317),"",'A1'!B317)</f>
        <v/>
      </c>
      <c r="C317" s="983" t="str">
        <f>IF(ISBLANK('A1'!D317),"",'A1'!D317)</f>
        <v/>
      </c>
      <c r="D317" s="897" t="str">
        <f>IF(ISBLANK('A1'!G317),"",'A1'!G317)</f>
        <v/>
      </c>
      <c r="E317" s="894" t="str">
        <f>IF(ISBLANK('A1'!H317),"",'A1'!H317)</f>
        <v/>
      </c>
      <c r="F317" s="984" t="str">
        <f>IF(ISBLANK('A1'!I317),"",'A1'!I317)</f>
        <v/>
      </c>
      <c r="G317" s="805"/>
      <c r="H317" s="198"/>
      <c r="I317" s="194"/>
      <c r="J317" s="195"/>
      <c r="K317" s="195"/>
      <c r="L317" s="195"/>
      <c r="M317" s="195"/>
      <c r="N317" s="196"/>
      <c r="O317" s="197"/>
      <c r="P317" s="196"/>
      <c r="Q317" s="196"/>
      <c r="R317" s="198"/>
      <c r="S317" s="1137" t="str">
        <f t="shared" si="9"/>
        <v/>
      </c>
      <c r="T317" s="1138"/>
      <c r="U317" s="436"/>
      <c r="V317" s="978"/>
      <c r="W317" s="981" t="str">
        <f>IF(ISBLANK('A1'!A317),"",'A1'!A317&amp;"-")&amp;'A1'!B317&amp;IF(ISBLANK('A1'!D317),"","/"&amp;'A1'!D317)</f>
        <v/>
      </c>
      <c r="X317" s="981" t="str">
        <f t="shared" si="10"/>
        <v/>
      </c>
    </row>
    <row r="318" spans="1:24" x14ac:dyDescent="0.25">
      <c r="A318" s="141" t="str">
        <f>IF(ISBLANK('A1'!A318),"",'A1'!A318)</f>
        <v/>
      </c>
      <c r="B318" s="982" t="str">
        <f>IF(ISBLANK('A1'!B318),"",'A1'!B318)</f>
        <v/>
      </c>
      <c r="C318" s="983" t="str">
        <f>IF(ISBLANK('A1'!D318),"",'A1'!D318)</f>
        <v/>
      </c>
      <c r="D318" s="897" t="str">
        <f>IF(ISBLANK('A1'!G318),"",'A1'!G318)</f>
        <v/>
      </c>
      <c r="E318" s="894" t="str">
        <f>IF(ISBLANK('A1'!H318),"",'A1'!H318)</f>
        <v/>
      </c>
      <c r="F318" s="984" t="str">
        <f>IF(ISBLANK('A1'!I318),"",'A1'!I318)</f>
        <v/>
      </c>
      <c r="G318" s="805"/>
      <c r="H318" s="198"/>
      <c r="I318" s="194"/>
      <c r="J318" s="195"/>
      <c r="K318" s="195"/>
      <c r="L318" s="195"/>
      <c r="M318" s="195"/>
      <c r="N318" s="196"/>
      <c r="O318" s="197"/>
      <c r="P318" s="196"/>
      <c r="Q318" s="196"/>
      <c r="R318" s="198"/>
      <c r="S318" s="1137" t="str">
        <f t="shared" si="9"/>
        <v/>
      </c>
      <c r="T318" s="1138"/>
      <c r="U318" s="436"/>
      <c r="V318" s="978"/>
      <c r="W318" s="981" t="str">
        <f>IF(ISBLANK('A1'!A318),"",'A1'!A318&amp;"-")&amp;'A1'!B318&amp;IF(ISBLANK('A1'!D318),"","/"&amp;'A1'!D318)</f>
        <v/>
      </c>
      <c r="X318" s="981" t="str">
        <f t="shared" si="10"/>
        <v/>
      </c>
    </row>
    <row r="319" spans="1:24" x14ac:dyDescent="0.25">
      <c r="A319" s="141" t="str">
        <f>IF(ISBLANK('A1'!A319),"",'A1'!A319)</f>
        <v/>
      </c>
      <c r="B319" s="982" t="str">
        <f>IF(ISBLANK('A1'!B319),"",'A1'!B319)</f>
        <v/>
      </c>
      <c r="C319" s="983" t="str">
        <f>IF(ISBLANK('A1'!D319),"",'A1'!D319)</f>
        <v/>
      </c>
      <c r="D319" s="897" t="str">
        <f>IF(ISBLANK('A1'!G319),"",'A1'!G319)</f>
        <v/>
      </c>
      <c r="E319" s="894" t="str">
        <f>IF(ISBLANK('A1'!H319),"",'A1'!H319)</f>
        <v/>
      </c>
      <c r="F319" s="984" t="str">
        <f>IF(ISBLANK('A1'!I319),"",'A1'!I319)</f>
        <v/>
      </c>
      <c r="G319" s="805"/>
      <c r="H319" s="198"/>
      <c r="I319" s="194"/>
      <c r="J319" s="195"/>
      <c r="K319" s="195"/>
      <c r="L319" s="195"/>
      <c r="M319" s="195"/>
      <c r="N319" s="196"/>
      <c r="O319" s="197"/>
      <c r="P319" s="196"/>
      <c r="Q319" s="196"/>
      <c r="R319" s="198"/>
      <c r="S319" s="1137" t="str">
        <f t="shared" si="9"/>
        <v/>
      </c>
      <c r="T319" s="1138"/>
      <c r="U319" s="436"/>
      <c r="V319" s="978"/>
      <c r="W319" s="981" t="str">
        <f>IF(ISBLANK('A1'!A319),"",'A1'!A319&amp;"-")&amp;'A1'!B319&amp;IF(ISBLANK('A1'!D319),"","/"&amp;'A1'!D319)</f>
        <v/>
      </c>
      <c r="X319" s="981" t="str">
        <f t="shared" si="10"/>
        <v/>
      </c>
    </row>
    <row r="320" spans="1:24" x14ac:dyDescent="0.25">
      <c r="A320" s="141" t="str">
        <f>IF(ISBLANK('A1'!A320),"",'A1'!A320)</f>
        <v/>
      </c>
      <c r="B320" s="982" t="str">
        <f>IF(ISBLANK('A1'!B320),"",'A1'!B320)</f>
        <v/>
      </c>
      <c r="C320" s="983" t="str">
        <f>IF(ISBLANK('A1'!D320),"",'A1'!D320)</f>
        <v/>
      </c>
      <c r="D320" s="897" t="str">
        <f>IF(ISBLANK('A1'!G320),"",'A1'!G320)</f>
        <v/>
      </c>
      <c r="E320" s="894" t="str">
        <f>IF(ISBLANK('A1'!H320),"",'A1'!H320)</f>
        <v/>
      </c>
      <c r="F320" s="984" t="str">
        <f>IF(ISBLANK('A1'!I320),"",'A1'!I320)</f>
        <v/>
      </c>
      <c r="G320" s="805"/>
      <c r="H320" s="198"/>
      <c r="I320" s="194"/>
      <c r="J320" s="195"/>
      <c r="K320" s="195"/>
      <c r="L320" s="195"/>
      <c r="M320" s="195"/>
      <c r="N320" s="196"/>
      <c r="O320" s="197"/>
      <c r="P320" s="196"/>
      <c r="Q320" s="196"/>
      <c r="R320" s="198"/>
      <c r="S320" s="1137" t="str">
        <f t="shared" si="9"/>
        <v/>
      </c>
      <c r="T320" s="1138"/>
      <c r="U320" s="436"/>
      <c r="V320" s="978"/>
      <c r="W320" s="981" t="str">
        <f>IF(ISBLANK('A1'!A320),"",'A1'!A320&amp;"-")&amp;'A1'!B320&amp;IF(ISBLANK('A1'!D320),"","/"&amp;'A1'!D320)</f>
        <v/>
      </c>
      <c r="X320" s="981" t="str">
        <f t="shared" si="10"/>
        <v/>
      </c>
    </row>
    <row r="321" spans="1:24" x14ac:dyDescent="0.25">
      <c r="A321" s="141" t="str">
        <f>IF(ISBLANK('A1'!A321),"",'A1'!A321)</f>
        <v/>
      </c>
      <c r="B321" s="982" t="str">
        <f>IF(ISBLANK('A1'!B321),"",'A1'!B321)</f>
        <v/>
      </c>
      <c r="C321" s="983" t="str">
        <f>IF(ISBLANK('A1'!D321),"",'A1'!D321)</f>
        <v/>
      </c>
      <c r="D321" s="897" t="str">
        <f>IF(ISBLANK('A1'!G321),"",'A1'!G321)</f>
        <v/>
      </c>
      <c r="E321" s="894" t="str">
        <f>IF(ISBLANK('A1'!H321),"",'A1'!H321)</f>
        <v/>
      </c>
      <c r="F321" s="984" t="str">
        <f>IF(ISBLANK('A1'!I321),"",'A1'!I321)</f>
        <v/>
      </c>
      <c r="G321" s="805"/>
      <c r="H321" s="198"/>
      <c r="I321" s="194"/>
      <c r="J321" s="195"/>
      <c r="K321" s="195"/>
      <c r="L321" s="195"/>
      <c r="M321" s="195"/>
      <c r="N321" s="196"/>
      <c r="O321" s="197"/>
      <c r="P321" s="196"/>
      <c r="Q321" s="196"/>
      <c r="R321" s="198"/>
      <c r="S321" s="1137" t="str">
        <f t="shared" si="9"/>
        <v/>
      </c>
      <c r="T321" s="1138"/>
      <c r="U321" s="436"/>
      <c r="V321" s="978"/>
      <c r="W321" s="981" t="str">
        <f>IF(ISBLANK('A1'!A321),"",'A1'!A321&amp;"-")&amp;'A1'!B321&amp;IF(ISBLANK('A1'!D321),"","/"&amp;'A1'!D321)</f>
        <v/>
      </c>
      <c r="X321" s="981" t="str">
        <f t="shared" si="10"/>
        <v/>
      </c>
    </row>
    <row r="322" spans="1:24" x14ac:dyDescent="0.25">
      <c r="A322" s="141" t="str">
        <f>IF(ISBLANK('A1'!A322),"",'A1'!A322)</f>
        <v/>
      </c>
      <c r="B322" s="982" t="str">
        <f>IF(ISBLANK('A1'!B322),"",'A1'!B322)</f>
        <v/>
      </c>
      <c r="C322" s="983" t="str">
        <f>IF(ISBLANK('A1'!D322),"",'A1'!D322)</f>
        <v/>
      </c>
      <c r="D322" s="897" t="str">
        <f>IF(ISBLANK('A1'!G322),"",'A1'!G322)</f>
        <v/>
      </c>
      <c r="E322" s="894" t="str">
        <f>IF(ISBLANK('A1'!H322),"",'A1'!H322)</f>
        <v/>
      </c>
      <c r="F322" s="984" t="str">
        <f>IF(ISBLANK('A1'!I322),"",'A1'!I322)</f>
        <v/>
      </c>
      <c r="G322" s="805"/>
      <c r="H322" s="198"/>
      <c r="I322" s="194"/>
      <c r="J322" s="195"/>
      <c r="K322" s="195"/>
      <c r="L322" s="195"/>
      <c r="M322" s="195"/>
      <c r="N322" s="196"/>
      <c r="O322" s="197"/>
      <c r="P322" s="196"/>
      <c r="Q322" s="196"/>
      <c r="R322" s="198"/>
      <c r="S322" s="1137" t="str">
        <f t="shared" si="9"/>
        <v/>
      </c>
      <c r="T322" s="1138"/>
      <c r="U322" s="436"/>
      <c r="V322" s="978"/>
      <c r="W322" s="981" t="str">
        <f>IF(ISBLANK('A1'!A322),"",'A1'!A322&amp;"-")&amp;'A1'!B322&amp;IF(ISBLANK('A1'!D322),"","/"&amp;'A1'!D322)</f>
        <v/>
      </c>
      <c r="X322" s="981" t="str">
        <f t="shared" si="10"/>
        <v/>
      </c>
    </row>
    <row r="323" spans="1:24" x14ac:dyDescent="0.25">
      <c r="A323" s="141" t="str">
        <f>IF(ISBLANK('A1'!A323),"",'A1'!A323)</f>
        <v/>
      </c>
      <c r="B323" s="982" t="str">
        <f>IF(ISBLANK('A1'!B323),"",'A1'!B323)</f>
        <v/>
      </c>
      <c r="C323" s="983" t="str">
        <f>IF(ISBLANK('A1'!D323),"",'A1'!D323)</f>
        <v/>
      </c>
      <c r="D323" s="897" t="str">
        <f>IF(ISBLANK('A1'!G323),"",'A1'!G323)</f>
        <v/>
      </c>
      <c r="E323" s="894" t="str">
        <f>IF(ISBLANK('A1'!H323),"",'A1'!H323)</f>
        <v/>
      </c>
      <c r="F323" s="984" t="str">
        <f>IF(ISBLANK('A1'!I323),"",'A1'!I323)</f>
        <v/>
      </c>
      <c r="G323" s="805"/>
      <c r="H323" s="198"/>
      <c r="I323" s="194"/>
      <c r="J323" s="195"/>
      <c r="K323" s="195"/>
      <c r="L323" s="195"/>
      <c r="M323" s="195"/>
      <c r="N323" s="196"/>
      <c r="O323" s="197"/>
      <c r="P323" s="196"/>
      <c r="Q323" s="196"/>
      <c r="R323" s="198"/>
      <c r="S323" s="1137" t="str">
        <f t="shared" si="9"/>
        <v/>
      </c>
      <c r="T323" s="1138"/>
      <c r="U323" s="436"/>
      <c r="V323" s="978"/>
      <c r="W323" s="981" t="str">
        <f>IF(ISBLANK('A1'!A323),"",'A1'!A323&amp;"-")&amp;'A1'!B323&amp;IF(ISBLANK('A1'!D323),"","/"&amp;'A1'!D323)</f>
        <v/>
      </c>
      <c r="X323" s="981" t="str">
        <f t="shared" si="10"/>
        <v/>
      </c>
    </row>
    <row r="324" spans="1:24" x14ac:dyDescent="0.25">
      <c r="A324" s="141" t="str">
        <f>IF(ISBLANK('A1'!A324),"",'A1'!A324)</f>
        <v/>
      </c>
      <c r="B324" s="982" t="str">
        <f>IF(ISBLANK('A1'!B324),"",'A1'!B324)</f>
        <v/>
      </c>
      <c r="C324" s="983" t="str">
        <f>IF(ISBLANK('A1'!D324),"",'A1'!D324)</f>
        <v/>
      </c>
      <c r="D324" s="897" t="str">
        <f>IF(ISBLANK('A1'!G324),"",'A1'!G324)</f>
        <v/>
      </c>
      <c r="E324" s="894" t="str">
        <f>IF(ISBLANK('A1'!H324),"",'A1'!H324)</f>
        <v/>
      </c>
      <c r="F324" s="984" t="str">
        <f>IF(ISBLANK('A1'!I324),"",'A1'!I324)</f>
        <v/>
      </c>
      <c r="G324" s="805"/>
      <c r="H324" s="198"/>
      <c r="I324" s="194"/>
      <c r="J324" s="195"/>
      <c r="K324" s="195"/>
      <c r="L324" s="195"/>
      <c r="M324" s="195"/>
      <c r="N324" s="196"/>
      <c r="O324" s="197"/>
      <c r="P324" s="196"/>
      <c r="Q324" s="196"/>
      <c r="R324" s="198"/>
      <c r="S324" s="1137" t="str">
        <f t="shared" si="9"/>
        <v/>
      </c>
      <c r="T324" s="1138"/>
      <c r="U324" s="436"/>
      <c r="V324" s="978"/>
      <c r="W324" s="981" t="str">
        <f>IF(ISBLANK('A1'!A324),"",'A1'!A324&amp;"-")&amp;'A1'!B324&amp;IF(ISBLANK('A1'!D324),"","/"&amp;'A1'!D324)</f>
        <v/>
      </c>
      <c r="X324" s="981" t="str">
        <f t="shared" si="10"/>
        <v/>
      </c>
    </row>
    <row r="325" spans="1:24" x14ac:dyDescent="0.25">
      <c r="A325" s="141" t="str">
        <f>IF(ISBLANK('A1'!A325),"",'A1'!A325)</f>
        <v/>
      </c>
      <c r="B325" s="982" t="str">
        <f>IF(ISBLANK('A1'!B325),"",'A1'!B325)</f>
        <v/>
      </c>
      <c r="C325" s="983" t="str">
        <f>IF(ISBLANK('A1'!D325),"",'A1'!D325)</f>
        <v/>
      </c>
      <c r="D325" s="897" t="str">
        <f>IF(ISBLANK('A1'!G325),"",'A1'!G325)</f>
        <v/>
      </c>
      <c r="E325" s="894" t="str">
        <f>IF(ISBLANK('A1'!H325),"",'A1'!H325)</f>
        <v/>
      </c>
      <c r="F325" s="984" t="str">
        <f>IF(ISBLANK('A1'!I325),"",'A1'!I325)</f>
        <v/>
      </c>
      <c r="G325" s="805"/>
      <c r="H325" s="198"/>
      <c r="I325" s="194"/>
      <c r="J325" s="195"/>
      <c r="K325" s="195"/>
      <c r="L325" s="195"/>
      <c r="M325" s="195"/>
      <c r="N325" s="196"/>
      <c r="O325" s="197"/>
      <c r="P325" s="196"/>
      <c r="Q325" s="196"/>
      <c r="R325" s="198"/>
      <c r="S325" s="1137" t="str">
        <f t="shared" si="9"/>
        <v/>
      </c>
      <c r="T325" s="1138"/>
      <c r="U325" s="436"/>
      <c r="V325" s="978"/>
      <c r="W325" s="981" t="str">
        <f>IF(ISBLANK('A1'!A325),"",'A1'!A325&amp;"-")&amp;'A1'!B325&amp;IF(ISBLANK('A1'!D325),"","/"&amp;'A1'!D325)</f>
        <v/>
      </c>
      <c r="X325" s="981" t="str">
        <f t="shared" si="10"/>
        <v/>
      </c>
    </row>
    <row r="326" spans="1:24" x14ac:dyDescent="0.25">
      <c r="A326" s="141" t="str">
        <f>IF(ISBLANK('A1'!A326),"",'A1'!A326)</f>
        <v/>
      </c>
      <c r="B326" s="982" t="str">
        <f>IF(ISBLANK('A1'!B326),"",'A1'!B326)</f>
        <v/>
      </c>
      <c r="C326" s="983" t="str">
        <f>IF(ISBLANK('A1'!D326),"",'A1'!D326)</f>
        <v/>
      </c>
      <c r="D326" s="897" t="str">
        <f>IF(ISBLANK('A1'!G326),"",'A1'!G326)</f>
        <v/>
      </c>
      <c r="E326" s="894" t="str">
        <f>IF(ISBLANK('A1'!H326),"",'A1'!H326)</f>
        <v/>
      </c>
      <c r="F326" s="984" t="str">
        <f>IF(ISBLANK('A1'!I326),"",'A1'!I326)</f>
        <v/>
      </c>
      <c r="G326" s="805"/>
      <c r="H326" s="198"/>
      <c r="I326" s="194"/>
      <c r="J326" s="195"/>
      <c r="K326" s="195"/>
      <c r="L326" s="195"/>
      <c r="M326" s="195"/>
      <c r="N326" s="196"/>
      <c r="O326" s="197"/>
      <c r="P326" s="196"/>
      <c r="Q326" s="196"/>
      <c r="R326" s="198"/>
      <c r="S326" s="1137" t="str">
        <f t="shared" si="9"/>
        <v/>
      </c>
      <c r="T326" s="1138"/>
      <c r="U326" s="436"/>
      <c r="V326" s="978"/>
      <c r="W326" s="981" t="str">
        <f>IF(ISBLANK('A1'!A326),"",'A1'!A326&amp;"-")&amp;'A1'!B326&amp;IF(ISBLANK('A1'!D326),"","/"&amp;'A1'!D326)</f>
        <v/>
      </c>
      <c r="X326" s="981" t="str">
        <f t="shared" si="10"/>
        <v/>
      </c>
    </row>
    <row r="327" spans="1:24" x14ac:dyDescent="0.25">
      <c r="A327" s="141" t="str">
        <f>IF(ISBLANK('A1'!A327),"",'A1'!A327)</f>
        <v/>
      </c>
      <c r="B327" s="982" t="str">
        <f>IF(ISBLANK('A1'!B327),"",'A1'!B327)</f>
        <v/>
      </c>
      <c r="C327" s="983" t="str">
        <f>IF(ISBLANK('A1'!D327),"",'A1'!D327)</f>
        <v/>
      </c>
      <c r="D327" s="897" t="str">
        <f>IF(ISBLANK('A1'!G327),"",'A1'!G327)</f>
        <v/>
      </c>
      <c r="E327" s="894" t="str">
        <f>IF(ISBLANK('A1'!H327),"",'A1'!H327)</f>
        <v/>
      </c>
      <c r="F327" s="984" t="str">
        <f>IF(ISBLANK('A1'!I327),"",'A1'!I327)</f>
        <v/>
      </c>
      <c r="G327" s="805"/>
      <c r="H327" s="198"/>
      <c r="I327" s="194"/>
      <c r="J327" s="195"/>
      <c r="K327" s="195"/>
      <c r="L327" s="195"/>
      <c r="M327" s="195"/>
      <c r="N327" s="196"/>
      <c r="O327" s="197"/>
      <c r="P327" s="196"/>
      <c r="Q327" s="196"/>
      <c r="R327" s="198"/>
      <c r="S327" s="1137" t="str">
        <f t="shared" si="9"/>
        <v/>
      </c>
      <c r="T327" s="1138"/>
      <c r="U327" s="436"/>
      <c r="V327" s="978"/>
      <c r="W327" s="981" t="str">
        <f>IF(ISBLANK('A1'!A327),"",'A1'!A327&amp;"-")&amp;'A1'!B327&amp;IF(ISBLANK('A1'!D327),"","/"&amp;'A1'!D327)</f>
        <v/>
      </c>
      <c r="X327" s="981" t="str">
        <f t="shared" si="10"/>
        <v/>
      </c>
    </row>
    <row r="328" spans="1:24" x14ac:dyDescent="0.25">
      <c r="A328" s="141" t="str">
        <f>IF(ISBLANK('A1'!A328),"",'A1'!A328)</f>
        <v/>
      </c>
      <c r="B328" s="982" t="str">
        <f>IF(ISBLANK('A1'!B328),"",'A1'!B328)</f>
        <v/>
      </c>
      <c r="C328" s="983" t="str">
        <f>IF(ISBLANK('A1'!D328),"",'A1'!D328)</f>
        <v/>
      </c>
      <c r="D328" s="897" t="str">
        <f>IF(ISBLANK('A1'!G328),"",'A1'!G328)</f>
        <v/>
      </c>
      <c r="E328" s="894" t="str">
        <f>IF(ISBLANK('A1'!H328),"",'A1'!H328)</f>
        <v/>
      </c>
      <c r="F328" s="984" t="str">
        <f>IF(ISBLANK('A1'!I328),"",'A1'!I328)</f>
        <v/>
      </c>
      <c r="G328" s="805"/>
      <c r="H328" s="198"/>
      <c r="I328" s="194"/>
      <c r="J328" s="195"/>
      <c r="K328" s="195"/>
      <c r="L328" s="195"/>
      <c r="M328" s="195"/>
      <c r="N328" s="196"/>
      <c r="O328" s="197"/>
      <c r="P328" s="196"/>
      <c r="Q328" s="196"/>
      <c r="R328" s="198"/>
      <c r="S328" s="1137" t="str">
        <f t="shared" si="9"/>
        <v/>
      </c>
      <c r="T328" s="1138"/>
      <c r="U328" s="436"/>
      <c r="V328" s="978"/>
      <c r="W328" s="981" t="str">
        <f>IF(ISBLANK('A1'!A328),"",'A1'!A328&amp;"-")&amp;'A1'!B328&amp;IF(ISBLANK('A1'!D328),"","/"&amp;'A1'!D328)</f>
        <v/>
      </c>
      <c r="X328" s="981" t="str">
        <f t="shared" si="10"/>
        <v/>
      </c>
    </row>
    <row r="329" spans="1:24" x14ac:dyDescent="0.25">
      <c r="A329" s="141" t="str">
        <f>IF(ISBLANK('A1'!A329),"",'A1'!A329)</f>
        <v/>
      </c>
      <c r="B329" s="982" t="str">
        <f>IF(ISBLANK('A1'!B329),"",'A1'!B329)</f>
        <v/>
      </c>
      <c r="C329" s="983" t="str">
        <f>IF(ISBLANK('A1'!D329),"",'A1'!D329)</f>
        <v/>
      </c>
      <c r="D329" s="897" t="str">
        <f>IF(ISBLANK('A1'!G329),"",'A1'!G329)</f>
        <v/>
      </c>
      <c r="E329" s="894" t="str">
        <f>IF(ISBLANK('A1'!H329),"",'A1'!H329)</f>
        <v/>
      </c>
      <c r="F329" s="984" t="str">
        <f>IF(ISBLANK('A1'!I329),"",'A1'!I329)</f>
        <v/>
      </c>
      <c r="G329" s="805"/>
      <c r="H329" s="198"/>
      <c r="I329" s="194"/>
      <c r="J329" s="195"/>
      <c r="K329" s="195"/>
      <c r="L329" s="195"/>
      <c r="M329" s="195"/>
      <c r="N329" s="196"/>
      <c r="O329" s="197"/>
      <c r="P329" s="196"/>
      <c r="Q329" s="196"/>
      <c r="R329" s="198"/>
      <c r="S329" s="1137" t="str">
        <f t="shared" si="9"/>
        <v/>
      </c>
      <c r="T329" s="1138"/>
      <c r="U329" s="436"/>
      <c r="V329" s="978"/>
      <c r="W329" s="981" t="str">
        <f>IF(ISBLANK('A1'!A329),"",'A1'!A329&amp;"-")&amp;'A1'!B329&amp;IF(ISBLANK('A1'!D329),"","/"&amp;'A1'!D329)</f>
        <v/>
      </c>
      <c r="X329" s="981" t="str">
        <f t="shared" si="10"/>
        <v/>
      </c>
    </row>
    <row r="330" spans="1:24" x14ac:dyDescent="0.25">
      <c r="A330" s="141" t="str">
        <f>IF(ISBLANK('A1'!A330),"",'A1'!A330)</f>
        <v/>
      </c>
      <c r="B330" s="982" t="str">
        <f>IF(ISBLANK('A1'!B330),"",'A1'!B330)</f>
        <v/>
      </c>
      <c r="C330" s="983" t="str">
        <f>IF(ISBLANK('A1'!D330),"",'A1'!D330)</f>
        <v/>
      </c>
      <c r="D330" s="897" t="str">
        <f>IF(ISBLANK('A1'!G330),"",'A1'!G330)</f>
        <v/>
      </c>
      <c r="E330" s="894" t="str">
        <f>IF(ISBLANK('A1'!H330),"",'A1'!H330)</f>
        <v/>
      </c>
      <c r="F330" s="984" t="str">
        <f>IF(ISBLANK('A1'!I330),"",'A1'!I330)</f>
        <v/>
      </c>
      <c r="G330" s="805"/>
      <c r="H330" s="198"/>
      <c r="I330" s="194"/>
      <c r="J330" s="195"/>
      <c r="K330" s="195"/>
      <c r="L330" s="195"/>
      <c r="M330" s="195"/>
      <c r="N330" s="196"/>
      <c r="O330" s="197"/>
      <c r="P330" s="196"/>
      <c r="Q330" s="196"/>
      <c r="R330" s="198"/>
      <c r="S330" s="1137" t="str">
        <f t="shared" si="9"/>
        <v/>
      </c>
      <c r="T330" s="1138"/>
      <c r="U330" s="436"/>
      <c r="V330" s="978"/>
      <c r="W330" s="981" t="str">
        <f>IF(ISBLANK('A1'!A330),"",'A1'!A330&amp;"-")&amp;'A1'!B330&amp;IF(ISBLANK('A1'!D330),"","/"&amp;'A1'!D330)</f>
        <v/>
      </c>
      <c r="X330" s="981" t="str">
        <f t="shared" si="10"/>
        <v/>
      </c>
    </row>
    <row r="331" spans="1:24" x14ac:dyDescent="0.25">
      <c r="A331" s="141" t="str">
        <f>IF(ISBLANK('A1'!A331),"",'A1'!A331)</f>
        <v/>
      </c>
      <c r="B331" s="982" t="str">
        <f>IF(ISBLANK('A1'!B331),"",'A1'!B331)</f>
        <v/>
      </c>
      <c r="C331" s="983" t="str">
        <f>IF(ISBLANK('A1'!D331),"",'A1'!D331)</f>
        <v/>
      </c>
      <c r="D331" s="897" t="str">
        <f>IF(ISBLANK('A1'!G331),"",'A1'!G331)</f>
        <v/>
      </c>
      <c r="E331" s="894" t="str">
        <f>IF(ISBLANK('A1'!H331),"",'A1'!H331)</f>
        <v/>
      </c>
      <c r="F331" s="984" t="str">
        <f>IF(ISBLANK('A1'!I331),"",'A1'!I331)</f>
        <v/>
      </c>
      <c r="G331" s="805"/>
      <c r="H331" s="198"/>
      <c r="I331" s="194"/>
      <c r="J331" s="195"/>
      <c r="K331" s="195"/>
      <c r="L331" s="195"/>
      <c r="M331" s="195"/>
      <c r="N331" s="196"/>
      <c r="O331" s="197"/>
      <c r="P331" s="196"/>
      <c r="Q331" s="196"/>
      <c r="R331" s="198"/>
      <c r="S331" s="1137" t="str">
        <f t="shared" si="9"/>
        <v/>
      </c>
      <c r="T331" s="1138"/>
      <c r="U331" s="436"/>
      <c r="V331" s="978"/>
      <c r="W331" s="981" t="str">
        <f>IF(ISBLANK('A1'!A331),"",'A1'!A331&amp;"-")&amp;'A1'!B331&amp;IF(ISBLANK('A1'!D331),"","/"&amp;'A1'!D331)</f>
        <v/>
      </c>
      <c r="X331" s="981" t="str">
        <f t="shared" si="10"/>
        <v/>
      </c>
    </row>
    <row r="332" spans="1:24" x14ac:dyDescent="0.25">
      <c r="A332" s="141" t="str">
        <f>IF(ISBLANK('A1'!A332),"",'A1'!A332)</f>
        <v/>
      </c>
      <c r="B332" s="982" t="str">
        <f>IF(ISBLANK('A1'!B332),"",'A1'!B332)</f>
        <v/>
      </c>
      <c r="C332" s="983" t="str">
        <f>IF(ISBLANK('A1'!D332),"",'A1'!D332)</f>
        <v/>
      </c>
      <c r="D332" s="897" t="str">
        <f>IF(ISBLANK('A1'!G332),"",'A1'!G332)</f>
        <v/>
      </c>
      <c r="E332" s="894" t="str">
        <f>IF(ISBLANK('A1'!H332),"",'A1'!H332)</f>
        <v/>
      </c>
      <c r="F332" s="984" t="str">
        <f>IF(ISBLANK('A1'!I332),"",'A1'!I332)</f>
        <v/>
      </c>
      <c r="G332" s="805"/>
      <c r="H332" s="198"/>
      <c r="I332" s="194"/>
      <c r="J332" s="195"/>
      <c r="K332" s="195"/>
      <c r="L332" s="195"/>
      <c r="M332" s="195"/>
      <c r="N332" s="196"/>
      <c r="O332" s="197"/>
      <c r="P332" s="196"/>
      <c r="Q332" s="196"/>
      <c r="R332" s="198"/>
      <c r="S332" s="1137" t="str">
        <f t="shared" si="9"/>
        <v/>
      </c>
      <c r="T332" s="1138"/>
      <c r="U332" s="436"/>
      <c r="V332" s="978"/>
      <c r="W332" s="981" t="str">
        <f>IF(ISBLANK('A1'!A332),"",'A1'!A332&amp;"-")&amp;'A1'!B332&amp;IF(ISBLANK('A1'!D332),"","/"&amp;'A1'!D332)</f>
        <v/>
      </c>
      <c r="X332" s="981" t="str">
        <f t="shared" si="10"/>
        <v/>
      </c>
    </row>
    <row r="333" spans="1:24" x14ac:dyDescent="0.25">
      <c r="A333" s="141" t="str">
        <f>IF(ISBLANK('A1'!A333),"",'A1'!A333)</f>
        <v/>
      </c>
      <c r="B333" s="982" t="str">
        <f>IF(ISBLANK('A1'!B333),"",'A1'!B333)</f>
        <v/>
      </c>
      <c r="C333" s="983" t="str">
        <f>IF(ISBLANK('A1'!D333),"",'A1'!D333)</f>
        <v/>
      </c>
      <c r="D333" s="897" t="str">
        <f>IF(ISBLANK('A1'!G333),"",'A1'!G333)</f>
        <v/>
      </c>
      <c r="E333" s="894" t="str">
        <f>IF(ISBLANK('A1'!H333),"",'A1'!H333)</f>
        <v/>
      </c>
      <c r="F333" s="984" t="str">
        <f>IF(ISBLANK('A1'!I333),"",'A1'!I333)</f>
        <v/>
      </c>
      <c r="G333" s="805"/>
      <c r="H333" s="198"/>
      <c r="I333" s="194"/>
      <c r="J333" s="195"/>
      <c r="K333" s="195"/>
      <c r="L333" s="195"/>
      <c r="M333" s="195"/>
      <c r="N333" s="196"/>
      <c r="O333" s="197"/>
      <c r="P333" s="196"/>
      <c r="Q333" s="196"/>
      <c r="R333" s="198"/>
      <c r="S333" s="1137" t="str">
        <f t="shared" si="9"/>
        <v/>
      </c>
      <c r="T333" s="1138"/>
      <c r="U333" s="436"/>
      <c r="V333" s="978"/>
      <c r="W333" s="981" t="str">
        <f>IF(ISBLANK('A1'!A333),"",'A1'!A333&amp;"-")&amp;'A1'!B333&amp;IF(ISBLANK('A1'!D333),"","/"&amp;'A1'!D333)</f>
        <v/>
      </c>
      <c r="X333" s="981" t="str">
        <f t="shared" si="10"/>
        <v/>
      </c>
    </row>
    <row r="334" spans="1:24" x14ac:dyDescent="0.25">
      <c r="A334" s="141" t="str">
        <f>IF(ISBLANK('A1'!A334),"",'A1'!A334)</f>
        <v/>
      </c>
      <c r="B334" s="982" t="str">
        <f>IF(ISBLANK('A1'!B334),"",'A1'!B334)</f>
        <v/>
      </c>
      <c r="C334" s="983" t="str">
        <f>IF(ISBLANK('A1'!D334),"",'A1'!D334)</f>
        <v/>
      </c>
      <c r="D334" s="897" t="str">
        <f>IF(ISBLANK('A1'!G334),"",'A1'!G334)</f>
        <v/>
      </c>
      <c r="E334" s="894" t="str">
        <f>IF(ISBLANK('A1'!H334),"",'A1'!H334)</f>
        <v/>
      </c>
      <c r="F334" s="984" t="str">
        <f>IF(ISBLANK('A1'!I334),"",'A1'!I334)</f>
        <v/>
      </c>
      <c r="G334" s="805"/>
      <c r="H334" s="198"/>
      <c r="I334" s="194"/>
      <c r="J334" s="195"/>
      <c r="K334" s="195"/>
      <c r="L334" s="195"/>
      <c r="M334" s="195"/>
      <c r="N334" s="196"/>
      <c r="O334" s="197"/>
      <c r="P334" s="196"/>
      <c r="Q334" s="196"/>
      <c r="R334" s="198"/>
      <c r="S334" s="1137" t="str">
        <f t="shared" si="9"/>
        <v/>
      </c>
      <c r="T334" s="1138"/>
      <c r="U334" s="436"/>
      <c r="V334" s="978"/>
      <c r="W334" s="981" t="str">
        <f>IF(ISBLANK('A1'!A334),"",'A1'!A334&amp;"-")&amp;'A1'!B334&amp;IF(ISBLANK('A1'!D334),"","/"&amp;'A1'!D334)</f>
        <v/>
      </c>
      <c r="X334" s="981" t="str">
        <f t="shared" si="10"/>
        <v/>
      </c>
    </row>
    <row r="335" spans="1:24" x14ac:dyDescent="0.25">
      <c r="A335" s="141" t="str">
        <f>IF(ISBLANK('A1'!A335),"",'A1'!A335)</f>
        <v/>
      </c>
      <c r="B335" s="982" t="str">
        <f>IF(ISBLANK('A1'!B335),"",'A1'!B335)</f>
        <v/>
      </c>
      <c r="C335" s="983" t="str">
        <f>IF(ISBLANK('A1'!D335),"",'A1'!D335)</f>
        <v/>
      </c>
      <c r="D335" s="897" t="str">
        <f>IF(ISBLANK('A1'!G335),"",'A1'!G335)</f>
        <v/>
      </c>
      <c r="E335" s="894" t="str">
        <f>IF(ISBLANK('A1'!H335),"",'A1'!H335)</f>
        <v/>
      </c>
      <c r="F335" s="984" t="str">
        <f>IF(ISBLANK('A1'!I335),"",'A1'!I335)</f>
        <v/>
      </c>
      <c r="G335" s="805"/>
      <c r="H335" s="198"/>
      <c r="I335" s="194"/>
      <c r="J335" s="195"/>
      <c r="K335" s="195"/>
      <c r="L335" s="195"/>
      <c r="M335" s="195"/>
      <c r="N335" s="196"/>
      <c r="O335" s="197"/>
      <c r="P335" s="196"/>
      <c r="Q335" s="196"/>
      <c r="R335" s="198"/>
      <c r="S335" s="1137" t="str">
        <f t="shared" si="9"/>
        <v/>
      </c>
      <c r="T335" s="1138"/>
      <c r="U335" s="436"/>
      <c r="V335" s="978"/>
      <c r="W335" s="981" t="str">
        <f>IF(ISBLANK('A1'!A335),"",'A1'!A335&amp;"-")&amp;'A1'!B335&amp;IF(ISBLANK('A1'!D335),"","/"&amp;'A1'!D335)</f>
        <v/>
      </c>
      <c r="X335" s="981" t="str">
        <f t="shared" si="10"/>
        <v/>
      </c>
    </row>
    <row r="336" spans="1:24" x14ac:dyDescent="0.25">
      <c r="A336" s="141" t="str">
        <f>IF(ISBLANK('A1'!A336),"",'A1'!A336)</f>
        <v/>
      </c>
      <c r="B336" s="982" t="str">
        <f>IF(ISBLANK('A1'!B336),"",'A1'!B336)</f>
        <v/>
      </c>
      <c r="C336" s="983" t="str">
        <f>IF(ISBLANK('A1'!D336),"",'A1'!D336)</f>
        <v/>
      </c>
      <c r="D336" s="897" t="str">
        <f>IF(ISBLANK('A1'!G336),"",'A1'!G336)</f>
        <v/>
      </c>
      <c r="E336" s="894" t="str">
        <f>IF(ISBLANK('A1'!H336),"",'A1'!H336)</f>
        <v/>
      </c>
      <c r="F336" s="984" t="str">
        <f>IF(ISBLANK('A1'!I336),"",'A1'!I336)</f>
        <v/>
      </c>
      <c r="G336" s="805"/>
      <c r="H336" s="198"/>
      <c r="I336" s="194"/>
      <c r="J336" s="195"/>
      <c r="K336" s="195"/>
      <c r="L336" s="195"/>
      <c r="M336" s="195"/>
      <c r="N336" s="196"/>
      <c r="O336" s="197"/>
      <c r="P336" s="196"/>
      <c r="Q336" s="196"/>
      <c r="R336" s="198"/>
      <c r="S336" s="1137" t="str">
        <f t="shared" si="9"/>
        <v/>
      </c>
      <c r="T336" s="1138"/>
      <c r="U336" s="436"/>
      <c r="V336" s="978"/>
      <c r="W336" s="981" t="str">
        <f>IF(ISBLANK('A1'!A336),"",'A1'!A336&amp;"-")&amp;'A1'!B336&amp;IF(ISBLANK('A1'!D336),"","/"&amp;'A1'!D336)</f>
        <v/>
      </c>
      <c r="X336" s="981" t="str">
        <f t="shared" si="10"/>
        <v/>
      </c>
    </row>
    <row r="337" spans="1:24" x14ac:dyDescent="0.25">
      <c r="A337" s="141" t="str">
        <f>IF(ISBLANK('A1'!A337),"",'A1'!A337)</f>
        <v/>
      </c>
      <c r="B337" s="982" t="str">
        <f>IF(ISBLANK('A1'!B337),"",'A1'!B337)</f>
        <v/>
      </c>
      <c r="C337" s="983" t="str">
        <f>IF(ISBLANK('A1'!D337),"",'A1'!D337)</f>
        <v/>
      </c>
      <c r="D337" s="897" t="str">
        <f>IF(ISBLANK('A1'!G337),"",'A1'!G337)</f>
        <v/>
      </c>
      <c r="E337" s="894" t="str">
        <f>IF(ISBLANK('A1'!H337),"",'A1'!H337)</f>
        <v/>
      </c>
      <c r="F337" s="984" t="str">
        <f>IF(ISBLANK('A1'!I337),"",'A1'!I337)</f>
        <v/>
      </c>
      <c r="G337" s="805"/>
      <c r="H337" s="198"/>
      <c r="I337" s="194"/>
      <c r="J337" s="195"/>
      <c r="K337" s="195"/>
      <c r="L337" s="195"/>
      <c r="M337" s="195"/>
      <c r="N337" s="196"/>
      <c r="O337" s="197"/>
      <c r="P337" s="196"/>
      <c r="Q337" s="196"/>
      <c r="R337" s="198"/>
      <c r="S337" s="1137" t="str">
        <f t="shared" si="9"/>
        <v/>
      </c>
      <c r="T337" s="1138"/>
      <c r="U337" s="436"/>
      <c r="V337" s="978"/>
      <c r="W337" s="981" t="str">
        <f>IF(ISBLANK('A1'!A337),"",'A1'!A337&amp;"-")&amp;'A1'!B337&amp;IF(ISBLANK('A1'!D337),"","/"&amp;'A1'!D337)</f>
        <v/>
      </c>
      <c r="X337" s="981" t="str">
        <f t="shared" si="10"/>
        <v/>
      </c>
    </row>
    <row r="338" spans="1:24" x14ac:dyDescent="0.25">
      <c r="A338" s="141" t="str">
        <f>IF(ISBLANK('A1'!A338),"",'A1'!A338)</f>
        <v/>
      </c>
      <c r="B338" s="982" t="str">
        <f>IF(ISBLANK('A1'!B338),"",'A1'!B338)</f>
        <v/>
      </c>
      <c r="C338" s="983" t="str">
        <f>IF(ISBLANK('A1'!D338),"",'A1'!D338)</f>
        <v/>
      </c>
      <c r="D338" s="897" t="str">
        <f>IF(ISBLANK('A1'!G338),"",'A1'!G338)</f>
        <v/>
      </c>
      <c r="E338" s="894" t="str">
        <f>IF(ISBLANK('A1'!H338),"",'A1'!H338)</f>
        <v/>
      </c>
      <c r="F338" s="984" t="str">
        <f>IF(ISBLANK('A1'!I338),"",'A1'!I338)</f>
        <v/>
      </c>
      <c r="G338" s="805"/>
      <c r="H338" s="198"/>
      <c r="I338" s="194"/>
      <c r="J338" s="195"/>
      <c r="K338" s="195"/>
      <c r="L338" s="195"/>
      <c r="M338" s="195"/>
      <c r="N338" s="196"/>
      <c r="O338" s="197"/>
      <c r="P338" s="196"/>
      <c r="Q338" s="196"/>
      <c r="R338" s="198"/>
      <c r="S338" s="1137" t="str">
        <f t="shared" ref="S338:S350" si="11">X338</f>
        <v/>
      </c>
      <c r="T338" s="1138"/>
      <c r="U338" s="436"/>
      <c r="V338" s="978"/>
      <c r="W338" s="981" t="str">
        <f>IF(ISBLANK('A1'!A338),"",'A1'!A338&amp;"-")&amp;'A1'!B338&amp;IF(ISBLANK('A1'!D338),"","/"&amp;'A1'!D338)</f>
        <v/>
      </c>
      <c r="X338" s="981" t="str">
        <f t="shared" ref="X338:X350" si="12">IF(ISBLANK(W338),"",IF(ROW(X338)=MATCH(W338,W:W,0),W338,""))</f>
        <v/>
      </c>
    </row>
    <row r="339" spans="1:24" x14ac:dyDescent="0.25">
      <c r="A339" s="141" t="str">
        <f>IF(ISBLANK('A1'!A339),"",'A1'!A339)</f>
        <v/>
      </c>
      <c r="B339" s="982" t="str">
        <f>IF(ISBLANK('A1'!B339),"",'A1'!B339)</f>
        <v/>
      </c>
      <c r="C339" s="983" t="str">
        <f>IF(ISBLANK('A1'!D339),"",'A1'!D339)</f>
        <v/>
      </c>
      <c r="D339" s="897" t="str">
        <f>IF(ISBLANK('A1'!G339),"",'A1'!G339)</f>
        <v/>
      </c>
      <c r="E339" s="894" t="str">
        <f>IF(ISBLANK('A1'!H339),"",'A1'!H339)</f>
        <v/>
      </c>
      <c r="F339" s="984" t="str">
        <f>IF(ISBLANK('A1'!I339),"",'A1'!I339)</f>
        <v/>
      </c>
      <c r="G339" s="805"/>
      <c r="H339" s="198"/>
      <c r="I339" s="194"/>
      <c r="J339" s="195"/>
      <c r="K339" s="195"/>
      <c r="L339" s="195"/>
      <c r="M339" s="195"/>
      <c r="N339" s="196"/>
      <c r="O339" s="197"/>
      <c r="P339" s="196"/>
      <c r="Q339" s="196"/>
      <c r="R339" s="198"/>
      <c r="S339" s="1137" t="str">
        <f t="shared" si="11"/>
        <v/>
      </c>
      <c r="T339" s="1138"/>
      <c r="U339" s="436"/>
      <c r="V339" s="978"/>
      <c r="W339" s="981" t="str">
        <f>IF(ISBLANK('A1'!A339),"",'A1'!A339&amp;"-")&amp;'A1'!B339&amp;IF(ISBLANK('A1'!D339),"","/"&amp;'A1'!D339)</f>
        <v/>
      </c>
      <c r="X339" s="981" t="str">
        <f t="shared" si="12"/>
        <v/>
      </c>
    </row>
    <row r="340" spans="1:24" x14ac:dyDescent="0.25">
      <c r="A340" s="141" t="str">
        <f>IF(ISBLANK('A1'!A340),"",'A1'!A340)</f>
        <v/>
      </c>
      <c r="B340" s="982" t="str">
        <f>IF(ISBLANK('A1'!B340),"",'A1'!B340)</f>
        <v/>
      </c>
      <c r="C340" s="983" t="str">
        <f>IF(ISBLANK('A1'!D340),"",'A1'!D340)</f>
        <v/>
      </c>
      <c r="D340" s="897" t="str">
        <f>IF(ISBLANK('A1'!G340),"",'A1'!G340)</f>
        <v/>
      </c>
      <c r="E340" s="894" t="str">
        <f>IF(ISBLANK('A1'!H340),"",'A1'!H340)</f>
        <v/>
      </c>
      <c r="F340" s="984" t="str">
        <f>IF(ISBLANK('A1'!I340),"",'A1'!I340)</f>
        <v/>
      </c>
      <c r="G340" s="805"/>
      <c r="H340" s="198"/>
      <c r="I340" s="194"/>
      <c r="J340" s="195"/>
      <c r="K340" s="195"/>
      <c r="L340" s="195"/>
      <c r="M340" s="195"/>
      <c r="N340" s="196"/>
      <c r="O340" s="197"/>
      <c r="P340" s="196"/>
      <c r="Q340" s="196"/>
      <c r="R340" s="198"/>
      <c r="S340" s="1137" t="str">
        <f t="shared" si="11"/>
        <v/>
      </c>
      <c r="T340" s="1138"/>
      <c r="U340" s="436"/>
      <c r="V340" s="978"/>
      <c r="W340" s="981" t="str">
        <f>IF(ISBLANK('A1'!A340),"",'A1'!A340&amp;"-")&amp;'A1'!B340&amp;IF(ISBLANK('A1'!D340),"","/"&amp;'A1'!D340)</f>
        <v/>
      </c>
      <c r="X340" s="981" t="str">
        <f t="shared" si="12"/>
        <v/>
      </c>
    </row>
    <row r="341" spans="1:24" x14ac:dyDescent="0.25">
      <c r="A341" s="141" t="str">
        <f>IF(ISBLANK('A1'!A341),"",'A1'!A341)</f>
        <v/>
      </c>
      <c r="B341" s="982" t="str">
        <f>IF(ISBLANK('A1'!B341),"",'A1'!B341)</f>
        <v/>
      </c>
      <c r="C341" s="983" t="str">
        <f>IF(ISBLANK('A1'!D341),"",'A1'!D341)</f>
        <v/>
      </c>
      <c r="D341" s="897" t="str">
        <f>IF(ISBLANK('A1'!G341),"",'A1'!G341)</f>
        <v/>
      </c>
      <c r="E341" s="894" t="str">
        <f>IF(ISBLANK('A1'!H341),"",'A1'!H341)</f>
        <v/>
      </c>
      <c r="F341" s="984" t="str">
        <f>IF(ISBLANK('A1'!I341),"",'A1'!I341)</f>
        <v/>
      </c>
      <c r="G341" s="805"/>
      <c r="H341" s="198"/>
      <c r="I341" s="194"/>
      <c r="J341" s="195"/>
      <c r="K341" s="195"/>
      <c r="L341" s="195"/>
      <c r="M341" s="195"/>
      <c r="N341" s="196"/>
      <c r="O341" s="197"/>
      <c r="P341" s="196"/>
      <c r="Q341" s="196"/>
      <c r="R341" s="198"/>
      <c r="S341" s="1137" t="str">
        <f t="shared" si="11"/>
        <v/>
      </c>
      <c r="T341" s="1138"/>
      <c r="U341" s="436"/>
      <c r="V341" s="978"/>
      <c r="W341" s="981" t="str">
        <f>IF(ISBLANK('A1'!A341),"",'A1'!A341&amp;"-")&amp;'A1'!B341&amp;IF(ISBLANK('A1'!D341),"","/"&amp;'A1'!D341)</f>
        <v/>
      </c>
      <c r="X341" s="981" t="str">
        <f t="shared" si="12"/>
        <v/>
      </c>
    </row>
    <row r="342" spans="1:24" x14ac:dyDescent="0.25">
      <c r="A342" s="141" t="str">
        <f>IF(ISBLANK('A1'!A342),"",'A1'!A342)</f>
        <v/>
      </c>
      <c r="B342" s="982" t="str">
        <f>IF(ISBLANK('A1'!B342),"",'A1'!B342)</f>
        <v/>
      </c>
      <c r="C342" s="983" t="str">
        <f>IF(ISBLANK('A1'!D342),"",'A1'!D342)</f>
        <v/>
      </c>
      <c r="D342" s="897" t="str">
        <f>IF(ISBLANK('A1'!G342),"",'A1'!G342)</f>
        <v/>
      </c>
      <c r="E342" s="894" t="str">
        <f>IF(ISBLANK('A1'!H342),"",'A1'!H342)</f>
        <v/>
      </c>
      <c r="F342" s="984" t="str">
        <f>IF(ISBLANK('A1'!I342),"",'A1'!I342)</f>
        <v/>
      </c>
      <c r="G342" s="805"/>
      <c r="H342" s="198"/>
      <c r="I342" s="194"/>
      <c r="J342" s="195"/>
      <c r="K342" s="195"/>
      <c r="L342" s="195"/>
      <c r="M342" s="195"/>
      <c r="N342" s="196"/>
      <c r="O342" s="197"/>
      <c r="P342" s="196"/>
      <c r="Q342" s="196"/>
      <c r="R342" s="198"/>
      <c r="S342" s="1137" t="str">
        <f t="shared" si="11"/>
        <v/>
      </c>
      <c r="T342" s="1138"/>
      <c r="U342" s="436"/>
      <c r="V342" s="978"/>
      <c r="W342" s="981" t="str">
        <f>IF(ISBLANK('A1'!A342),"",'A1'!A342&amp;"-")&amp;'A1'!B342&amp;IF(ISBLANK('A1'!D342),"","/"&amp;'A1'!D342)</f>
        <v/>
      </c>
      <c r="X342" s="981" t="str">
        <f t="shared" si="12"/>
        <v/>
      </c>
    </row>
    <row r="343" spans="1:24" x14ac:dyDescent="0.25">
      <c r="A343" s="141" t="str">
        <f>IF(ISBLANK('A1'!A343),"",'A1'!A343)</f>
        <v/>
      </c>
      <c r="B343" s="982" t="str">
        <f>IF(ISBLANK('A1'!B343),"",'A1'!B343)</f>
        <v/>
      </c>
      <c r="C343" s="983" t="str">
        <f>IF(ISBLANK('A1'!D343),"",'A1'!D343)</f>
        <v/>
      </c>
      <c r="D343" s="897" t="str">
        <f>IF(ISBLANK('A1'!G343),"",'A1'!G343)</f>
        <v/>
      </c>
      <c r="E343" s="894" t="str">
        <f>IF(ISBLANK('A1'!H343),"",'A1'!H343)</f>
        <v/>
      </c>
      <c r="F343" s="984" t="str">
        <f>IF(ISBLANK('A1'!I343),"",'A1'!I343)</f>
        <v/>
      </c>
      <c r="G343" s="805"/>
      <c r="H343" s="198"/>
      <c r="I343" s="194"/>
      <c r="J343" s="195"/>
      <c r="K343" s="195"/>
      <c r="L343" s="195"/>
      <c r="M343" s="195"/>
      <c r="N343" s="196"/>
      <c r="O343" s="197"/>
      <c r="P343" s="196"/>
      <c r="Q343" s="196"/>
      <c r="R343" s="198"/>
      <c r="S343" s="1137" t="str">
        <f t="shared" si="11"/>
        <v/>
      </c>
      <c r="T343" s="1138"/>
      <c r="U343" s="436"/>
      <c r="V343" s="978"/>
      <c r="W343" s="981" t="str">
        <f>IF(ISBLANK('A1'!A343),"",'A1'!A343&amp;"-")&amp;'A1'!B343&amp;IF(ISBLANK('A1'!D343),"","/"&amp;'A1'!D343)</f>
        <v/>
      </c>
      <c r="X343" s="981" t="str">
        <f t="shared" si="12"/>
        <v/>
      </c>
    </row>
    <row r="344" spans="1:24" x14ac:dyDescent="0.25">
      <c r="A344" s="141" t="str">
        <f>IF(ISBLANK('A1'!A344),"",'A1'!A344)</f>
        <v/>
      </c>
      <c r="B344" s="982" t="str">
        <f>IF(ISBLANK('A1'!B344),"",'A1'!B344)</f>
        <v/>
      </c>
      <c r="C344" s="983" t="str">
        <f>IF(ISBLANK('A1'!D344),"",'A1'!D344)</f>
        <v/>
      </c>
      <c r="D344" s="897" t="str">
        <f>IF(ISBLANK('A1'!G344),"",'A1'!G344)</f>
        <v/>
      </c>
      <c r="E344" s="894" t="str">
        <f>IF(ISBLANK('A1'!H344),"",'A1'!H344)</f>
        <v/>
      </c>
      <c r="F344" s="984" t="str">
        <f>IF(ISBLANK('A1'!I344),"",'A1'!I344)</f>
        <v/>
      </c>
      <c r="G344" s="805"/>
      <c r="H344" s="198"/>
      <c r="I344" s="194"/>
      <c r="J344" s="195"/>
      <c r="K344" s="195"/>
      <c r="L344" s="195"/>
      <c r="M344" s="195"/>
      <c r="N344" s="196"/>
      <c r="O344" s="197"/>
      <c r="P344" s="196"/>
      <c r="Q344" s="196"/>
      <c r="R344" s="198"/>
      <c r="S344" s="1137" t="str">
        <f t="shared" si="11"/>
        <v/>
      </c>
      <c r="T344" s="1138"/>
      <c r="U344" s="436"/>
      <c r="V344" s="978"/>
      <c r="W344" s="981" t="str">
        <f>IF(ISBLANK('A1'!A344),"",'A1'!A344&amp;"-")&amp;'A1'!B344&amp;IF(ISBLANK('A1'!D344),"","/"&amp;'A1'!D344)</f>
        <v/>
      </c>
      <c r="X344" s="981" t="str">
        <f t="shared" si="12"/>
        <v/>
      </c>
    </row>
    <row r="345" spans="1:24" x14ac:dyDescent="0.25">
      <c r="A345" s="141" t="str">
        <f>IF(ISBLANK('A1'!A345),"",'A1'!A345)</f>
        <v/>
      </c>
      <c r="B345" s="982" t="str">
        <f>IF(ISBLANK('A1'!B345),"",'A1'!B345)</f>
        <v/>
      </c>
      <c r="C345" s="983" t="str">
        <f>IF(ISBLANK('A1'!D345),"",'A1'!D345)</f>
        <v/>
      </c>
      <c r="D345" s="897" t="str">
        <f>IF(ISBLANK('A1'!G345),"",'A1'!G345)</f>
        <v/>
      </c>
      <c r="E345" s="894" t="str">
        <f>IF(ISBLANK('A1'!H345),"",'A1'!H345)</f>
        <v/>
      </c>
      <c r="F345" s="984" t="str">
        <f>IF(ISBLANK('A1'!I345),"",'A1'!I345)</f>
        <v/>
      </c>
      <c r="G345" s="805"/>
      <c r="H345" s="198"/>
      <c r="I345" s="194"/>
      <c r="J345" s="195"/>
      <c r="K345" s="195"/>
      <c r="L345" s="195"/>
      <c r="M345" s="195"/>
      <c r="N345" s="196"/>
      <c r="O345" s="197"/>
      <c r="P345" s="196"/>
      <c r="Q345" s="196"/>
      <c r="R345" s="198"/>
      <c r="S345" s="1137" t="str">
        <f t="shared" si="11"/>
        <v/>
      </c>
      <c r="T345" s="1138"/>
      <c r="U345" s="436"/>
      <c r="V345" s="978"/>
      <c r="W345" s="981" t="str">
        <f>IF(ISBLANK('A1'!A345),"",'A1'!A345&amp;"-")&amp;'A1'!B345&amp;IF(ISBLANK('A1'!D345),"","/"&amp;'A1'!D345)</f>
        <v/>
      </c>
      <c r="X345" s="981" t="str">
        <f t="shared" si="12"/>
        <v/>
      </c>
    </row>
    <row r="346" spans="1:24" x14ac:dyDescent="0.25">
      <c r="A346" s="141" t="str">
        <f>IF(ISBLANK('A1'!A346),"",'A1'!A346)</f>
        <v/>
      </c>
      <c r="B346" s="982" t="str">
        <f>IF(ISBLANK('A1'!B346),"",'A1'!B346)</f>
        <v/>
      </c>
      <c r="C346" s="983" t="str">
        <f>IF(ISBLANK('A1'!D346),"",'A1'!D346)</f>
        <v/>
      </c>
      <c r="D346" s="897" t="str">
        <f>IF(ISBLANK('A1'!G346),"",'A1'!G346)</f>
        <v/>
      </c>
      <c r="E346" s="894" t="str">
        <f>IF(ISBLANK('A1'!H346),"",'A1'!H346)</f>
        <v/>
      </c>
      <c r="F346" s="984" t="str">
        <f>IF(ISBLANK('A1'!I346),"",'A1'!I346)</f>
        <v/>
      </c>
      <c r="G346" s="805"/>
      <c r="H346" s="198"/>
      <c r="I346" s="194"/>
      <c r="J346" s="195"/>
      <c r="K346" s="195"/>
      <c r="L346" s="195"/>
      <c r="M346" s="195"/>
      <c r="N346" s="196"/>
      <c r="O346" s="197"/>
      <c r="P346" s="196"/>
      <c r="Q346" s="196"/>
      <c r="R346" s="198"/>
      <c r="S346" s="1137" t="str">
        <f t="shared" si="11"/>
        <v/>
      </c>
      <c r="T346" s="1138"/>
      <c r="U346" s="436"/>
      <c r="V346" s="978"/>
      <c r="W346" s="981" t="str">
        <f>IF(ISBLANK('A1'!A346),"",'A1'!A346&amp;"-")&amp;'A1'!B346&amp;IF(ISBLANK('A1'!D346),"","/"&amp;'A1'!D346)</f>
        <v/>
      </c>
      <c r="X346" s="981" t="str">
        <f t="shared" si="12"/>
        <v/>
      </c>
    </row>
    <row r="347" spans="1:24" x14ac:dyDescent="0.25">
      <c r="A347" s="141" t="str">
        <f>IF(ISBLANK('A1'!A347),"",'A1'!A347)</f>
        <v/>
      </c>
      <c r="B347" s="982" t="str">
        <f>IF(ISBLANK('A1'!B347),"",'A1'!B347)</f>
        <v/>
      </c>
      <c r="C347" s="983" t="str">
        <f>IF(ISBLANK('A1'!D347),"",'A1'!D347)</f>
        <v/>
      </c>
      <c r="D347" s="897" t="str">
        <f>IF(ISBLANK('A1'!G347),"",'A1'!G347)</f>
        <v/>
      </c>
      <c r="E347" s="894" t="str">
        <f>IF(ISBLANK('A1'!H347),"",'A1'!H347)</f>
        <v/>
      </c>
      <c r="F347" s="984" t="str">
        <f>IF(ISBLANK('A1'!I347),"",'A1'!I347)</f>
        <v/>
      </c>
      <c r="G347" s="805"/>
      <c r="H347" s="198"/>
      <c r="I347" s="194"/>
      <c r="J347" s="195"/>
      <c r="K347" s="195"/>
      <c r="L347" s="195"/>
      <c r="M347" s="195"/>
      <c r="N347" s="196"/>
      <c r="O347" s="197"/>
      <c r="P347" s="196"/>
      <c r="Q347" s="196"/>
      <c r="R347" s="198"/>
      <c r="S347" s="1137" t="str">
        <f t="shared" si="11"/>
        <v/>
      </c>
      <c r="T347" s="1138"/>
      <c r="U347" s="436"/>
      <c r="V347" s="978"/>
      <c r="W347" s="981" t="str">
        <f>IF(ISBLANK('A1'!A347),"",'A1'!A347&amp;"-")&amp;'A1'!B347&amp;IF(ISBLANK('A1'!D347),"","/"&amp;'A1'!D347)</f>
        <v/>
      </c>
      <c r="X347" s="981" t="str">
        <f t="shared" si="12"/>
        <v/>
      </c>
    </row>
    <row r="348" spans="1:24" x14ac:dyDescent="0.25">
      <c r="A348" s="141" t="str">
        <f>IF(ISBLANK('A1'!A348),"",'A1'!A348)</f>
        <v/>
      </c>
      <c r="B348" s="982" t="str">
        <f>IF(ISBLANK('A1'!B348),"",'A1'!B348)</f>
        <v/>
      </c>
      <c r="C348" s="983" t="str">
        <f>IF(ISBLANK('A1'!D348),"",'A1'!D348)</f>
        <v/>
      </c>
      <c r="D348" s="897" t="str">
        <f>IF(ISBLANK('A1'!G348),"",'A1'!G348)</f>
        <v/>
      </c>
      <c r="E348" s="894" t="str">
        <f>IF(ISBLANK('A1'!H348),"",'A1'!H348)</f>
        <v/>
      </c>
      <c r="F348" s="984" t="str">
        <f>IF(ISBLANK('A1'!I348),"",'A1'!I348)</f>
        <v/>
      </c>
      <c r="G348" s="805"/>
      <c r="H348" s="198"/>
      <c r="I348" s="194"/>
      <c r="J348" s="195"/>
      <c r="K348" s="195"/>
      <c r="L348" s="195"/>
      <c r="M348" s="195"/>
      <c r="N348" s="196"/>
      <c r="O348" s="197"/>
      <c r="P348" s="196"/>
      <c r="Q348" s="196"/>
      <c r="R348" s="198"/>
      <c r="S348" s="1137" t="str">
        <f t="shared" si="11"/>
        <v/>
      </c>
      <c r="T348" s="1138"/>
      <c r="U348" s="436"/>
      <c r="V348" s="978"/>
      <c r="W348" s="981" t="str">
        <f>IF(ISBLANK('A1'!A348),"",'A1'!A348&amp;"-")&amp;'A1'!B348&amp;IF(ISBLANK('A1'!D348),"","/"&amp;'A1'!D348)</f>
        <v/>
      </c>
      <c r="X348" s="981" t="str">
        <f t="shared" si="12"/>
        <v/>
      </c>
    </row>
    <row r="349" spans="1:24" x14ac:dyDescent="0.25">
      <c r="A349" s="141" t="str">
        <f>IF(ISBLANK('A1'!A349),"",'A1'!A349)</f>
        <v/>
      </c>
      <c r="B349" s="982" t="str">
        <f>IF(ISBLANK('A1'!B349),"",'A1'!B349)</f>
        <v/>
      </c>
      <c r="C349" s="983" t="str">
        <f>IF(ISBLANK('A1'!D349),"",'A1'!D349)</f>
        <v/>
      </c>
      <c r="D349" s="897" t="str">
        <f>IF(ISBLANK('A1'!G349),"",'A1'!G349)</f>
        <v/>
      </c>
      <c r="E349" s="894" t="str">
        <f>IF(ISBLANK('A1'!H349),"",'A1'!H349)</f>
        <v/>
      </c>
      <c r="F349" s="984" t="str">
        <f>IF(ISBLANK('A1'!I349),"",'A1'!I349)</f>
        <v/>
      </c>
      <c r="G349" s="805"/>
      <c r="H349" s="198"/>
      <c r="I349" s="194"/>
      <c r="J349" s="195"/>
      <c r="K349" s="195"/>
      <c r="L349" s="195"/>
      <c r="M349" s="195"/>
      <c r="N349" s="196"/>
      <c r="O349" s="197"/>
      <c r="P349" s="196"/>
      <c r="Q349" s="196"/>
      <c r="R349" s="198"/>
      <c r="S349" s="1137" t="str">
        <f t="shared" si="11"/>
        <v/>
      </c>
      <c r="T349" s="1138"/>
      <c r="U349" s="436"/>
      <c r="V349" s="978"/>
      <c r="W349" s="981" t="str">
        <f>IF(ISBLANK('A1'!A349),"",'A1'!A349&amp;"-")&amp;'A1'!B349&amp;IF(ISBLANK('A1'!D349),"","/"&amp;'A1'!D349)</f>
        <v/>
      </c>
      <c r="X349" s="981" t="str">
        <f t="shared" si="12"/>
        <v/>
      </c>
    </row>
    <row r="350" spans="1:24" ht="15.75" thickBot="1" x14ac:dyDescent="0.3">
      <c r="A350" s="142" t="str">
        <f>IF(ISBLANK('A1'!A350),"",'A1'!A350)</f>
        <v/>
      </c>
      <c r="B350" s="985" t="str">
        <f>IF(ISBLANK('A1'!B350),"",'A1'!B350)</f>
        <v/>
      </c>
      <c r="C350" s="986" t="str">
        <f>IF(ISBLANK('A1'!D350),"",'A1'!D350)</f>
        <v/>
      </c>
      <c r="D350" s="898" t="str">
        <f>IF(ISBLANK('A1'!G350),"",'A1'!G350)</f>
        <v/>
      </c>
      <c r="E350" s="895" t="str">
        <f>IF(ISBLANK('A1'!H350),"",'A1'!H350)</f>
        <v/>
      </c>
      <c r="F350" s="987" t="str">
        <f>IF(ISBLANK('A1'!I350),"",'A1'!I350)</f>
        <v/>
      </c>
      <c r="G350" s="806"/>
      <c r="H350" s="203"/>
      <c r="I350" s="199"/>
      <c r="J350" s="200"/>
      <c r="K350" s="200"/>
      <c r="L350" s="200"/>
      <c r="M350" s="200"/>
      <c r="N350" s="201"/>
      <c r="O350" s="202"/>
      <c r="P350" s="201"/>
      <c r="Q350" s="201"/>
      <c r="R350" s="203"/>
      <c r="S350" s="1139" t="str">
        <f t="shared" si="11"/>
        <v/>
      </c>
      <c r="T350" s="1140"/>
      <c r="U350" s="437"/>
      <c r="V350" s="978"/>
      <c r="W350" s="981" t="str">
        <f>IF(ISBLANK('A1'!A350),"",'A1'!A350&amp;"-")&amp;'A1'!B350&amp;IF(ISBLANK('A1'!D350),"","/"&amp;'A1'!D350)</f>
        <v/>
      </c>
      <c r="X350" s="981" t="str">
        <f t="shared" si="12"/>
        <v/>
      </c>
    </row>
    <row r="351" spans="1:24" x14ac:dyDescent="0.25">
      <c r="T351" s="32"/>
      <c r="U351" s="32"/>
    </row>
    <row r="352" spans="1:24" x14ac:dyDescent="0.25">
      <c r="T352" s="32"/>
      <c r="U352" s="32"/>
    </row>
    <row r="353" spans="20:21" x14ac:dyDescent="0.25">
      <c r="T353" s="32"/>
      <c r="U353" s="32"/>
    </row>
    <row r="354" spans="20:21" x14ac:dyDescent="0.25">
      <c r="T354" s="32"/>
      <c r="U354" s="32"/>
    </row>
    <row r="355" spans="20:21" x14ac:dyDescent="0.25">
      <c r="T355" s="32"/>
      <c r="U355" s="32"/>
    </row>
    <row r="356" spans="20:21" x14ac:dyDescent="0.25">
      <c r="T356" s="32"/>
      <c r="U356" s="32"/>
    </row>
    <row r="357" spans="20:21" x14ac:dyDescent="0.25">
      <c r="T357" s="32"/>
      <c r="U357" s="32"/>
    </row>
    <row r="358" spans="20:21" x14ac:dyDescent="0.25">
      <c r="T358" s="32"/>
      <c r="U358" s="32"/>
    </row>
    <row r="359" spans="20:21" x14ac:dyDescent="0.25">
      <c r="T359" s="32"/>
      <c r="U359" s="32"/>
    </row>
    <row r="360" spans="20:21" x14ac:dyDescent="0.25">
      <c r="T360" s="32"/>
      <c r="U360" s="32"/>
    </row>
    <row r="361" spans="20:21" x14ac:dyDescent="0.25">
      <c r="T361" s="32"/>
      <c r="U361" s="32"/>
    </row>
    <row r="362" spans="20:21" x14ac:dyDescent="0.25">
      <c r="T362" s="32"/>
      <c r="U362" s="32"/>
    </row>
    <row r="363" spans="20:21" x14ac:dyDescent="0.25">
      <c r="T363" s="32"/>
      <c r="U363" s="32"/>
    </row>
    <row r="364" spans="20:21" x14ac:dyDescent="0.25">
      <c r="T364" s="32"/>
      <c r="U364" s="32"/>
    </row>
    <row r="365" spans="20:21" x14ac:dyDescent="0.25">
      <c r="T365" s="32"/>
      <c r="U365" s="32"/>
    </row>
    <row r="366" spans="20:21" x14ac:dyDescent="0.25">
      <c r="T366" s="32"/>
      <c r="U366" s="32"/>
    </row>
    <row r="367" spans="20:21" x14ac:dyDescent="0.25">
      <c r="T367" s="32"/>
      <c r="U367" s="32"/>
    </row>
    <row r="368" spans="20:21" x14ac:dyDescent="0.25">
      <c r="T368" s="32"/>
      <c r="U368" s="32"/>
    </row>
    <row r="369" spans="20:21" x14ac:dyDescent="0.25">
      <c r="T369" s="32"/>
      <c r="U369" s="32"/>
    </row>
    <row r="370" spans="20:21" x14ac:dyDescent="0.25">
      <c r="T370" s="32"/>
      <c r="U370" s="32"/>
    </row>
    <row r="371" spans="20:21" x14ac:dyDescent="0.25">
      <c r="T371" s="32"/>
      <c r="U371" s="32"/>
    </row>
    <row r="372" spans="20:21" x14ac:dyDescent="0.25">
      <c r="T372" s="32"/>
      <c r="U372" s="32"/>
    </row>
    <row r="373" spans="20:21" x14ac:dyDescent="0.25">
      <c r="T373" s="32"/>
      <c r="U373" s="32"/>
    </row>
    <row r="374" spans="20:21" x14ac:dyDescent="0.25">
      <c r="T374" s="32"/>
      <c r="U374" s="32"/>
    </row>
    <row r="375" spans="20:21" x14ac:dyDescent="0.25">
      <c r="T375" s="32"/>
      <c r="U375" s="32"/>
    </row>
    <row r="376" spans="20:21" x14ac:dyDescent="0.25">
      <c r="T376" s="32"/>
      <c r="U376" s="32"/>
    </row>
    <row r="377" spans="20:21" x14ac:dyDescent="0.25">
      <c r="T377" s="32"/>
      <c r="U377" s="32"/>
    </row>
    <row r="378" spans="20:21" x14ac:dyDescent="0.25">
      <c r="T378" s="32"/>
      <c r="U378" s="32"/>
    </row>
    <row r="379" spans="20:21" x14ac:dyDescent="0.25">
      <c r="T379" s="32"/>
      <c r="U379" s="32"/>
    </row>
    <row r="380" spans="20:21" x14ac:dyDescent="0.25">
      <c r="T380" s="32"/>
      <c r="U380" s="32"/>
    </row>
    <row r="381" spans="20:21" x14ac:dyDescent="0.25">
      <c r="T381" s="32"/>
      <c r="U381" s="32"/>
    </row>
    <row r="382" spans="20:21" x14ac:dyDescent="0.25">
      <c r="T382" s="32"/>
      <c r="U382" s="32"/>
    </row>
    <row r="383" spans="20:21" x14ac:dyDescent="0.25">
      <c r="T383" s="32"/>
      <c r="U383" s="32"/>
    </row>
    <row r="384" spans="20:21" x14ac:dyDescent="0.25">
      <c r="T384" s="32"/>
      <c r="U384" s="32"/>
    </row>
    <row r="385" spans="20:21" x14ac:dyDescent="0.25">
      <c r="T385" s="32"/>
      <c r="U385" s="32"/>
    </row>
  </sheetData>
  <sheetProtection algorithmName="SHA-512" hashValue="+8m/zP6KMUN8fF1l6WQcgzNpVno1zHGifHTf654MlChppiSLUlwDVAAx0R79nWlMQu5n3EUcWM+MeifCyy7jCA==" saltValue="5CIrX6W2YT19L5unj2XShA==" spinCount="100000" sheet="1" objects="1" scenarios="1"/>
  <mergeCells count="353">
    <mergeCell ref="A9:F9"/>
    <mergeCell ref="A10:F10"/>
    <mergeCell ref="B12:C12"/>
    <mergeCell ref="E12:E15"/>
    <mergeCell ref="F12:F15"/>
    <mergeCell ref="A13:A15"/>
    <mergeCell ref="R13:R14"/>
    <mergeCell ref="O12:R12"/>
    <mergeCell ref="Q13:Q14"/>
    <mergeCell ref="D12:D15"/>
    <mergeCell ref="G10:T10"/>
    <mergeCell ref="S17:T17"/>
    <mergeCell ref="S18:T18"/>
    <mergeCell ref="S19:T19"/>
    <mergeCell ref="S20:T20"/>
    <mergeCell ref="S13:T16"/>
    <mergeCell ref="S12:U12"/>
    <mergeCell ref="U13:U15"/>
    <mergeCell ref="G12:N12"/>
    <mergeCell ref="I13:N13"/>
    <mergeCell ref="O13:O14"/>
    <mergeCell ref="P13:P14"/>
    <mergeCell ref="G13:H13"/>
    <mergeCell ref="S26:T26"/>
    <mergeCell ref="S27:T27"/>
    <mergeCell ref="S28:T28"/>
    <mergeCell ref="S29:T29"/>
    <mergeCell ref="S30:T30"/>
    <mergeCell ref="S21:T21"/>
    <mergeCell ref="S22:T22"/>
    <mergeCell ref="S23:T23"/>
    <mergeCell ref="S24:T24"/>
    <mergeCell ref="S25:T25"/>
    <mergeCell ref="S36:T36"/>
    <mergeCell ref="S37:T37"/>
    <mergeCell ref="S38:T38"/>
    <mergeCell ref="S39:T39"/>
    <mergeCell ref="S40:T40"/>
    <mergeCell ref="S31:T31"/>
    <mergeCell ref="S32:T32"/>
    <mergeCell ref="S33:T33"/>
    <mergeCell ref="S34:T34"/>
    <mergeCell ref="S35:T35"/>
    <mergeCell ref="S46:T46"/>
    <mergeCell ref="S47:T47"/>
    <mergeCell ref="S48:T48"/>
    <mergeCell ref="S49:T49"/>
    <mergeCell ref="S50:T50"/>
    <mergeCell ref="S41:T41"/>
    <mergeCell ref="S42:T42"/>
    <mergeCell ref="S43:T43"/>
    <mergeCell ref="S44:T44"/>
    <mergeCell ref="S45:T45"/>
    <mergeCell ref="S56:T56"/>
    <mergeCell ref="S57:T57"/>
    <mergeCell ref="S58:T58"/>
    <mergeCell ref="S59:T59"/>
    <mergeCell ref="S60:T60"/>
    <mergeCell ref="S51:T51"/>
    <mergeCell ref="S52:T52"/>
    <mergeCell ref="S53:T53"/>
    <mergeCell ref="S54:T54"/>
    <mergeCell ref="S55:T55"/>
    <mergeCell ref="S66:T66"/>
    <mergeCell ref="S67:T67"/>
    <mergeCell ref="S68:T68"/>
    <mergeCell ref="S69:T69"/>
    <mergeCell ref="S70:T70"/>
    <mergeCell ref="S61:T61"/>
    <mergeCell ref="S62:T62"/>
    <mergeCell ref="S63:T63"/>
    <mergeCell ref="S64:T64"/>
    <mergeCell ref="S65:T65"/>
    <mergeCell ref="S76:T76"/>
    <mergeCell ref="S77:T77"/>
    <mergeCell ref="S78:T78"/>
    <mergeCell ref="S79:T79"/>
    <mergeCell ref="S80:T80"/>
    <mergeCell ref="S71:T71"/>
    <mergeCell ref="S72:T72"/>
    <mergeCell ref="S73:T73"/>
    <mergeCell ref="S74:T74"/>
    <mergeCell ref="S75:T75"/>
    <mergeCell ref="S86:T86"/>
    <mergeCell ref="S87:T87"/>
    <mergeCell ref="S88:T88"/>
    <mergeCell ref="S89:T89"/>
    <mergeCell ref="S90:T90"/>
    <mergeCell ref="S81:T81"/>
    <mergeCell ref="S82:T82"/>
    <mergeCell ref="S83:T83"/>
    <mergeCell ref="S84:T84"/>
    <mergeCell ref="S85:T85"/>
    <mergeCell ref="S96:T96"/>
    <mergeCell ref="S97:T97"/>
    <mergeCell ref="S98:T98"/>
    <mergeCell ref="S99:T99"/>
    <mergeCell ref="S100:T100"/>
    <mergeCell ref="S91:T91"/>
    <mergeCell ref="S92:T92"/>
    <mergeCell ref="S93:T93"/>
    <mergeCell ref="S94:T94"/>
    <mergeCell ref="S95:T95"/>
    <mergeCell ref="S106:T106"/>
    <mergeCell ref="S107:T107"/>
    <mergeCell ref="S108:T108"/>
    <mergeCell ref="S109:T109"/>
    <mergeCell ref="S110:T110"/>
    <mergeCell ref="S101:T101"/>
    <mergeCell ref="S102:T102"/>
    <mergeCell ref="S103:T103"/>
    <mergeCell ref="S104:T104"/>
    <mergeCell ref="S105:T105"/>
    <mergeCell ref="S116:T116"/>
    <mergeCell ref="S117:T117"/>
    <mergeCell ref="S118:T118"/>
    <mergeCell ref="S119:T119"/>
    <mergeCell ref="S120:T120"/>
    <mergeCell ref="S111:T111"/>
    <mergeCell ref="S112:T112"/>
    <mergeCell ref="S113:T113"/>
    <mergeCell ref="S114:T114"/>
    <mergeCell ref="S115:T115"/>
    <mergeCell ref="S126:T126"/>
    <mergeCell ref="S127:T127"/>
    <mergeCell ref="S128:T128"/>
    <mergeCell ref="S129:T129"/>
    <mergeCell ref="S130:T130"/>
    <mergeCell ref="S121:T121"/>
    <mergeCell ref="S122:T122"/>
    <mergeCell ref="S123:T123"/>
    <mergeCell ref="S124:T124"/>
    <mergeCell ref="S125:T125"/>
    <mergeCell ref="S136:T136"/>
    <mergeCell ref="S137:T137"/>
    <mergeCell ref="S138:T138"/>
    <mergeCell ref="S139:T139"/>
    <mergeCell ref="S140:T140"/>
    <mergeCell ref="S131:T131"/>
    <mergeCell ref="S132:T132"/>
    <mergeCell ref="S133:T133"/>
    <mergeCell ref="S134:T134"/>
    <mergeCell ref="S135:T135"/>
    <mergeCell ref="S146:T146"/>
    <mergeCell ref="S147:T147"/>
    <mergeCell ref="S148:T148"/>
    <mergeCell ref="S149:T149"/>
    <mergeCell ref="S150:T150"/>
    <mergeCell ref="S141:T141"/>
    <mergeCell ref="S142:T142"/>
    <mergeCell ref="S143:T143"/>
    <mergeCell ref="S144:T144"/>
    <mergeCell ref="S145:T145"/>
    <mergeCell ref="S156:T156"/>
    <mergeCell ref="S157:T157"/>
    <mergeCell ref="S158:T158"/>
    <mergeCell ref="S159:T159"/>
    <mergeCell ref="S160:T160"/>
    <mergeCell ref="S151:T151"/>
    <mergeCell ref="S152:T152"/>
    <mergeCell ref="S153:T153"/>
    <mergeCell ref="S154:T154"/>
    <mergeCell ref="S155:T155"/>
    <mergeCell ref="S166:T166"/>
    <mergeCell ref="S167:T167"/>
    <mergeCell ref="S168:T168"/>
    <mergeCell ref="S169:T169"/>
    <mergeCell ref="S170:T170"/>
    <mergeCell ref="S161:T161"/>
    <mergeCell ref="S162:T162"/>
    <mergeCell ref="S163:T163"/>
    <mergeCell ref="S164:T164"/>
    <mergeCell ref="S165:T165"/>
    <mergeCell ref="S176:T176"/>
    <mergeCell ref="S177:T177"/>
    <mergeCell ref="S178:T178"/>
    <mergeCell ref="S179:T179"/>
    <mergeCell ref="S180:T180"/>
    <mergeCell ref="S171:T171"/>
    <mergeCell ref="S172:T172"/>
    <mergeCell ref="S173:T173"/>
    <mergeCell ref="S174:T174"/>
    <mergeCell ref="S175:T175"/>
    <mergeCell ref="S186:T186"/>
    <mergeCell ref="S187:T187"/>
    <mergeCell ref="S188:T188"/>
    <mergeCell ref="S189:T189"/>
    <mergeCell ref="S190:T190"/>
    <mergeCell ref="S181:T181"/>
    <mergeCell ref="S182:T182"/>
    <mergeCell ref="S183:T183"/>
    <mergeCell ref="S184:T184"/>
    <mergeCell ref="S185:T185"/>
    <mergeCell ref="S196:T196"/>
    <mergeCell ref="S197:T197"/>
    <mergeCell ref="S198:T198"/>
    <mergeCell ref="S199:T199"/>
    <mergeCell ref="S200:T200"/>
    <mergeCell ref="S191:T191"/>
    <mergeCell ref="S192:T192"/>
    <mergeCell ref="S193:T193"/>
    <mergeCell ref="S194:T194"/>
    <mergeCell ref="S195:T195"/>
    <mergeCell ref="S206:T206"/>
    <mergeCell ref="S207:T207"/>
    <mergeCell ref="S208:T208"/>
    <mergeCell ref="S209:T209"/>
    <mergeCell ref="S210:T210"/>
    <mergeCell ref="S201:T201"/>
    <mergeCell ref="S202:T202"/>
    <mergeCell ref="S203:T203"/>
    <mergeCell ref="S204:T204"/>
    <mergeCell ref="S205:T205"/>
    <mergeCell ref="S216:T216"/>
    <mergeCell ref="S217:T217"/>
    <mergeCell ref="S218:T218"/>
    <mergeCell ref="S219:T219"/>
    <mergeCell ref="S220:T220"/>
    <mergeCell ref="S211:T211"/>
    <mergeCell ref="S212:T212"/>
    <mergeCell ref="S213:T213"/>
    <mergeCell ref="S214:T214"/>
    <mergeCell ref="S215:T215"/>
    <mergeCell ref="S226:T226"/>
    <mergeCell ref="S227:T227"/>
    <mergeCell ref="S228:T228"/>
    <mergeCell ref="S229:T229"/>
    <mergeCell ref="S230:T230"/>
    <mergeCell ref="S221:T221"/>
    <mergeCell ref="S222:T222"/>
    <mergeCell ref="S223:T223"/>
    <mergeCell ref="S224:T224"/>
    <mergeCell ref="S225:T225"/>
    <mergeCell ref="S236:T236"/>
    <mergeCell ref="S237:T237"/>
    <mergeCell ref="S238:T238"/>
    <mergeCell ref="S239:T239"/>
    <mergeCell ref="S240:T240"/>
    <mergeCell ref="S231:T231"/>
    <mergeCell ref="S232:T232"/>
    <mergeCell ref="S233:T233"/>
    <mergeCell ref="S234:T234"/>
    <mergeCell ref="S235:T235"/>
    <mergeCell ref="S246:T246"/>
    <mergeCell ref="S247:T247"/>
    <mergeCell ref="S248:T248"/>
    <mergeCell ref="S249:T249"/>
    <mergeCell ref="S250:T250"/>
    <mergeCell ref="S241:T241"/>
    <mergeCell ref="S242:T242"/>
    <mergeCell ref="S243:T243"/>
    <mergeCell ref="S244:T244"/>
    <mergeCell ref="S245:T245"/>
    <mergeCell ref="S256:T256"/>
    <mergeCell ref="S257:T257"/>
    <mergeCell ref="S258:T258"/>
    <mergeCell ref="S259:T259"/>
    <mergeCell ref="S260:T260"/>
    <mergeCell ref="S251:T251"/>
    <mergeCell ref="S252:T252"/>
    <mergeCell ref="S253:T253"/>
    <mergeCell ref="S254:T254"/>
    <mergeCell ref="S255:T255"/>
    <mergeCell ref="S266:T266"/>
    <mergeCell ref="S267:T267"/>
    <mergeCell ref="S268:T268"/>
    <mergeCell ref="S269:T269"/>
    <mergeCell ref="S270:T270"/>
    <mergeCell ref="S261:T261"/>
    <mergeCell ref="S262:T262"/>
    <mergeCell ref="S263:T263"/>
    <mergeCell ref="S264:T264"/>
    <mergeCell ref="S265:T265"/>
    <mergeCell ref="S276:T276"/>
    <mergeCell ref="S277:T277"/>
    <mergeCell ref="S278:T278"/>
    <mergeCell ref="S279:T279"/>
    <mergeCell ref="S280:T280"/>
    <mergeCell ref="S271:T271"/>
    <mergeCell ref="S272:T272"/>
    <mergeCell ref="S273:T273"/>
    <mergeCell ref="S274:T274"/>
    <mergeCell ref="S275:T275"/>
    <mergeCell ref="S286:T286"/>
    <mergeCell ref="S287:T287"/>
    <mergeCell ref="S288:T288"/>
    <mergeCell ref="S289:T289"/>
    <mergeCell ref="S290:T290"/>
    <mergeCell ref="S281:T281"/>
    <mergeCell ref="S282:T282"/>
    <mergeCell ref="S283:T283"/>
    <mergeCell ref="S284:T284"/>
    <mergeCell ref="S285:T285"/>
    <mergeCell ref="S296:T296"/>
    <mergeCell ref="S297:T297"/>
    <mergeCell ref="S298:T298"/>
    <mergeCell ref="S299:T299"/>
    <mergeCell ref="S300:T300"/>
    <mergeCell ref="S291:T291"/>
    <mergeCell ref="S292:T292"/>
    <mergeCell ref="S293:T293"/>
    <mergeCell ref="S294:T294"/>
    <mergeCell ref="S295:T295"/>
    <mergeCell ref="S306:T306"/>
    <mergeCell ref="S307:T307"/>
    <mergeCell ref="S308:T308"/>
    <mergeCell ref="S309:T309"/>
    <mergeCell ref="S310:T310"/>
    <mergeCell ref="S301:T301"/>
    <mergeCell ref="S302:T302"/>
    <mergeCell ref="S303:T303"/>
    <mergeCell ref="S304:T304"/>
    <mergeCell ref="S305:T305"/>
    <mergeCell ref="S316:T316"/>
    <mergeCell ref="S317:T317"/>
    <mergeCell ref="S318:T318"/>
    <mergeCell ref="S319:T319"/>
    <mergeCell ref="S320:T320"/>
    <mergeCell ref="S311:T311"/>
    <mergeCell ref="S312:T312"/>
    <mergeCell ref="S313:T313"/>
    <mergeCell ref="S314:T314"/>
    <mergeCell ref="S315:T315"/>
    <mergeCell ref="S326:T326"/>
    <mergeCell ref="S327:T327"/>
    <mergeCell ref="S328:T328"/>
    <mergeCell ref="S329:T329"/>
    <mergeCell ref="S330:T330"/>
    <mergeCell ref="S321:T321"/>
    <mergeCell ref="S322:T322"/>
    <mergeCell ref="S323:T323"/>
    <mergeCell ref="S324:T324"/>
    <mergeCell ref="S325:T325"/>
    <mergeCell ref="S336:T336"/>
    <mergeCell ref="S337:T337"/>
    <mergeCell ref="S338:T338"/>
    <mergeCell ref="S339:T339"/>
    <mergeCell ref="S340:T340"/>
    <mergeCell ref="S331:T331"/>
    <mergeCell ref="S332:T332"/>
    <mergeCell ref="S333:T333"/>
    <mergeCell ref="S334:T334"/>
    <mergeCell ref="S335:T335"/>
    <mergeCell ref="S346:T346"/>
    <mergeCell ref="S347:T347"/>
    <mergeCell ref="S348:T348"/>
    <mergeCell ref="S349:T349"/>
    <mergeCell ref="S350:T350"/>
    <mergeCell ref="S341:T341"/>
    <mergeCell ref="S342:T342"/>
    <mergeCell ref="S343:T343"/>
    <mergeCell ref="S344:T344"/>
    <mergeCell ref="S345:T345"/>
  </mergeCells>
  <conditionalFormatting sqref="U17:U350">
    <cfRule type="expression" dxfId="193" priority="2">
      <formula>AND(NOT(ISBLANK(W17)),X17&lt;&gt;"",ISBLANK(U17))</formula>
    </cfRule>
  </conditionalFormatting>
  <dataValidations count="2">
    <dataValidation type="whole" operator="greaterThanOrEqual" allowBlank="1" showInputMessage="1" showErrorMessage="1" error="Please enter a whole number greater than or equal to 0." sqref="G17:R350" xr:uid="{00000000-0002-0000-0500-000000000000}">
      <formula1>0</formula1>
    </dataValidation>
    <dataValidation type="decimal" allowBlank="1" showInputMessage="1" showErrorMessage="1" error="Please enter a percentage between 0.0% and 100.0%." sqref="U17:U350" xr:uid="{66803C24-5FAF-47CE-90E9-E43C97A7A8AA}">
      <formula1>0</formula1>
      <formula2>1</formula2>
    </dataValidation>
  </dataValidations>
  <pageMargins left="0.7" right="0.7" top="0.75" bottom="0.75" header="0.3" footer="0.3"/>
  <pageSetup paperSize="5" scale="62"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39FF239E-877E-44BA-AFE3-95BDE4BDA014}">
            <xm:f>AND('A1'!$J1&lt;&gt;"", 'A1'!$K1&lt;&gt;"", $G1="", $H1="", $P1="")</xm:f>
            <x14:dxf>
              <fill>
                <patternFill>
                  <bgColor rgb="FFFF0000"/>
                </patternFill>
              </fill>
            </x14:dxf>
          </x14:cfRule>
          <xm:sqref>G1:H9 P1:P9 P11:P1048576 G11:H1048576</xm:sqref>
        </x14:conditionalFormatting>
        <x14:conditionalFormatting xmlns:xm="http://schemas.microsoft.com/office/excel/2006/main">
          <x14:cfRule type="expression" priority="1" id="{6C21785C-9095-4525-944B-4C01BA38E52D}">
            <xm:f>AND([2026_CETR_CLS_GS.XLSX]A1!#REF!&lt;&gt;"", [2026_CETR_CLS_GS.XLSX]A1!#REF!&lt;&gt;"", $G10="", $H10="", $P10="")</xm:f>
            <x14:dxf>
              <fill>
                <patternFill>
                  <bgColor rgb="FFFF0000"/>
                </patternFill>
              </fill>
            </x14:dxf>
          </x14:cfRule>
          <xm:sqref>G10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V68"/>
  <sheetViews>
    <sheetView workbookViewId="0">
      <selection activeCell="X15" sqref="X15"/>
    </sheetView>
  </sheetViews>
  <sheetFormatPr defaultColWidth="9.140625" defaultRowHeight="15" x14ac:dyDescent="0.25"/>
  <cols>
    <col min="1" max="1" width="13.7109375" style="81" customWidth="1"/>
    <col min="2" max="2" width="10.7109375" style="81" customWidth="1"/>
    <col min="3" max="3" width="2.85546875" style="167"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4"/>
    </row>
    <row r="2" spans="1:22" s="79" customFormat="1" ht="15" customHeight="1" x14ac:dyDescent="0.25">
      <c r="C2" s="164"/>
    </row>
    <row r="3" spans="1:22" s="79" customFormat="1" ht="15" customHeight="1" x14ac:dyDescent="0.25">
      <c r="C3" s="164"/>
    </row>
    <row r="4" spans="1:22" s="79" customFormat="1" ht="15" customHeight="1" x14ac:dyDescent="0.25">
      <c r="C4" s="164"/>
    </row>
    <row r="5" spans="1:22" s="79" customFormat="1" ht="15" customHeight="1" x14ac:dyDescent="0.25">
      <c r="C5" s="164"/>
    </row>
    <row r="6" spans="1:22" s="79" customFormat="1" ht="50.25" customHeight="1" x14ac:dyDescent="0.25">
      <c r="C6" s="164"/>
    </row>
    <row r="7" spans="1:22" s="79" customFormat="1" ht="15" hidden="1" customHeight="1" x14ac:dyDescent="0.25">
      <c r="C7" s="164"/>
    </row>
    <row r="8" spans="1:22" s="79" customFormat="1" ht="15" hidden="1" customHeight="1" x14ac:dyDescent="0.25">
      <c r="C8" s="164"/>
    </row>
    <row r="9" spans="1:22" ht="18.75" x14ac:dyDescent="0.25">
      <c r="A9" s="1193" t="s">
        <v>193</v>
      </c>
      <c r="B9" s="1193"/>
      <c r="C9" s="1193"/>
      <c r="D9" s="1193"/>
      <c r="E9" s="1193"/>
      <c r="F9" s="1193"/>
      <c r="G9" s="1193"/>
      <c r="H9" s="1193"/>
      <c r="I9" s="1193"/>
      <c r="J9" s="1193"/>
      <c r="K9" s="1193"/>
      <c r="L9" s="1193"/>
      <c r="M9" s="1193"/>
      <c r="N9" s="80"/>
      <c r="O9" s="80"/>
      <c r="P9" s="80"/>
      <c r="Q9" s="80"/>
      <c r="R9" s="80"/>
      <c r="S9" s="80"/>
      <c r="T9" s="80"/>
      <c r="U9" s="80"/>
      <c r="V9" s="547"/>
    </row>
    <row r="10" spans="1:22" ht="18.75" x14ac:dyDescent="0.25">
      <c r="A10" s="1201" t="s">
        <v>606</v>
      </c>
      <c r="B10" s="1201"/>
      <c r="C10" s="1201"/>
      <c r="D10" s="1201"/>
      <c r="E10" s="1201"/>
      <c r="F10" s="1201"/>
      <c r="G10" s="1201"/>
      <c r="H10" s="1201"/>
      <c r="I10" s="1201"/>
      <c r="J10" s="861"/>
      <c r="K10" s="861"/>
      <c r="L10" s="861"/>
      <c r="M10" s="861"/>
      <c r="N10" s="547"/>
      <c r="O10" s="547"/>
      <c r="P10" s="547"/>
      <c r="Q10" s="547"/>
      <c r="R10" s="547"/>
      <c r="S10" s="547"/>
      <c r="T10" s="547"/>
      <c r="U10" s="547"/>
      <c r="V10" s="547"/>
    </row>
    <row r="11" spans="1:22" ht="18.75" x14ac:dyDescent="0.25">
      <c r="A11" s="877" t="s">
        <v>903</v>
      </c>
      <c r="B11" s="876"/>
      <c r="C11" s="876"/>
      <c r="D11" s="876"/>
      <c r="E11" s="876"/>
      <c r="F11" s="876"/>
      <c r="G11" s="876"/>
      <c r="H11" s="876"/>
      <c r="I11" s="876"/>
      <c r="J11" s="861"/>
      <c r="K11" s="861"/>
      <c r="L11" s="861"/>
      <c r="M11" s="861"/>
      <c r="N11" s="80"/>
      <c r="O11" s="80"/>
      <c r="P11" s="80"/>
      <c r="Q11" s="80"/>
      <c r="R11" s="80"/>
      <c r="S11" s="80"/>
      <c r="T11" s="80"/>
      <c r="U11" s="80"/>
      <c r="V11" s="547"/>
    </row>
    <row r="12" spans="1:22" x14ac:dyDescent="0.25">
      <c r="A12" s="80"/>
      <c r="B12" s="80"/>
      <c r="C12" s="165"/>
      <c r="D12" s="80"/>
      <c r="E12" s="80"/>
      <c r="F12" s="80"/>
      <c r="G12" s="80"/>
      <c r="H12" s="80"/>
      <c r="I12" s="80"/>
      <c r="J12" s="80"/>
      <c r="K12" s="80"/>
      <c r="L12" s="80"/>
      <c r="M12" s="80"/>
      <c r="N12" s="80"/>
      <c r="O12" s="80"/>
      <c r="P12" s="80"/>
      <c r="Q12" s="80"/>
      <c r="R12" s="80"/>
      <c r="S12" s="80"/>
      <c r="T12" s="80"/>
      <c r="U12" s="80"/>
      <c r="V12" s="547"/>
    </row>
    <row r="13" spans="1:22" ht="45" customHeight="1" thickBot="1" x14ac:dyDescent="0.3">
      <c r="A13" s="1194" t="s">
        <v>874</v>
      </c>
      <c r="B13" s="1194"/>
      <c r="C13" s="1194"/>
      <c r="D13" s="1194"/>
      <c r="E13" s="80"/>
      <c r="F13" s="1194" t="s">
        <v>875</v>
      </c>
      <c r="G13" s="1194"/>
      <c r="H13" s="1194"/>
      <c r="I13" s="1194"/>
      <c r="J13" s="1194"/>
      <c r="K13" s="1194"/>
      <c r="L13" s="1194"/>
      <c r="M13" s="1194"/>
      <c r="N13" s="80"/>
      <c r="O13" s="1194" t="s">
        <v>876</v>
      </c>
      <c r="P13" s="1195"/>
      <c r="Q13" s="1195"/>
      <c r="R13" s="1195"/>
      <c r="S13" s="1195"/>
      <c r="T13" s="1195"/>
      <c r="U13" s="1195"/>
      <c r="V13" s="547"/>
    </row>
    <row r="14" spans="1:22" x14ac:dyDescent="0.25">
      <c r="A14" s="1196"/>
      <c r="B14" s="1191" t="s">
        <v>167</v>
      </c>
      <c r="C14" s="166"/>
      <c r="D14" s="1191" t="s">
        <v>330</v>
      </c>
      <c r="E14" s="80"/>
      <c r="F14" s="1191"/>
      <c r="G14" s="1198" t="s">
        <v>167</v>
      </c>
      <c r="H14" s="1199"/>
      <c r="I14" s="1200"/>
      <c r="J14" s="80"/>
      <c r="K14" s="1198" t="s">
        <v>330</v>
      </c>
      <c r="L14" s="1199"/>
      <c r="M14" s="1200"/>
      <c r="N14" s="80"/>
      <c r="O14" s="374" t="s">
        <v>437</v>
      </c>
      <c r="P14" s="1198" t="s">
        <v>328</v>
      </c>
      <c r="Q14" s="1199"/>
      <c r="R14" s="1200"/>
      <c r="S14" s="1198" t="s">
        <v>329</v>
      </c>
      <c r="T14" s="1200"/>
      <c r="U14" s="1191" t="s">
        <v>320</v>
      </c>
      <c r="V14" s="547"/>
    </row>
    <row r="15" spans="1:22" ht="26.25" thickBot="1" x14ac:dyDescent="0.3">
      <c r="A15" s="1197"/>
      <c r="B15" s="1192"/>
      <c r="C15" s="166"/>
      <c r="D15" s="1192"/>
      <c r="E15" s="80"/>
      <c r="F15" s="1192"/>
      <c r="G15" s="161" t="s">
        <v>171</v>
      </c>
      <c r="H15" s="447" t="s">
        <v>170</v>
      </c>
      <c r="I15" s="450" t="s">
        <v>473</v>
      </c>
      <c r="J15" s="80"/>
      <c r="K15" s="161" t="s">
        <v>171</v>
      </c>
      <c r="L15" s="447" t="s">
        <v>170</v>
      </c>
      <c r="M15" s="450" t="s">
        <v>473</v>
      </c>
      <c r="N15" s="80"/>
      <c r="O15" s="395" t="s">
        <v>438</v>
      </c>
      <c r="P15" s="158" t="s">
        <v>323</v>
      </c>
      <c r="Q15" s="162" t="s">
        <v>324</v>
      </c>
      <c r="R15" s="163" t="s">
        <v>325</v>
      </c>
      <c r="S15" s="28" t="s">
        <v>363</v>
      </c>
      <c r="T15" s="163" t="s">
        <v>327</v>
      </c>
      <c r="U15" s="1192"/>
      <c r="V15" s="547"/>
    </row>
    <row r="16" spans="1:22" x14ac:dyDescent="0.25">
      <c r="A16" s="320" t="s">
        <v>294</v>
      </c>
      <c r="B16" s="284"/>
      <c r="C16" s="285"/>
      <c r="D16" s="323"/>
      <c r="E16" s="80"/>
      <c r="F16" s="41" t="s">
        <v>321</v>
      </c>
      <c r="G16" s="288"/>
      <c r="H16" s="448"/>
      <c r="I16" s="289"/>
      <c r="J16" s="290"/>
      <c r="K16" s="288"/>
      <c r="L16" s="448"/>
      <c r="M16" s="289"/>
      <c r="N16" s="80"/>
      <c r="O16" s="159" t="s">
        <v>237</v>
      </c>
      <c r="P16" s="291"/>
      <c r="Q16" s="291"/>
      <c r="R16" s="300"/>
      <c r="S16" s="291"/>
      <c r="T16" s="300"/>
      <c r="U16" s="318">
        <f t="shared" ref="U16:U17" si="0">SUM(P16:T16)</f>
        <v>0</v>
      </c>
      <c r="V16" s="547"/>
    </row>
    <row r="17" spans="1:22" x14ac:dyDescent="0.25">
      <c r="A17" s="321" t="s">
        <v>295</v>
      </c>
      <c r="B17" s="286"/>
      <c r="C17" s="285"/>
      <c r="D17" s="286"/>
      <c r="E17" s="80"/>
      <c r="F17" s="159">
        <v>20</v>
      </c>
      <c r="G17" s="291"/>
      <c r="H17" s="299"/>
      <c r="I17" s="292"/>
      <c r="J17" s="290"/>
      <c r="K17" s="291"/>
      <c r="L17" s="299"/>
      <c r="M17" s="292"/>
      <c r="N17" s="80"/>
      <c r="O17" s="160" t="s">
        <v>326</v>
      </c>
      <c r="P17" s="293"/>
      <c r="Q17" s="400"/>
      <c r="R17" s="401"/>
      <c r="S17" s="291"/>
      <c r="T17" s="300"/>
      <c r="U17" s="402">
        <f t="shared" si="0"/>
        <v>0</v>
      </c>
      <c r="V17" s="547"/>
    </row>
    <row r="18" spans="1:22" x14ac:dyDescent="0.25">
      <c r="A18" s="321" t="s">
        <v>296</v>
      </c>
      <c r="B18" s="286"/>
      <c r="C18" s="285"/>
      <c r="D18" s="286"/>
      <c r="E18" s="80"/>
      <c r="F18" s="159">
        <v>21</v>
      </c>
      <c r="G18" s="291"/>
      <c r="H18" s="299"/>
      <c r="I18" s="292"/>
      <c r="J18" s="290"/>
      <c r="K18" s="291"/>
      <c r="L18" s="299"/>
      <c r="M18" s="292"/>
      <c r="N18" s="80"/>
      <c r="O18" s="375" t="s">
        <v>439</v>
      </c>
      <c r="P18" s="1190"/>
      <c r="Q18" s="1055"/>
      <c r="R18" s="1076"/>
      <c r="S18" s="291"/>
      <c r="T18" s="300"/>
      <c r="U18" s="301">
        <f>SUM(P18:T18)</f>
        <v>0</v>
      </c>
      <c r="V18" s="547"/>
    </row>
    <row r="19" spans="1:22" x14ac:dyDescent="0.25">
      <c r="A19" s="321" t="s">
        <v>297</v>
      </c>
      <c r="B19" s="286"/>
      <c r="C19" s="285"/>
      <c r="D19" s="286"/>
      <c r="E19" s="80"/>
      <c r="F19" s="159">
        <v>22</v>
      </c>
      <c r="G19" s="291"/>
      <c r="H19" s="299"/>
      <c r="I19" s="292"/>
      <c r="J19" s="290"/>
      <c r="K19" s="291"/>
      <c r="L19" s="299"/>
      <c r="M19" s="292"/>
      <c r="N19" s="80"/>
      <c r="O19" s="422" t="s">
        <v>440</v>
      </c>
      <c r="P19" s="1190"/>
      <c r="Q19" s="1055"/>
      <c r="R19" s="1076"/>
      <c r="S19" s="291"/>
      <c r="T19" s="300"/>
      <c r="U19" s="301">
        <f>SUM(P19:T19)</f>
        <v>0</v>
      </c>
      <c r="V19" s="547"/>
    </row>
    <row r="20" spans="1:22" ht="15.75" thickBot="1" x14ac:dyDescent="0.3">
      <c r="A20" s="321" t="s">
        <v>298</v>
      </c>
      <c r="B20" s="286"/>
      <c r="C20" s="285"/>
      <c r="D20" s="286"/>
      <c r="E20" s="80"/>
      <c r="F20" s="159">
        <v>23</v>
      </c>
      <c r="G20" s="291"/>
      <c r="H20" s="299"/>
      <c r="I20" s="292"/>
      <c r="J20" s="290"/>
      <c r="K20" s="291"/>
      <c r="L20" s="299"/>
      <c r="M20" s="292"/>
      <c r="N20" s="80"/>
      <c r="O20" s="432" t="s">
        <v>464</v>
      </c>
      <c r="P20" s="1188"/>
      <c r="Q20" s="1065"/>
      <c r="R20" s="1189"/>
      <c r="S20" s="923"/>
      <c r="T20" s="917"/>
      <c r="U20" s="302">
        <f>SUM(P20:T20)</f>
        <v>0</v>
      </c>
      <c r="V20" s="547"/>
    </row>
    <row r="21" spans="1:22" x14ac:dyDescent="0.25">
      <c r="A21" s="321" t="s">
        <v>299</v>
      </c>
      <c r="B21" s="286"/>
      <c r="C21" s="285"/>
      <c r="D21" s="286"/>
      <c r="E21" s="80"/>
      <c r="F21" s="159">
        <v>24</v>
      </c>
      <c r="G21" s="291"/>
      <c r="H21" s="299"/>
      <c r="I21" s="292"/>
      <c r="J21" s="290"/>
      <c r="K21" s="291"/>
      <c r="L21" s="299"/>
      <c r="M21" s="292"/>
      <c r="N21" s="80"/>
      <c r="O21" s="80"/>
      <c r="P21" s="80"/>
      <c r="Q21" s="80"/>
      <c r="R21" s="80"/>
      <c r="S21" s="80"/>
      <c r="T21" s="80"/>
      <c r="U21" s="80"/>
      <c r="V21" s="547"/>
    </row>
    <row r="22" spans="1:22" ht="15.75" thickBot="1" x14ac:dyDescent="0.3">
      <c r="A22" s="321" t="s">
        <v>300</v>
      </c>
      <c r="B22" s="286"/>
      <c r="C22" s="285"/>
      <c r="D22" s="286"/>
      <c r="E22" s="80"/>
      <c r="F22" s="159">
        <v>25</v>
      </c>
      <c r="G22" s="291"/>
      <c r="H22" s="299"/>
      <c r="I22" s="292"/>
      <c r="J22" s="290"/>
      <c r="K22" s="291"/>
      <c r="L22" s="299"/>
      <c r="M22" s="292"/>
      <c r="N22" s="80"/>
      <c r="O22" s="80"/>
      <c r="P22" s="80"/>
      <c r="Q22" s="80"/>
      <c r="R22" s="80"/>
      <c r="S22" s="80"/>
      <c r="T22" s="547"/>
      <c r="U22" s="547"/>
      <c r="V22" s="547"/>
    </row>
    <row r="23" spans="1:22" ht="15" customHeight="1" x14ac:dyDescent="0.25">
      <c r="A23" s="321" t="s">
        <v>301</v>
      </c>
      <c r="B23" s="286"/>
      <c r="C23" s="285"/>
      <c r="D23" s="286"/>
      <c r="E23" s="80"/>
      <c r="F23" s="159">
        <v>26</v>
      </c>
      <c r="G23" s="291"/>
      <c r="H23" s="299"/>
      <c r="I23" s="292"/>
      <c r="J23" s="290"/>
      <c r="K23" s="291"/>
      <c r="L23" s="299"/>
      <c r="M23" s="292"/>
      <c r="N23" s="80"/>
      <c r="O23" s="1179" t="s">
        <v>930</v>
      </c>
      <c r="P23" s="1180"/>
      <c r="Q23" s="1180"/>
      <c r="R23" s="1180"/>
      <c r="S23" s="1180"/>
      <c r="T23" s="1180"/>
      <c r="U23" s="1181"/>
      <c r="V23" s="547"/>
    </row>
    <row r="24" spans="1:22" ht="15" customHeight="1" x14ac:dyDescent="0.25">
      <c r="A24" s="321" t="s">
        <v>302</v>
      </c>
      <c r="B24" s="286"/>
      <c r="C24" s="285"/>
      <c r="D24" s="286"/>
      <c r="E24" s="80"/>
      <c r="F24" s="159">
        <v>27</v>
      </c>
      <c r="G24" s="291"/>
      <c r="H24" s="299"/>
      <c r="I24" s="292"/>
      <c r="J24" s="290"/>
      <c r="K24" s="291"/>
      <c r="L24" s="299"/>
      <c r="M24" s="292"/>
      <c r="N24" s="80"/>
      <c r="O24" s="1182"/>
      <c r="P24" s="1183"/>
      <c r="Q24" s="1183"/>
      <c r="R24" s="1183"/>
      <c r="S24" s="1183"/>
      <c r="T24" s="1183"/>
      <c r="U24" s="1184"/>
      <c r="V24" s="547"/>
    </row>
    <row r="25" spans="1:22" ht="15" customHeight="1" x14ac:dyDescent="0.25">
      <c r="A25" s="321" t="s">
        <v>303</v>
      </c>
      <c r="B25" s="286"/>
      <c r="C25" s="285"/>
      <c r="D25" s="286"/>
      <c r="E25" s="80"/>
      <c r="F25" s="159">
        <v>28</v>
      </c>
      <c r="G25" s="291"/>
      <c r="H25" s="299"/>
      <c r="I25" s="292"/>
      <c r="J25" s="290"/>
      <c r="K25" s="291"/>
      <c r="L25" s="299"/>
      <c r="M25" s="292"/>
      <c r="N25" s="80"/>
      <c r="O25" s="1182"/>
      <c r="P25" s="1183"/>
      <c r="Q25" s="1183"/>
      <c r="R25" s="1183"/>
      <c r="S25" s="1183"/>
      <c r="T25" s="1183"/>
      <c r="U25" s="1184"/>
      <c r="V25" s="547"/>
    </row>
    <row r="26" spans="1:22" ht="15" customHeight="1" x14ac:dyDescent="0.25">
      <c r="A26" s="321" t="s">
        <v>304</v>
      </c>
      <c r="B26" s="286"/>
      <c r="C26" s="285"/>
      <c r="D26" s="286"/>
      <c r="E26" s="80"/>
      <c r="F26" s="159">
        <v>29</v>
      </c>
      <c r="G26" s="291"/>
      <c r="H26" s="299"/>
      <c r="I26" s="292"/>
      <c r="J26" s="290"/>
      <c r="K26" s="291"/>
      <c r="L26" s="299"/>
      <c r="M26" s="292"/>
      <c r="N26" s="80"/>
      <c r="O26" s="1182"/>
      <c r="P26" s="1183"/>
      <c r="Q26" s="1183"/>
      <c r="R26" s="1183"/>
      <c r="S26" s="1183"/>
      <c r="T26" s="1183"/>
      <c r="U26" s="1184"/>
      <c r="V26" s="547"/>
    </row>
    <row r="27" spans="1:22" ht="15" customHeight="1" x14ac:dyDescent="0.25">
      <c r="A27" s="321" t="s">
        <v>305</v>
      </c>
      <c r="B27" s="286"/>
      <c r="C27" s="285"/>
      <c r="D27" s="286"/>
      <c r="E27" s="80"/>
      <c r="F27" s="159">
        <v>30</v>
      </c>
      <c r="G27" s="291"/>
      <c r="H27" s="299"/>
      <c r="I27" s="292"/>
      <c r="J27" s="290"/>
      <c r="K27" s="291"/>
      <c r="L27" s="299"/>
      <c r="M27" s="292"/>
      <c r="N27" s="80"/>
      <c r="O27" s="1182"/>
      <c r="P27" s="1183"/>
      <c r="Q27" s="1183"/>
      <c r="R27" s="1183"/>
      <c r="S27" s="1183"/>
      <c r="T27" s="1183"/>
      <c r="U27" s="1184"/>
      <c r="V27" s="547"/>
    </row>
    <row r="28" spans="1:22" ht="15" customHeight="1" x14ac:dyDescent="0.25">
      <c r="A28" s="321" t="s">
        <v>306</v>
      </c>
      <c r="B28" s="286"/>
      <c r="C28" s="285"/>
      <c r="D28" s="286"/>
      <c r="E28" s="80"/>
      <c r="F28" s="159">
        <v>31</v>
      </c>
      <c r="G28" s="291"/>
      <c r="H28" s="299"/>
      <c r="I28" s="292"/>
      <c r="J28" s="290"/>
      <c r="K28" s="291"/>
      <c r="L28" s="299"/>
      <c r="M28" s="292"/>
      <c r="N28" s="80"/>
      <c r="O28" s="1182"/>
      <c r="P28" s="1183"/>
      <c r="Q28" s="1183"/>
      <c r="R28" s="1183"/>
      <c r="S28" s="1183"/>
      <c r="T28" s="1183"/>
      <c r="U28" s="1184"/>
      <c r="V28" s="547"/>
    </row>
    <row r="29" spans="1:22" ht="15" customHeight="1" x14ac:dyDescent="0.25">
      <c r="A29" s="321" t="s">
        <v>307</v>
      </c>
      <c r="B29" s="286"/>
      <c r="C29" s="285"/>
      <c r="D29" s="286"/>
      <c r="E29" s="80"/>
      <c r="F29" s="159">
        <v>32</v>
      </c>
      <c r="G29" s="291"/>
      <c r="H29" s="299"/>
      <c r="I29" s="292"/>
      <c r="J29" s="290"/>
      <c r="K29" s="291"/>
      <c r="L29" s="299"/>
      <c r="M29" s="292"/>
      <c r="N29" s="80"/>
      <c r="O29" s="1182"/>
      <c r="P29" s="1183"/>
      <c r="Q29" s="1183"/>
      <c r="R29" s="1183"/>
      <c r="S29" s="1183"/>
      <c r="T29" s="1183"/>
      <c r="U29" s="1184"/>
      <c r="V29" s="547"/>
    </row>
    <row r="30" spans="1:22" ht="15.75" customHeight="1" thickBot="1" x14ac:dyDescent="0.3">
      <c r="A30" s="321" t="s">
        <v>308</v>
      </c>
      <c r="B30" s="286"/>
      <c r="C30" s="285"/>
      <c r="D30" s="286"/>
      <c r="E30" s="80"/>
      <c r="F30" s="159">
        <v>33</v>
      </c>
      <c r="G30" s="291"/>
      <c r="H30" s="299"/>
      <c r="I30" s="292"/>
      <c r="J30" s="290"/>
      <c r="K30" s="291"/>
      <c r="L30" s="299"/>
      <c r="M30" s="292"/>
      <c r="N30" s="80"/>
      <c r="O30" s="1185"/>
      <c r="P30" s="1186"/>
      <c r="Q30" s="1186"/>
      <c r="R30" s="1186"/>
      <c r="S30" s="1186"/>
      <c r="T30" s="1186"/>
      <c r="U30" s="1187"/>
      <c r="V30" s="547"/>
    </row>
    <row r="31" spans="1:22" ht="15" customHeight="1" x14ac:dyDescent="0.25">
      <c r="A31" s="321" t="s">
        <v>309</v>
      </c>
      <c r="B31" s="286"/>
      <c r="C31" s="285"/>
      <c r="D31" s="286"/>
      <c r="E31" s="80"/>
      <c r="F31" s="159">
        <v>34</v>
      </c>
      <c r="G31" s="291"/>
      <c r="H31" s="299"/>
      <c r="I31" s="292"/>
      <c r="J31" s="290"/>
      <c r="K31" s="291"/>
      <c r="L31" s="299"/>
      <c r="M31" s="292"/>
      <c r="N31" s="80"/>
      <c r="O31" s="1179" t="s">
        <v>932</v>
      </c>
      <c r="P31" s="1180"/>
      <c r="Q31" s="1180"/>
      <c r="R31" s="1180"/>
      <c r="S31" s="1180"/>
      <c r="T31" s="1180"/>
      <c r="U31" s="1181"/>
      <c r="V31" s="547"/>
    </row>
    <row r="32" spans="1:22" ht="15" customHeight="1" x14ac:dyDescent="0.25">
      <c r="A32" s="321" t="s">
        <v>310</v>
      </c>
      <c r="B32" s="286"/>
      <c r="C32" s="285"/>
      <c r="D32" s="286"/>
      <c r="E32" s="80"/>
      <c r="F32" s="159">
        <v>35</v>
      </c>
      <c r="G32" s="291"/>
      <c r="H32" s="299"/>
      <c r="I32" s="292"/>
      <c r="J32" s="290"/>
      <c r="K32" s="291"/>
      <c r="L32" s="299"/>
      <c r="M32" s="292"/>
      <c r="N32" s="80"/>
      <c r="O32" s="1182"/>
      <c r="P32" s="1183"/>
      <c r="Q32" s="1183"/>
      <c r="R32" s="1183"/>
      <c r="S32" s="1183"/>
      <c r="T32" s="1183"/>
      <c r="U32" s="1184"/>
      <c r="V32" s="547"/>
    </row>
    <row r="33" spans="1:22" ht="15" customHeight="1" x14ac:dyDescent="0.25">
      <c r="A33" s="321" t="s">
        <v>311</v>
      </c>
      <c r="B33" s="286"/>
      <c r="C33" s="285"/>
      <c r="D33" s="286"/>
      <c r="E33" s="80"/>
      <c r="F33" s="159">
        <v>36</v>
      </c>
      <c r="G33" s="291"/>
      <c r="H33" s="299"/>
      <c r="I33" s="292"/>
      <c r="J33" s="290"/>
      <c r="K33" s="291"/>
      <c r="L33" s="299"/>
      <c r="M33" s="292"/>
      <c r="N33" s="80"/>
      <c r="O33" s="1182"/>
      <c r="P33" s="1183"/>
      <c r="Q33" s="1183"/>
      <c r="R33" s="1183"/>
      <c r="S33" s="1183"/>
      <c r="T33" s="1183"/>
      <c r="U33" s="1184"/>
      <c r="V33" s="547"/>
    </row>
    <row r="34" spans="1:22" ht="15.75" customHeight="1" thickBot="1" x14ac:dyDescent="0.3">
      <c r="A34" s="321" t="s">
        <v>312</v>
      </c>
      <c r="B34" s="286"/>
      <c r="C34" s="285"/>
      <c r="D34" s="286"/>
      <c r="E34" s="80"/>
      <c r="F34" s="159">
        <v>37</v>
      </c>
      <c r="G34" s="291"/>
      <c r="H34" s="299"/>
      <c r="I34" s="292"/>
      <c r="J34" s="290"/>
      <c r="K34" s="291"/>
      <c r="L34" s="299"/>
      <c r="M34" s="292"/>
      <c r="N34" s="80"/>
      <c r="O34" s="1185"/>
      <c r="P34" s="1186"/>
      <c r="Q34" s="1186"/>
      <c r="R34" s="1186"/>
      <c r="S34" s="1186"/>
      <c r="T34" s="1186"/>
      <c r="U34" s="1187"/>
      <c r="V34" s="547"/>
    </row>
    <row r="35" spans="1:22" x14ac:dyDescent="0.25">
      <c r="A35" s="321" t="s">
        <v>313</v>
      </c>
      <c r="B35" s="286"/>
      <c r="C35" s="285"/>
      <c r="D35" s="286"/>
      <c r="E35" s="80"/>
      <c r="F35" s="159">
        <v>38</v>
      </c>
      <c r="G35" s="291"/>
      <c r="H35" s="299"/>
      <c r="I35" s="292"/>
      <c r="J35" s="290"/>
      <c r="K35" s="291"/>
      <c r="L35" s="299"/>
      <c r="M35" s="292"/>
      <c r="N35" s="80"/>
      <c r="O35" s="80"/>
      <c r="P35" s="80"/>
      <c r="Q35" s="80"/>
      <c r="R35" s="80"/>
      <c r="S35" s="80"/>
      <c r="T35" s="547"/>
      <c r="U35" s="547"/>
      <c r="V35" s="547"/>
    </row>
    <row r="36" spans="1:22" x14ac:dyDescent="0.25">
      <c r="A36" s="321" t="s">
        <v>314</v>
      </c>
      <c r="B36" s="286"/>
      <c r="C36" s="285"/>
      <c r="D36" s="286"/>
      <c r="E36" s="80"/>
      <c r="F36" s="159">
        <v>39</v>
      </c>
      <c r="G36" s="291"/>
      <c r="H36" s="299"/>
      <c r="I36" s="292"/>
      <c r="J36" s="290"/>
      <c r="K36" s="291"/>
      <c r="L36" s="299"/>
      <c r="M36" s="292"/>
      <c r="N36" s="80"/>
      <c r="O36" s="80"/>
      <c r="P36" s="80"/>
      <c r="Q36" s="80"/>
      <c r="R36" s="80"/>
      <c r="S36" s="80"/>
      <c r="T36" s="547"/>
      <c r="U36" s="547"/>
      <c r="V36" s="547"/>
    </row>
    <row r="37" spans="1:22" x14ac:dyDescent="0.25">
      <c r="A37" s="321" t="s">
        <v>315</v>
      </c>
      <c r="B37" s="286"/>
      <c r="C37" s="285"/>
      <c r="D37" s="286"/>
      <c r="E37" s="80"/>
      <c r="F37" s="159">
        <v>40</v>
      </c>
      <c r="G37" s="291"/>
      <c r="H37" s="299"/>
      <c r="I37" s="292"/>
      <c r="J37" s="290"/>
      <c r="K37" s="291"/>
      <c r="L37" s="299"/>
      <c r="M37" s="292"/>
      <c r="N37" s="80"/>
      <c r="O37" s="80"/>
      <c r="P37" s="80"/>
      <c r="Q37" s="80"/>
      <c r="R37" s="80"/>
      <c r="S37" s="80"/>
      <c r="T37" s="547"/>
      <c r="U37" s="547"/>
      <c r="V37" s="547"/>
    </row>
    <row r="38" spans="1:22" ht="14.45" customHeight="1" x14ac:dyDescent="0.25">
      <c r="A38" s="321" t="s">
        <v>316</v>
      </c>
      <c r="B38" s="286"/>
      <c r="C38" s="285"/>
      <c r="D38" s="286"/>
      <c r="E38" s="80"/>
      <c r="F38" s="159">
        <v>41</v>
      </c>
      <c r="G38" s="291"/>
      <c r="H38" s="299"/>
      <c r="I38" s="292"/>
      <c r="J38" s="290"/>
      <c r="K38" s="291"/>
      <c r="L38" s="299"/>
      <c r="M38" s="292"/>
      <c r="N38" s="80"/>
      <c r="O38" s="80"/>
      <c r="P38" s="80"/>
      <c r="Q38" s="80"/>
      <c r="R38" s="80"/>
      <c r="S38" s="80"/>
      <c r="T38" s="547"/>
      <c r="U38" s="547"/>
      <c r="V38" s="547"/>
    </row>
    <row r="39" spans="1:22" ht="14.45" customHeight="1" x14ac:dyDescent="0.25">
      <c r="A39" s="321" t="s">
        <v>317</v>
      </c>
      <c r="B39" s="286"/>
      <c r="C39" s="285"/>
      <c r="D39" s="286"/>
      <c r="E39" s="80"/>
      <c r="F39" s="159">
        <v>42</v>
      </c>
      <c r="G39" s="291"/>
      <c r="H39" s="299"/>
      <c r="I39" s="292"/>
      <c r="J39" s="290"/>
      <c r="K39" s="291"/>
      <c r="L39" s="299"/>
      <c r="M39" s="292"/>
      <c r="N39" s="80"/>
      <c r="O39" s="80"/>
      <c r="P39" s="80"/>
      <c r="Q39" s="80"/>
      <c r="R39" s="80"/>
      <c r="S39" s="80"/>
      <c r="T39" s="547"/>
      <c r="U39" s="547"/>
      <c r="V39" s="547"/>
    </row>
    <row r="40" spans="1:22" x14ac:dyDescent="0.25">
      <c r="A40" s="321" t="s">
        <v>318</v>
      </c>
      <c r="B40" s="286"/>
      <c r="C40" s="285"/>
      <c r="D40" s="286"/>
      <c r="E40" s="80"/>
      <c r="F40" s="159">
        <v>43</v>
      </c>
      <c r="G40" s="291"/>
      <c r="H40" s="299"/>
      <c r="I40" s="292"/>
      <c r="J40" s="290"/>
      <c r="K40" s="291"/>
      <c r="L40" s="299"/>
      <c r="M40" s="292"/>
      <c r="N40" s="80"/>
      <c r="O40" s="80"/>
      <c r="P40" s="80"/>
      <c r="Q40" s="80"/>
      <c r="R40" s="80"/>
      <c r="S40" s="80"/>
      <c r="T40" s="547"/>
      <c r="U40" s="547"/>
      <c r="V40" s="547"/>
    </row>
    <row r="41" spans="1:22" x14ac:dyDescent="0.25">
      <c r="A41" s="321" t="s">
        <v>319</v>
      </c>
      <c r="B41" s="286"/>
      <c r="C41" s="285"/>
      <c r="D41" s="286"/>
      <c r="E41" s="80"/>
      <c r="F41" s="159">
        <v>44</v>
      </c>
      <c r="G41" s="291"/>
      <c r="H41" s="299"/>
      <c r="I41" s="292"/>
      <c r="J41" s="290"/>
      <c r="K41" s="291"/>
      <c r="L41" s="299"/>
      <c r="M41" s="292"/>
      <c r="N41" s="80"/>
      <c r="O41" s="80"/>
      <c r="P41" s="80"/>
      <c r="Q41" s="80"/>
      <c r="R41" s="80"/>
      <c r="S41" s="80"/>
      <c r="T41" s="547"/>
      <c r="U41" s="547"/>
      <c r="V41" s="547"/>
    </row>
    <row r="42" spans="1:22" x14ac:dyDescent="0.25">
      <c r="A42" s="321" t="s">
        <v>370</v>
      </c>
      <c r="B42" s="286"/>
      <c r="C42" s="285"/>
      <c r="D42" s="287"/>
      <c r="E42" s="80"/>
      <c r="F42" s="159">
        <v>45</v>
      </c>
      <c r="G42" s="291"/>
      <c r="H42" s="299"/>
      <c r="I42" s="292"/>
      <c r="J42" s="290"/>
      <c r="K42" s="291"/>
      <c r="L42" s="299"/>
      <c r="M42" s="292"/>
      <c r="N42" s="80"/>
      <c r="O42" s="80"/>
      <c r="P42" s="80"/>
      <c r="Q42" s="80"/>
      <c r="R42" s="80"/>
      <c r="S42" s="80"/>
      <c r="T42" s="547"/>
      <c r="U42" s="547"/>
      <c r="V42" s="547"/>
    </row>
    <row r="43" spans="1:22" x14ac:dyDescent="0.25">
      <c r="A43" s="321" t="s">
        <v>371</v>
      </c>
      <c r="B43" s="286"/>
      <c r="C43" s="285"/>
      <c r="D43" s="286"/>
      <c r="E43" s="80"/>
      <c r="F43" s="159">
        <v>46</v>
      </c>
      <c r="G43" s="291"/>
      <c r="H43" s="299"/>
      <c r="I43" s="292"/>
      <c r="J43" s="290"/>
      <c r="K43" s="291"/>
      <c r="L43" s="299"/>
      <c r="M43" s="292"/>
      <c r="N43" s="80"/>
      <c r="O43" s="80"/>
      <c r="P43" s="80"/>
      <c r="Q43" s="80"/>
      <c r="R43" s="80"/>
      <c r="S43" s="80"/>
      <c r="T43" s="547"/>
      <c r="U43" s="547"/>
      <c r="V43" s="547"/>
    </row>
    <row r="44" spans="1:22" x14ac:dyDescent="0.25">
      <c r="A44" s="321" t="s">
        <v>372</v>
      </c>
      <c r="B44" s="325"/>
      <c r="C44" s="166"/>
      <c r="D44" s="325"/>
      <c r="E44" s="80"/>
      <c r="F44" s="159">
        <v>47</v>
      </c>
      <c r="G44" s="291"/>
      <c r="H44" s="299"/>
      <c r="I44" s="292"/>
      <c r="J44" s="290"/>
      <c r="K44" s="291"/>
      <c r="L44" s="299"/>
      <c r="M44" s="292"/>
      <c r="N44" s="80"/>
      <c r="O44" s="80"/>
      <c r="P44" s="80"/>
      <c r="Q44" s="80"/>
      <c r="R44" s="80"/>
      <c r="S44" s="80"/>
      <c r="T44" s="547"/>
      <c r="U44" s="547"/>
      <c r="V44" s="547"/>
    </row>
    <row r="45" spans="1:22" x14ac:dyDescent="0.25">
      <c r="A45" s="321" t="s">
        <v>373</v>
      </c>
      <c r="B45" s="325"/>
      <c r="C45" s="166"/>
      <c r="D45" s="325"/>
      <c r="E45" s="80"/>
      <c r="F45" s="159">
        <v>48</v>
      </c>
      <c r="G45" s="291"/>
      <c r="H45" s="299"/>
      <c r="I45" s="292"/>
      <c r="J45" s="290"/>
      <c r="K45" s="291"/>
      <c r="L45" s="299"/>
      <c r="M45" s="292"/>
      <c r="N45" s="80"/>
      <c r="O45" s="80"/>
      <c r="P45" s="80"/>
      <c r="Q45" s="80"/>
      <c r="R45" s="80"/>
      <c r="S45" s="80"/>
      <c r="T45" s="547"/>
      <c r="U45" s="547"/>
      <c r="V45" s="547"/>
    </row>
    <row r="46" spans="1:22" x14ac:dyDescent="0.25">
      <c r="A46" s="321" t="s">
        <v>374</v>
      </c>
      <c r="B46" s="325"/>
      <c r="C46" s="166"/>
      <c r="D46" s="325"/>
      <c r="E46" s="80"/>
      <c r="F46" s="159">
        <v>49</v>
      </c>
      <c r="G46" s="291"/>
      <c r="H46" s="299"/>
      <c r="I46" s="292"/>
      <c r="J46" s="290"/>
      <c r="K46" s="291"/>
      <c r="L46" s="299"/>
      <c r="M46" s="292"/>
      <c r="N46" s="80"/>
      <c r="O46" s="80"/>
      <c r="P46" s="80"/>
      <c r="Q46" s="80"/>
      <c r="R46" s="80"/>
      <c r="S46" s="80"/>
      <c r="T46" s="547"/>
      <c r="U46" s="547"/>
      <c r="V46" s="547"/>
    </row>
    <row r="47" spans="1:22" x14ac:dyDescent="0.25">
      <c r="A47" s="321" t="s">
        <v>375</v>
      </c>
      <c r="B47" s="325"/>
      <c r="C47" s="166"/>
      <c r="D47" s="325"/>
      <c r="E47" s="80"/>
      <c r="F47" s="159">
        <v>50</v>
      </c>
      <c r="G47" s="291"/>
      <c r="H47" s="299"/>
      <c r="I47" s="292"/>
      <c r="J47" s="290"/>
      <c r="K47" s="291"/>
      <c r="L47" s="299"/>
      <c r="M47" s="292"/>
      <c r="N47" s="80"/>
      <c r="O47" s="80"/>
      <c r="P47" s="80"/>
      <c r="Q47" s="80"/>
      <c r="R47" s="80"/>
      <c r="S47" s="80"/>
      <c r="T47" s="547"/>
      <c r="U47" s="547"/>
      <c r="V47" s="547"/>
    </row>
    <row r="48" spans="1:22" x14ac:dyDescent="0.25">
      <c r="A48" s="321" t="s">
        <v>376</v>
      </c>
      <c r="B48" s="325"/>
      <c r="C48" s="166"/>
      <c r="D48" s="325"/>
      <c r="E48" s="80"/>
      <c r="F48" s="159">
        <v>51</v>
      </c>
      <c r="G48" s="291"/>
      <c r="H48" s="299"/>
      <c r="I48" s="292"/>
      <c r="J48" s="290"/>
      <c r="K48" s="291"/>
      <c r="L48" s="299"/>
      <c r="M48" s="292"/>
      <c r="N48" s="80"/>
      <c r="O48" s="80"/>
      <c r="P48" s="80"/>
      <c r="Q48" s="80"/>
      <c r="R48" s="80"/>
      <c r="S48" s="80"/>
      <c r="T48" s="547"/>
      <c r="U48" s="547"/>
      <c r="V48" s="547"/>
    </row>
    <row r="49" spans="1:22" x14ac:dyDescent="0.25">
      <c r="A49" s="321" t="s">
        <v>377</v>
      </c>
      <c r="B49" s="325"/>
      <c r="C49" s="166"/>
      <c r="D49" s="325"/>
      <c r="E49" s="80"/>
      <c r="F49" s="159">
        <v>52</v>
      </c>
      <c r="G49" s="291"/>
      <c r="H49" s="299"/>
      <c r="I49" s="292"/>
      <c r="J49" s="290"/>
      <c r="K49" s="291"/>
      <c r="L49" s="299"/>
      <c r="M49" s="292"/>
      <c r="N49" s="80"/>
      <c r="O49" s="546"/>
      <c r="P49" s="546"/>
      <c r="Q49" s="80"/>
      <c r="R49" s="80"/>
      <c r="S49" s="80"/>
      <c r="T49" s="80"/>
      <c r="U49" s="80"/>
      <c r="V49" s="547"/>
    </row>
    <row r="50" spans="1:22" x14ac:dyDescent="0.25">
      <c r="A50" s="321" t="s">
        <v>378</v>
      </c>
      <c r="B50" s="325"/>
      <c r="C50" s="166"/>
      <c r="D50" s="325"/>
      <c r="E50" s="80"/>
      <c r="F50" s="159">
        <v>53</v>
      </c>
      <c r="G50" s="291"/>
      <c r="H50" s="299"/>
      <c r="I50" s="292"/>
      <c r="J50" s="290"/>
      <c r="K50" s="291"/>
      <c r="L50" s="299"/>
      <c r="M50" s="292"/>
      <c r="N50" s="80"/>
      <c r="O50" s="546"/>
      <c r="P50" s="546"/>
      <c r="Q50" s="80"/>
      <c r="R50" s="80"/>
      <c r="S50" s="80"/>
      <c r="T50" s="80"/>
      <c r="U50" s="80"/>
      <c r="V50" s="547"/>
    </row>
    <row r="51" spans="1:22" x14ac:dyDescent="0.25">
      <c r="A51" s="321" t="s">
        <v>379</v>
      </c>
      <c r="B51" s="325"/>
      <c r="C51" s="166"/>
      <c r="D51" s="325"/>
      <c r="E51" s="80"/>
      <c r="F51" s="159">
        <v>54</v>
      </c>
      <c r="G51" s="291"/>
      <c r="H51" s="299"/>
      <c r="I51" s="292"/>
      <c r="J51" s="290"/>
      <c r="K51" s="291"/>
      <c r="L51" s="299"/>
      <c r="M51" s="292"/>
      <c r="N51" s="80"/>
      <c r="O51" s="80"/>
      <c r="P51" s="80"/>
      <c r="Q51" s="80"/>
      <c r="R51" s="80"/>
      <c r="S51" s="80"/>
      <c r="T51" s="80"/>
      <c r="U51" s="80"/>
      <c r="V51" s="547"/>
    </row>
    <row r="52" spans="1:22" x14ac:dyDescent="0.25">
      <c r="A52" s="321" t="s">
        <v>380</v>
      </c>
      <c r="B52" s="325"/>
      <c r="C52" s="166"/>
      <c r="D52" s="325"/>
      <c r="E52" s="80"/>
      <c r="F52" s="159">
        <v>55</v>
      </c>
      <c r="G52" s="291"/>
      <c r="H52" s="299"/>
      <c r="I52" s="292"/>
      <c r="J52" s="290"/>
      <c r="K52" s="291"/>
      <c r="L52" s="299"/>
      <c r="M52" s="292"/>
      <c r="N52" s="80"/>
      <c r="O52" s="80"/>
      <c r="P52" s="80"/>
      <c r="Q52" s="80"/>
      <c r="R52" s="80"/>
      <c r="S52" s="80"/>
      <c r="T52" s="80"/>
      <c r="U52" s="80"/>
      <c r="V52" s="547"/>
    </row>
    <row r="53" spans="1:22" x14ac:dyDescent="0.25">
      <c r="A53" s="321" t="s">
        <v>381</v>
      </c>
      <c r="B53" s="325"/>
      <c r="C53" s="166"/>
      <c r="D53" s="325"/>
      <c r="E53" s="80"/>
      <c r="F53" s="159">
        <v>56</v>
      </c>
      <c r="G53" s="291"/>
      <c r="H53" s="299"/>
      <c r="I53" s="292"/>
      <c r="J53" s="290"/>
      <c r="K53" s="291"/>
      <c r="L53" s="299"/>
      <c r="M53" s="292"/>
      <c r="N53" s="80"/>
      <c r="O53" s="80"/>
      <c r="P53" s="80"/>
      <c r="Q53" s="80"/>
      <c r="R53" s="80"/>
      <c r="S53" s="80"/>
      <c r="T53" s="80"/>
      <c r="U53" s="80"/>
      <c r="V53" s="547"/>
    </row>
    <row r="54" spans="1:22" x14ac:dyDescent="0.25">
      <c r="A54" s="321" t="s">
        <v>382</v>
      </c>
      <c r="B54" s="325"/>
      <c r="C54" s="166"/>
      <c r="D54" s="325"/>
      <c r="E54" s="80"/>
      <c r="F54" s="159">
        <v>57</v>
      </c>
      <c r="G54" s="291"/>
      <c r="H54" s="299"/>
      <c r="I54" s="292"/>
      <c r="J54" s="290"/>
      <c r="K54" s="291"/>
      <c r="L54" s="299"/>
      <c r="M54" s="292"/>
      <c r="N54" s="80"/>
      <c r="O54" s="80"/>
      <c r="P54" s="80"/>
      <c r="Q54" s="80"/>
      <c r="R54" s="80"/>
      <c r="S54" s="80"/>
      <c r="T54" s="80"/>
      <c r="U54" s="80"/>
      <c r="V54" s="547"/>
    </row>
    <row r="55" spans="1:22" x14ac:dyDescent="0.25">
      <c r="A55" s="321" t="s">
        <v>383</v>
      </c>
      <c r="B55" s="325"/>
      <c r="C55" s="166"/>
      <c r="D55" s="325"/>
      <c r="E55" s="80"/>
      <c r="F55" s="159">
        <v>58</v>
      </c>
      <c r="G55" s="291"/>
      <c r="H55" s="299"/>
      <c r="I55" s="292"/>
      <c r="J55" s="290"/>
      <c r="K55" s="291"/>
      <c r="L55" s="299"/>
      <c r="M55" s="292"/>
      <c r="N55" s="80"/>
      <c r="O55" s="80"/>
      <c r="P55" s="80"/>
      <c r="Q55" s="80"/>
      <c r="R55" s="80"/>
      <c r="S55" s="80"/>
      <c r="T55" s="80"/>
      <c r="U55" s="80"/>
      <c r="V55" s="547"/>
    </row>
    <row r="56" spans="1:22" x14ac:dyDescent="0.25">
      <c r="A56" s="321" t="s">
        <v>384</v>
      </c>
      <c r="B56" s="325"/>
      <c r="C56" s="166"/>
      <c r="D56" s="325"/>
      <c r="E56" s="80"/>
      <c r="F56" s="159">
        <v>59</v>
      </c>
      <c r="G56" s="291"/>
      <c r="H56" s="299"/>
      <c r="I56" s="292"/>
      <c r="J56" s="290"/>
      <c r="K56" s="291"/>
      <c r="L56" s="299"/>
      <c r="M56" s="292"/>
      <c r="N56" s="80"/>
      <c r="O56" s="80"/>
      <c r="P56" s="80"/>
      <c r="Q56" s="80"/>
      <c r="R56" s="80"/>
      <c r="S56" s="80"/>
      <c r="T56" s="80"/>
      <c r="U56" s="80"/>
      <c r="V56" s="547"/>
    </row>
    <row r="57" spans="1:22" x14ac:dyDescent="0.25">
      <c r="A57" s="321" t="s">
        <v>385</v>
      </c>
      <c r="B57" s="325"/>
      <c r="C57" s="166"/>
      <c r="D57" s="325"/>
      <c r="E57" s="80"/>
      <c r="F57" s="159">
        <v>60</v>
      </c>
      <c r="G57" s="291"/>
      <c r="H57" s="299"/>
      <c r="I57" s="292"/>
      <c r="J57" s="290"/>
      <c r="K57" s="291"/>
      <c r="L57" s="299"/>
      <c r="M57" s="292"/>
      <c r="N57" s="80"/>
      <c r="O57" s="80"/>
      <c r="P57" s="80"/>
      <c r="Q57" s="80"/>
      <c r="R57" s="80"/>
      <c r="S57" s="80"/>
      <c r="T57" s="80"/>
      <c r="U57" s="80"/>
      <c r="V57" s="547"/>
    </row>
    <row r="58" spans="1:22" x14ac:dyDescent="0.25">
      <c r="A58" s="321" t="s">
        <v>386</v>
      </c>
      <c r="B58" s="325"/>
      <c r="C58" s="166"/>
      <c r="D58" s="325"/>
      <c r="E58" s="80"/>
      <c r="F58" s="159">
        <v>61</v>
      </c>
      <c r="G58" s="291"/>
      <c r="H58" s="299"/>
      <c r="I58" s="292"/>
      <c r="J58" s="290"/>
      <c r="K58" s="291"/>
      <c r="L58" s="299"/>
      <c r="M58" s="292"/>
      <c r="N58" s="80"/>
      <c r="O58" s="80"/>
      <c r="P58" s="80"/>
      <c r="Q58" s="80"/>
      <c r="R58" s="80"/>
      <c r="S58" s="80"/>
      <c r="T58" s="80"/>
      <c r="U58" s="80"/>
      <c r="V58" s="547"/>
    </row>
    <row r="59" spans="1:22" x14ac:dyDescent="0.25">
      <c r="A59" s="321" t="s">
        <v>387</v>
      </c>
      <c r="B59" s="325"/>
      <c r="C59" s="166"/>
      <c r="D59" s="325"/>
      <c r="E59" s="80"/>
      <c r="F59" s="159">
        <v>62</v>
      </c>
      <c r="G59" s="291"/>
      <c r="H59" s="299"/>
      <c r="I59" s="292"/>
      <c r="J59" s="290"/>
      <c r="K59" s="291"/>
      <c r="L59" s="299"/>
      <c r="M59" s="292"/>
      <c r="N59" s="80"/>
      <c r="O59" s="80"/>
      <c r="P59" s="80"/>
      <c r="Q59" s="80"/>
      <c r="R59" s="80"/>
      <c r="S59" s="80"/>
      <c r="T59" s="80"/>
      <c r="U59" s="80"/>
      <c r="V59" s="547"/>
    </row>
    <row r="60" spans="1:22" x14ac:dyDescent="0.25">
      <c r="A60" s="321" t="s">
        <v>388</v>
      </c>
      <c r="B60" s="325"/>
      <c r="C60" s="166"/>
      <c r="D60" s="325"/>
      <c r="E60" s="80"/>
      <c r="F60" s="159">
        <v>63</v>
      </c>
      <c r="G60" s="291"/>
      <c r="H60" s="299"/>
      <c r="I60" s="292"/>
      <c r="J60" s="290"/>
      <c r="K60" s="291"/>
      <c r="L60" s="299"/>
      <c r="M60" s="292"/>
      <c r="N60" s="80"/>
      <c r="O60" s="80"/>
      <c r="P60" s="80"/>
      <c r="Q60" s="80"/>
      <c r="R60" s="80"/>
      <c r="S60" s="80"/>
      <c r="T60" s="80"/>
      <c r="U60" s="80"/>
      <c r="V60" s="547"/>
    </row>
    <row r="61" spans="1:22" x14ac:dyDescent="0.25">
      <c r="A61" s="321" t="s">
        <v>389</v>
      </c>
      <c r="B61" s="325"/>
      <c r="C61" s="166"/>
      <c r="D61" s="325"/>
      <c r="E61" s="80"/>
      <c r="F61" s="159">
        <v>64</v>
      </c>
      <c r="G61" s="291"/>
      <c r="H61" s="299"/>
      <c r="I61" s="292"/>
      <c r="J61" s="290"/>
      <c r="K61" s="291"/>
      <c r="L61" s="299"/>
      <c r="M61" s="292"/>
      <c r="N61" s="80"/>
      <c r="O61" s="80"/>
      <c r="P61" s="80"/>
      <c r="Q61" s="80"/>
      <c r="R61" s="80"/>
      <c r="S61" s="80"/>
      <c r="T61" s="80"/>
      <c r="U61" s="80"/>
      <c r="V61" s="547"/>
    </row>
    <row r="62" spans="1:22" x14ac:dyDescent="0.25">
      <c r="A62" s="321" t="s">
        <v>390</v>
      </c>
      <c r="B62" s="325"/>
      <c r="C62" s="166"/>
      <c r="D62" s="325"/>
      <c r="E62" s="80"/>
      <c r="F62" s="159">
        <v>65</v>
      </c>
      <c r="G62" s="291"/>
      <c r="H62" s="299"/>
      <c r="I62" s="292"/>
      <c r="J62" s="290"/>
      <c r="K62" s="291"/>
      <c r="L62" s="299"/>
      <c r="M62" s="292"/>
      <c r="N62" s="80"/>
      <c r="O62" s="80"/>
      <c r="P62" s="80"/>
      <c r="Q62" s="80"/>
      <c r="R62" s="80"/>
      <c r="S62" s="80"/>
      <c r="T62" s="80"/>
      <c r="U62" s="80"/>
      <c r="V62" s="547"/>
    </row>
    <row r="63" spans="1:22" x14ac:dyDescent="0.25">
      <c r="A63" s="321" t="s">
        <v>391</v>
      </c>
      <c r="B63" s="325"/>
      <c r="C63" s="166"/>
      <c r="D63" s="325"/>
      <c r="E63" s="80"/>
      <c r="F63" s="159">
        <v>66</v>
      </c>
      <c r="G63" s="291"/>
      <c r="H63" s="299"/>
      <c r="I63" s="292"/>
      <c r="J63" s="290"/>
      <c r="K63" s="291"/>
      <c r="L63" s="299"/>
      <c r="M63" s="292"/>
      <c r="N63" s="80"/>
      <c r="O63" s="80"/>
      <c r="P63" s="80"/>
      <c r="Q63" s="80"/>
      <c r="R63" s="80"/>
      <c r="S63" s="80"/>
      <c r="T63" s="80"/>
      <c r="U63" s="80"/>
      <c r="V63" s="547"/>
    </row>
    <row r="64" spans="1:22" x14ac:dyDescent="0.25">
      <c r="A64" s="321" t="s">
        <v>392</v>
      </c>
      <c r="B64" s="325"/>
      <c r="C64" s="166"/>
      <c r="D64" s="325"/>
      <c r="E64" s="80"/>
      <c r="F64" s="159">
        <v>67</v>
      </c>
      <c r="G64" s="291"/>
      <c r="H64" s="299"/>
      <c r="I64" s="292"/>
      <c r="J64" s="290"/>
      <c r="K64" s="291"/>
      <c r="L64" s="299"/>
      <c r="M64" s="292"/>
      <c r="N64" s="80"/>
      <c r="O64" s="80"/>
      <c r="P64" s="80"/>
      <c r="Q64" s="80"/>
      <c r="R64" s="80"/>
      <c r="S64" s="80"/>
      <c r="T64" s="80"/>
      <c r="U64" s="80"/>
      <c r="V64" s="547"/>
    </row>
    <row r="65" spans="1:22" x14ac:dyDescent="0.25">
      <c r="A65" s="321" t="s">
        <v>393</v>
      </c>
      <c r="B65" s="325"/>
      <c r="C65" s="166"/>
      <c r="D65" s="325"/>
      <c r="E65" s="80"/>
      <c r="F65" s="159">
        <v>68</v>
      </c>
      <c r="G65" s="291"/>
      <c r="H65" s="299"/>
      <c r="I65" s="292"/>
      <c r="J65" s="290"/>
      <c r="K65" s="291"/>
      <c r="L65" s="299"/>
      <c r="M65" s="292"/>
      <c r="N65" s="80"/>
      <c r="O65" s="80"/>
      <c r="P65" s="80"/>
      <c r="Q65" s="80"/>
      <c r="R65" s="80"/>
      <c r="S65" s="80"/>
      <c r="T65" s="80"/>
      <c r="U65" s="80"/>
      <c r="V65" s="547"/>
    </row>
    <row r="66" spans="1:22" x14ac:dyDescent="0.25">
      <c r="A66" s="321" t="s">
        <v>394</v>
      </c>
      <c r="B66" s="325"/>
      <c r="C66" s="166"/>
      <c r="D66" s="325"/>
      <c r="E66" s="80"/>
      <c r="F66" s="159">
        <v>69</v>
      </c>
      <c r="G66" s="291"/>
      <c r="H66" s="299"/>
      <c r="I66" s="292"/>
      <c r="J66" s="290"/>
      <c r="K66" s="291"/>
      <c r="L66" s="299"/>
      <c r="M66" s="292"/>
      <c r="N66" s="80"/>
      <c r="O66" s="80"/>
      <c r="P66" s="80"/>
      <c r="Q66" s="80"/>
      <c r="R66" s="80"/>
      <c r="S66" s="80"/>
      <c r="T66" s="80"/>
      <c r="U66" s="80"/>
      <c r="V66" s="547"/>
    </row>
    <row r="67" spans="1:22" ht="15.75" thickBot="1" x14ac:dyDescent="0.3">
      <c r="A67" s="322" t="s">
        <v>395</v>
      </c>
      <c r="B67" s="326"/>
      <c r="C67" s="166"/>
      <c r="D67" s="326"/>
      <c r="E67" s="80"/>
      <c r="F67" s="160" t="s">
        <v>322</v>
      </c>
      <c r="G67" s="293"/>
      <c r="H67" s="439"/>
      <c r="I67" s="294"/>
      <c r="J67" s="290"/>
      <c r="K67" s="293"/>
      <c r="L67" s="439"/>
      <c r="M67" s="294"/>
      <c r="N67" s="80"/>
      <c r="O67" s="80"/>
      <c r="P67" s="80"/>
      <c r="Q67" s="80"/>
      <c r="R67" s="80"/>
      <c r="S67" s="80"/>
      <c r="T67" s="80"/>
      <c r="U67" s="80"/>
      <c r="V67" s="547"/>
    </row>
    <row r="68" spans="1:22" ht="15.75" thickBot="1" x14ac:dyDescent="0.3">
      <c r="A68" s="319" t="s">
        <v>320</v>
      </c>
      <c r="B68" s="324">
        <f>SUM(B16:B67)</f>
        <v>0</v>
      </c>
      <c r="C68" s="166"/>
      <c r="D68" s="324">
        <f>SUM(D16:D67)</f>
        <v>0</v>
      </c>
      <c r="E68" s="80"/>
      <c r="F68" s="170" t="s">
        <v>320</v>
      </c>
      <c r="G68" s="295">
        <f>SUM(G16:G67)</f>
        <v>0</v>
      </c>
      <c r="H68" s="449">
        <f t="shared" ref="H68:I68" si="1">SUM(H16:H67)</f>
        <v>0</v>
      </c>
      <c r="I68" s="296">
        <f t="shared" si="1"/>
        <v>0</v>
      </c>
      <c r="J68" s="290"/>
      <c r="K68" s="295">
        <f t="shared" ref="K68:M68" si="2">SUM(K16:K67)</f>
        <v>0</v>
      </c>
      <c r="L68" s="449">
        <f t="shared" si="2"/>
        <v>0</v>
      </c>
      <c r="M68" s="296">
        <f t="shared" si="2"/>
        <v>0</v>
      </c>
      <c r="N68" s="80"/>
      <c r="O68" s="547"/>
      <c r="P68" s="547"/>
      <c r="Q68" s="547"/>
      <c r="R68" s="547"/>
      <c r="S68" s="547"/>
      <c r="T68" s="547"/>
      <c r="U68" s="547"/>
      <c r="V68" s="547"/>
    </row>
  </sheetData>
  <sheetProtection algorithmName="SHA-512" hashValue="Y619xHTekXax+/24gKoYALVK6C0u+EnVt6pDcpRHwXoLOYSAC88ERbAhPTsfrbtokQcd7PrqeoiW/ur+LoZsYA==" saltValue="si9N/UXNlZPRmTgXgpU0BQ==" spinCount="100000" sheet="1" objects="1" scenarios="1"/>
  <mergeCells count="19">
    <mergeCell ref="U14:U15"/>
    <mergeCell ref="B14:B15"/>
    <mergeCell ref="D14:D15"/>
    <mergeCell ref="A9:M9"/>
    <mergeCell ref="A13:D13"/>
    <mergeCell ref="F13:M13"/>
    <mergeCell ref="O13:U13"/>
    <mergeCell ref="A14:A15"/>
    <mergeCell ref="F14:F15"/>
    <mergeCell ref="P14:R14"/>
    <mergeCell ref="S14:T14"/>
    <mergeCell ref="G14:I14"/>
    <mergeCell ref="K14:M14"/>
    <mergeCell ref="A10:I10"/>
    <mergeCell ref="O23:U30"/>
    <mergeCell ref="O31:U34"/>
    <mergeCell ref="P20:R20"/>
    <mergeCell ref="P18:R18"/>
    <mergeCell ref="P19:R19"/>
  </mergeCells>
  <conditionalFormatting sqref="B68">
    <cfRule type="expression" dxfId="190" priority="9">
      <formula>AND(   $B$68&gt;0,   SUM($G$68:$I$68)&gt;0,   SUM($G$68:$I$68)&lt;&gt;$B$68 )</formula>
    </cfRule>
  </conditionalFormatting>
  <conditionalFormatting sqref="D68">
    <cfRule type="expression" dxfId="189" priority="8">
      <formula>AND($D$68&gt;0,   SUM($K$68:$M$68)&gt;0,   SUM($K$68:$M$68)&lt;&gt;$D$68)</formula>
    </cfRule>
  </conditionalFormatting>
  <conditionalFormatting sqref="G68:I68">
    <cfRule type="expression" dxfId="188" priority="7">
      <formula>AND(   $B$68&gt;0,   SUM($G$68:$I$68)&gt;0,   SUM($G$68:$I$68)&lt;&gt;$B$68 )</formula>
    </cfRule>
  </conditionalFormatting>
  <conditionalFormatting sqref="K68:M68">
    <cfRule type="expression" dxfId="187" priority="6">
      <formula>AND($D$68&gt;0,   SUM($K$68:$M$68)&gt;0,   SUM($K$68:$M$68)&lt;&gt;$D$68)</formula>
    </cfRule>
  </conditionalFormatting>
  <conditionalFormatting sqref="U16">
    <cfRule type="expression" dxfId="186" priority="5">
      <formula>AND($U$16&gt;0,($B$68+$D$68)&lt;&gt;$U$16)</formula>
    </cfRule>
  </conditionalFormatting>
  <conditionalFormatting sqref="U17">
    <cfRule type="expression" dxfId="185" priority="4">
      <formula>AND($U$17&gt;0,($B$68+$D$68)&lt;&gt;$U$17)</formula>
    </cfRule>
  </conditionalFormatting>
  <conditionalFormatting sqref="U18">
    <cfRule type="expression" dxfId="184" priority="3">
      <formula>AND($U$18&gt;0,($B$68+$D$68)&lt;&gt;$U$18)</formula>
    </cfRule>
  </conditionalFormatting>
  <conditionalFormatting sqref="U19">
    <cfRule type="expression" dxfId="183" priority="2">
      <formula>AND($U$19&gt;0,($B$68+$D$68)&lt;&gt;$U$19)</formula>
    </cfRule>
  </conditionalFormatting>
  <conditionalFormatting sqref="U20">
    <cfRule type="expression" dxfId="182" priority="1">
      <formula>AND($U$20&gt;0,($B$68+$D$68)&lt;&gt;$U$20)</formula>
    </cfRule>
  </conditionalFormatting>
  <dataValidations count="1">
    <dataValidation type="whole" operator="greaterThanOrEqual" allowBlank="1" showInputMessage="1" showErrorMessage="1" error="Please enter a whole number greater than or equal to 0." sqref="B16:B42 D16:D42 G16:I67 K16:M67 P16:T20" xr:uid="{00000000-0002-0000-0600-000000000000}">
      <formula1>0</formula1>
    </dataValidation>
  </dataValidations>
  <pageMargins left="0.7" right="0.7" top="0.75" bottom="0.75" header="0.3" footer="0.3"/>
  <pageSetup paperSize="5" scale="67"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pageSetUpPr fitToPage="1"/>
  </sheetPr>
  <dimension ref="A1:AK196"/>
  <sheetViews>
    <sheetView zoomScaleNormal="100" workbookViewId="0">
      <selection activeCell="E17" sqref="E17"/>
    </sheetView>
  </sheetViews>
  <sheetFormatPr defaultColWidth="9.140625" defaultRowHeight="15" x14ac:dyDescent="0.25"/>
  <cols>
    <col min="1" max="2" width="45.7109375" style="73" customWidth="1"/>
    <col min="3" max="3" width="11.85546875" style="73" customWidth="1"/>
    <col min="4" max="4" width="13.7109375" style="73" customWidth="1"/>
    <col min="5" max="22" width="10.7109375" style="73" customWidth="1"/>
    <col min="23" max="24" width="13.7109375" style="73" customWidth="1"/>
    <col min="25" max="26" width="13.7109375" style="81" customWidth="1"/>
    <col min="27" max="27" width="45.7109375" style="73" customWidth="1"/>
    <col min="28" max="28" width="13.7109375" style="73" customWidth="1"/>
    <col min="29" max="29" width="9.140625" style="73"/>
    <col min="30" max="30" width="9.140625" style="739" hidden="1" customWidth="1"/>
    <col min="31" max="35" width="9.140625" style="742" hidden="1" customWidth="1"/>
    <col min="36" max="36" width="9.140625" style="34" hidden="1" customWidth="1"/>
    <col min="37" max="37" width="9.140625" style="742" hidden="1" customWidth="1"/>
    <col min="38" max="16384" width="9.140625" style="73"/>
  </cols>
  <sheetData>
    <row r="1" spans="1:37" s="82" customFormat="1" ht="15" customHeight="1" x14ac:dyDescent="0.25">
      <c r="Y1" s="79"/>
      <c r="Z1" s="79"/>
      <c r="AD1" s="738"/>
      <c r="AE1" s="741"/>
      <c r="AF1" s="741"/>
      <c r="AG1" s="741"/>
      <c r="AH1" s="741"/>
      <c r="AI1" s="741"/>
      <c r="AJ1" s="341"/>
      <c r="AK1" s="741"/>
    </row>
    <row r="2" spans="1:37" s="82" customFormat="1" ht="15" customHeight="1" x14ac:dyDescent="0.25">
      <c r="Y2" s="79"/>
      <c r="Z2" s="79"/>
      <c r="AD2" s="738"/>
      <c r="AE2" s="741"/>
      <c r="AF2" s="741"/>
      <c r="AG2" s="741"/>
      <c r="AH2" s="741"/>
      <c r="AI2" s="741"/>
      <c r="AJ2" s="341"/>
      <c r="AK2" s="741"/>
    </row>
    <row r="3" spans="1:37" s="82" customFormat="1" ht="15" customHeight="1" x14ac:dyDescent="0.25">
      <c r="Y3" s="79"/>
      <c r="Z3" s="79"/>
      <c r="AD3" s="738"/>
      <c r="AE3" s="741"/>
      <c r="AF3" s="741"/>
      <c r="AG3" s="741"/>
      <c r="AH3" s="741"/>
      <c r="AI3" s="741"/>
      <c r="AJ3" s="341"/>
      <c r="AK3" s="741"/>
    </row>
    <row r="4" spans="1:37" s="82" customFormat="1" ht="15" customHeight="1" x14ac:dyDescent="0.25">
      <c r="Y4" s="79"/>
      <c r="Z4" s="79"/>
      <c r="AD4" s="738"/>
      <c r="AE4" s="741"/>
      <c r="AF4" s="741"/>
      <c r="AG4" s="741"/>
      <c r="AH4" s="741"/>
      <c r="AI4" s="741"/>
      <c r="AJ4" s="341"/>
      <c r="AK4" s="741"/>
    </row>
    <row r="5" spans="1:37" s="82" customFormat="1" ht="15" customHeight="1" x14ac:dyDescent="0.25">
      <c r="Y5" s="79"/>
      <c r="Z5" s="79"/>
      <c r="AD5" s="738"/>
      <c r="AE5" s="741"/>
      <c r="AF5" s="741"/>
      <c r="AG5" s="741"/>
      <c r="AH5" s="741"/>
      <c r="AI5" s="741"/>
      <c r="AJ5" s="341"/>
      <c r="AK5" s="741"/>
    </row>
    <row r="6" spans="1:37" s="82" customFormat="1" ht="15" customHeight="1" x14ac:dyDescent="0.25">
      <c r="Y6" s="79"/>
      <c r="Z6" s="79"/>
      <c r="AD6" s="738"/>
      <c r="AE6" s="741"/>
      <c r="AF6" s="741"/>
      <c r="AG6" s="741"/>
      <c r="AH6" s="741"/>
      <c r="AI6" s="741"/>
      <c r="AJ6" s="341"/>
      <c r="AK6" s="741"/>
    </row>
    <row r="7" spans="1:37" s="82" customFormat="1" ht="15" customHeight="1" x14ac:dyDescent="0.25">
      <c r="Y7" s="79"/>
      <c r="Z7" s="79"/>
      <c r="AD7" s="738"/>
      <c r="AE7" s="741"/>
      <c r="AF7" s="741"/>
      <c r="AG7" s="741"/>
      <c r="AH7" s="741"/>
      <c r="AI7" s="741"/>
      <c r="AJ7" s="341"/>
      <c r="AK7" s="741"/>
    </row>
    <row r="8" spans="1:37" s="82" customFormat="1" ht="22.5" customHeight="1" thickBot="1" x14ac:dyDescent="0.3">
      <c r="Y8" s="79"/>
      <c r="Z8" s="79"/>
      <c r="AD8" s="738"/>
      <c r="AE8" s="741"/>
      <c r="AF8" s="741"/>
      <c r="AG8" s="741"/>
      <c r="AH8" s="741"/>
      <c r="AI8" s="741"/>
      <c r="AJ8" s="341"/>
      <c r="AK8" s="741"/>
    </row>
    <row r="9" spans="1:37" ht="18.75" x14ac:dyDescent="0.25">
      <c r="A9" s="1204" t="s">
        <v>403</v>
      </c>
      <c r="B9" s="1204"/>
      <c r="C9" s="1204"/>
      <c r="D9" s="1204"/>
      <c r="E9" s="1204"/>
      <c r="F9" s="1204"/>
      <c r="G9" s="1204"/>
      <c r="H9" s="1204"/>
      <c r="I9" s="1204"/>
      <c r="J9" s="1204"/>
      <c r="K9" s="1204"/>
      <c r="L9" s="1204"/>
      <c r="M9" s="1204"/>
      <c r="N9" s="1204"/>
      <c r="O9" s="1117" t="s">
        <v>518</v>
      </c>
      <c r="P9" s="1118"/>
      <c r="Q9" s="1118"/>
      <c r="R9" s="1118"/>
      <c r="S9" s="1119"/>
      <c r="T9" s="601" t="str">
        <f>Home!J24</f>
        <v/>
      </c>
      <c r="U9" s="1102" t="s">
        <v>530</v>
      </c>
      <c r="V9" s="1215"/>
      <c r="W9" s="1215"/>
      <c r="X9" s="1215"/>
      <c r="Y9" s="80"/>
      <c r="Z9" s="547"/>
      <c r="AA9" s="83"/>
      <c r="AB9" s="83"/>
    </row>
    <row r="10" spans="1:37" ht="19.5" thickBot="1" x14ac:dyDescent="0.3">
      <c r="A10" s="1204" t="s">
        <v>21</v>
      </c>
      <c r="B10" s="1204"/>
      <c r="C10" s="1204"/>
      <c r="D10" s="1204"/>
      <c r="E10" s="1204"/>
      <c r="F10" s="1204"/>
      <c r="G10" s="1204"/>
      <c r="H10" s="1204"/>
      <c r="I10" s="1204"/>
      <c r="J10" s="1204"/>
      <c r="K10" s="1204"/>
      <c r="L10" s="1204"/>
      <c r="M10" s="1204"/>
      <c r="N10" s="1204"/>
      <c r="O10" s="1120" t="s">
        <v>519</v>
      </c>
      <c r="P10" s="1121"/>
      <c r="Q10" s="1121"/>
      <c r="R10" s="1121"/>
      <c r="S10" s="1122"/>
      <c r="T10" s="602" t="str">
        <f>Home!J25</f>
        <v/>
      </c>
      <c r="U10" s="1102" t="s">
        <v>530</v>
      </c>
      <c r="V10" s="1215"/>
      <c r="W10" s="1215"/>
      <c r="X10" s="1215"/>
      <c r="Y10" s="80"/>
      <c r="Z10" s="547"/>
      <c r="AA10" s="83"/>
      <c r="AB10" s="83"/>
    </row>
    <row r="11" spans="1:37" ht="16.5" customHeight="1" thickBot="1" x14ac:dyDescent="0.3">
      <c r="A11" s="83"/>
      <c r="B11" s="83"/>
      <c r="C11" s="83"/>
      <c r="D11" s="83"/>
      <c r="E11" s="83"/>
      <c r="F11" s="83"/>
      <c r="G11" s="83"/>
      <c r="H11" s="83"/>
      <c r="I11" s="83"/>
      <c r="J11" s="83"/>
      <c r="K11" s="83"/>
      <c r="L11" s="83"/>
      <c r="M11" s="83"/>
      <c r="N11" s="83"/>
      <c r="O11" s="951"/>
      <c r="P11" s="83"/>
      <c r="Q11" s="83"/>
      <c r="R11" s="83"/>
      <c r="S11" s="83"/>
      <c r="T11" s="83"/>
      <c r="U11" s="83"/>
      <c r="V11" s="83"/>
      <c r="W11" s="83"/>
      <c r="X11" s="83"/>
      <c r="Y11" s="80"/>
      <c r="Z11" s="547"/>
      <c r="AA11" s="83"/>
      <c r="AB11" s="83"/>
    </row>
    <row r="12" spans="1:37" ht="45.75" customHeight="1" thickBot="1" x14ac:dyDescent="0.3">
      <c r="A12" s="1210" t="s">
        <v>191</v>
      </c>
      <c r="B12" s="1131" t="s">
        <v>954</v>
      </c>
      <c r="C12" s="1131" t="s">
        <v>699</v>
      </c>
      <c r="D12" s="1166" t="s">
        <v>396</v>
      </c>
      <c r="E12" s="1169" t="s">
        <v>397</v>
      </c>
      <c r="F12" s="1177" t="s">
        <v>24</v>
      </c>
      <c r="G12" s="1154" t="s">
        <v>940</v>
      </c>
      <c r="H12" s="1155"/>
      <c r="I12" s="1155"/>
      <c r="J12" s="1155"/>
      <c r="K12" s="1155"/>
      <c r="L12" s="1155"/>
      <c r="M12" s="1155"/>
      <c r="N12" s="1155"/>
      <c r="O12" s="1154" t="s">
        <v>969</v>
      </c>
      <c r="P12" s="1155"/>
      <c r="Q12" s="1155"/>
      <c r="R12" s="1155"/>
      <c r="S12" s="1155"/>
      <c r="T12" s="1155"/>
      <c r="U12" s="1155"/>
      <c r="V12" s="1155"/>
      <c r="W12" s="1149" t="s">
        <v>500</v>
      </c>
      <c r="X12" s="1150"/>
      <c r="Y12" s="1150"/>
      <c r="Z12" s="1151"/>
      <c r="AA12" s="1108" t="s">
        <v>405</v>
      </c>
      <c r="AB12" s="1205"/>
    </row>
    <row r="13" spans="1:37" ht="15.75" customHeight="1" x14ac:dyDescent="0.25">
      <c r="A13" s="1211"/>
      <c r="B13" s="1132"/>
      <c r="C13" s="1132"/>
      <c r="D13" s="1167"/>
      <c r="E13" s="1170"/>
      <c r="F13" s="1213"/>
      <c r="G13" s="1208" t="s">
        <v>26</v>
      </c>
      <c r="H13" s="1209"/>
      <c r="I13" s="1156" t="s">
        <v>27</v>
      </c>
      <c r="J13" s="1157"/>
      <c r="K13" s="1157"/>
      <c r="L13" s="1157"/>
      <c r="M13" s="1157"/>
      <c r="N13" s="1157"/>
      <c r="O13" s="1163" t="s">
        <v>26</v>
      </c>
      <c r="P13" s="1164"/>
      <c r="Q13" s="1156" t="s">
        <v>27</v>
      </c>
      <c r="R13" s="1157"/>
      <c r="S13" s="1157"/>
      <c r="T13" s="1157"/>
      <c r="U13" s="1157"/>
      <c r="V13" s="1158"/>
      <c r="W13" s="1159" t="s">
        <v>290</v>
      </c>
      <c r="X13" s="1217" t="s">
        <v>289</v>
      </c>
      <c r="Y13" s="1206" t="s">
        <v>550</v>
      </c>
      <c r="Z13" s="1202" t="s">
        <v>551</v>
      </c>
      <c r="AA13" s="1134" t="s">
        <v>38</v>
      </c>
      <c r="AB13" s="1202" t="s">
        <v>939</v>
      </c>
    </row>
    <row r="14" spans="1:37" ht="51.75" customHeight="1" x14ac:dyDescent="0.25">
      <c r="A14" s="1211"/>
      <c r="B14" s="1132"/>
      <c r="C14" s="1132"/>
      <c r="D14" s="1167"/>
      <c r="E14" s="1170"/>
      <c r="F14" s="1213"/>
      <c r="G14" s="590" t="s">
        <v>32</v>
      </c>
      <c r="H14" s="591" t="s">
        <v>31</v>
      </c>
      <c r="I14" s="563" t="s">
        <v>37</v>
      </c>
      <c r="J14" s="564" t="s">
        <v>30</v>
      </c>
      <c r="K14" s="565" t="s">
        <v>33</v>
      </c>
      <c r="L14" s="565" t="s">
        <v>34</v>
      </c>
      <c r="M14" s="565" t="s">
        <v>35</v>
      </c>
      <c r="N14" s="566" t="s">
        <v>126</v>
      </c>
      <c r="O14" s="944" t="s">
        <v>179</v>
      </c>
      <c r="P14" s="942" t="s">
        <v>743</v>
      </c>
      <c r="Q14" s="571" t="s">
        <v>179</v>
      </c>
      <c r="R14" s="787" t="s">
        <v>711</v>
      </c>
      <c r="S14" s="572" t="s">
        <v>701</v>
      </c>
      <c r="T14" s="572" t="s">
        <v>180</v>
      </c>
      <c r="U14" s="572" t="s">
        <v>181</v>
      </c>
      <c r="V14" s="573" t="s">
        <v>182</v>
      </c>
      <c r="W14" s="1160"/>
      <c r="X14" s="1218"/>
      <c r="Y14" s="1207"/>
      <c r="Z14" s="1216"/>
      <c r="AA14" s="1135"/>
      <c r="AB14" s="1203"/>
    </row>
    <row r="15" spans="1:37" s="84" customFormat="1" ht="24" customHeight="1" thickBot="1" x14ac:dyDescent="0.3">
      <c r="A15" s="1212"/>
      <c r="B15" s="1133"/>
      <c r="C15" s="1133"/>
      <c r="D15" s="1168"/>
      <c r="E15" s="1171"/>
      <c r="F15" s="1214"/>
      <c r="G15" s="592" t="s">
        <v>28</v>
      </c>
      <c r="H15" s="593" t="s">
        <v>29</v>
      </c>
      <c r="I15" s="567" t="s">
        <v>28</v>
      </c>
      <c r="J15" s="568" t="s">
        <v>28</v>
      </c>
      <c r="K15" s="569" t="s">
        <v>28</v>
      </c>
      <c r="L15" s="569" t="s">
        <v>28</v>
      </c>
      <c r="M15" s="569" t="s">
        <v>28</v>
      </c>
      <c r="N15" s="570" t="s">
        <v>28</v>
      </c>
      <c r="O15" s="592" t="s">
        <v>178</v>
      </c>
      <c r="P15" s="943" t="s">
        <v>178</v>
      </c>
      <c r="Q15" s="568" t="s">
        <v>178</v>
      </c>
      <c r="R15" s="574" t="s">
        <v>178</v>
      </c>
      <c r="S15" s="569" t="s">
        <v>178</v>
      </c>
      <c r="T15" s="569" t="s">
        <v>178</v>
      </c>
      <c r="U15" s="569" t="s">
        <v>178</v>
      </c>
      <c r="V15" s="575" t="s">
        <v>178</v>
      </c>
      <c r="W15" s="68" t="s">
        <v>178</v>
      </c>
      <c r="X15" s="139" t="s">
        <v>178</v>
      </c>
      <c r="Y15" s="626" t="s">
        <v>178</v>
      </c>
      <c r="Z15" s="340" t="s">
        <v>178</v>
      </c>
      <c r="AA15" s="1136"/>
      <c r="AB15" s="340" t="s">
        <v>467</v>
      </c>
      <c r="AD15" s="740"/>
      <c r="AE15" s="743"/>
      <c r="AF15" s="743"/>
      <c r="AG15" s="743"/>
      <c r="AH15" s="743"/>
      <c r="AI15" s="743"/>
      <c r="AJ15" s="33"/>
      <c r="AK15" s="743"/>
    </row>
    <row r="16" spans="1:37" ht="15.75" customHeight="1" thickBot="1" x14ac:dyDescent="0.3">
      <c r="A16" s="755"/>
      <c r="B16" s="755"/>
      <c r="C16" s="755"/>
      <c r="D16" s="214"/>
      <c r="E16" s="756"/>
      <c r="F16" s="215" t="s">
        <v>174</v>
      </c>
      <c r="G16" s="757">
        <f>SUM(G17:G196)</f>
        <v>0</v>
      </c>
      <c r="H16" s="758"/>
      <c r="I16" s="757">
        <f t="shared" ref="I16:Z16" si="0">SUM(I17:I196)</f>
        <v>0</v>
      </c>
      <c r="J16" s="757">
        <f t="shared" si="0"/>
        <v>0</v>
      </c>
      <c r="K16" s="757">
        <f t="shared" si="0"/>
        <v>0</v>
      </c>
      <c r="L16" s="757">
        <f t="shared" si="0"/>
        <v>0</v>
      </c>
      <c r="M16" s="757">
        <f t="shared" si="0"/>
        <v>0</v>
      </c>
      <c r="N16" s="757">
        <f t="shared" si="0"/>
        <v>0</v>
      </c>
      <c r="O16" s="759">
        <f t="shared" si="0"/>
        <v>0</v>
      </c>
      <c r="P16" s="759">
        <f>SUM(P17:P196)</f>
        <v>0</v>
      </c>
      <c r="Q16" s="759">
        <f t="shared" si="0"/>
        <v>0</v>
      </c>
      <c r="R16" s="759">
        <f t="shared" si="0"/>
        <v>0</v>
      </c>
      <c r="S16" s="759">
        <f t="shared" si="0"/>
        <v>0</v>
      </c>
      <c r="T16" s="759">
        <f t="shared" si="0"/>
        <v>0</v>
      </c>
      <c r="U16" s="759">
        <f t="shared" si="0"/>
        <v>0</v>
      </c>
      <c r="V16" s="759">
        <f t="shared" si="0"/>
        <v>0</v>
      </c>
      <c r="W16" s="759">
        <f t="shared" si="0"/>
        <v>0</v>
      </c>
      <c r="X16" s="759">
        <f t="shared" si="0"/>
        <v>0</v>
      </c>
      <c r="Y16" s="760">
        <f t="shared" si="0"/>
        <v>0</v>
      </c>
      <c r="Z16" s="760">
        <f t="shared" si="0"/>
        <v>0</v>
      </c>
      <c r="AA16" s="761"/>
      <c r="AB16" s="761"/>
      <c r="AD16" s="747" t="s">
        <v>620</v>
      </c>
      <c r="AE16" s="748" t="s">
        <v>30</v>
      </c>
      <c r="AF16" s="748" t="s">
        <v>33</v>
      </c>
      <c r="AG16" s="748" t="s">
        <v>34</v>
      </c>
      <c r="AH16" s="748" t="s">
        <v>35</v>
      </c>
      <c r="AI16" s="748" t="s">
        <v>126</v>
      </c>
      <c r="AJ16" s="749" t="s">
        <v>621</v>
      </c>
      <c r="AK16" s="748" t="s">
        <v>622</v>
      </c>
    </row>
    <row r="17" spans="1:37" ht="15" customHeight="1" x14ac:dyDescent="0.25">
      <c r="A17" s="74"/>
      <c r="B17" s="74"/>
      <c r="C17" s="74"/>
      <c r="D17" s="52"/>
      <c r="E17" s="177"/>
      <c r="F17" s="927" t="str">
        <f t="shared" ref="F17:F81" si="1">IF(ISBLANK(A17),"",AD17)</f>
        <v/>
      </c>
      <c r="G17" s="183"/>
      <c r="H17" s="216"/>
      <c r="I17" s="220" t="str">
        <f>IF(SUM(J17:N17)=0,"",SUM(J17:N17))</f>
        <v/>
      </c>
      <c r="J17" s="204"/>
      <c r="K17" s="205"/>
      <c r="L17" s="205"/>
      <c r="M17" s="205"/>
      <c r="N17" s="206"/>
      <c r="O17" s="804"/>
      <c r="P17" s="193"/>
      <c r="Q17" s="189"/>
      <c r="R17" s="190"/>
      <c r="S17" s="190"/>
      <c r="T17" s="190"/>
      <c r="U17" s="190"/>
      <c r="V17" s="191"/>
      <c r="W17" s="192"/>
      <c r="X17" s="191"/>
      <c r="Y17" s="191"/>
      <c r="Z17" s="193"/>
      <c r="AA17" s="947" t="str">
        <f>IF(ISBLANK(A17),"",IF(ROW(AA17)=MATCH(A17,A:A,0),A17,""))</f>
        <v/>
      </c>
      <c r="AB17" s="435"/>
      <c r="AD17" s="744">
        <f>_xlfn.IFNA(INDEX('Delegated Wage Grid'!C$14:C$50,MATCH($A17,ListDelegated,0)),0)</f>
        <v>0</v>
      </c>
      <c r="AE17" s="327">
        <f>_xlfn.IFNA(INDEX('Delegated Wage Grid'!D$14:D$50,MATCH($A17,ListDelegated,0)),0)</f>
        <v>0</v>
      </c>
      <c r="AF17" s="327">
        <f>_xlfn.IFNA(INDEX('Delegated Wage Grid'!E$14:E$50,MATCH($A17,ListDelegated,0)),0)</f>
        <v>0</v>
      </c>
      <c r="AG17" s="327">
        <f>_xlfn.IFNA(INDEX('Delegated Wage Grid'!F$14:F$50,MATCH($A17,ListDelegated,0)),0)</f>
        <v>0</v>
      </c>
      <c r="AH17" s="327">
        <f>_xlfn.IFNA(INDEX('Delegated Wage Grid'!G$14:G$50,MATCH($A17,ListDelegated,0)),0)</f>
        <v>0</v>
      </c>
      <c r="AI17" s="327">
        <f>_xlfn.IFNA(INDEX('Delegated Wage Grid'!H$14:H$50,MATCH($A17,ListDelegated,0)),0)</f>
        <v>0</v>
      </c>
      <c r="AJ17" s="327">
        <f>G17*H17</f>
        <v>0</v>
      </c>
      <c r="AK17" s="327">
        <f>SUM(J17*AE17,K17*AF17,L17*AG17,M17*AH17+N17*AI17)</f>
        <v>0</v>
      </c>
    </row>
    <row r="18" spans="1:37" x14ac:dyDescent="0.25">
      <c r="A18" s="75"/>
      <c r="B18" s="75"/>
      <c r="C18" s="75"/>
      <c r="D18" s="54"/>
      <c r="E18" s="178"/>
      <c r="F18" s="928" t="str">
        <f t="shared" si="1"/>
        <v/>
      </c>
      <c r="G18" s="185"/>
      <c r="H18" s="217"/>
      <c r="I18" s="221" t="str">
        <f t="shared" ref="I18:I81" si="2">IF(SUM(J18:N18)=0,"",SUM(J18:N18))</f>
        <v/>
      </c>
      <c r="J18" s="207"/>
      <c r="K18" s="208"/>
      <c r="L18" s="208"/>
      <c r="M18" s="208"/>
      <c r="N18" s="209"/>
      <c r="O18" s="805"/>
      <c r="P18" s="198"/>
      <c r="Q18" s="194"/>
      <c r="R18" s="195"/>
      <c r="S18" s="195"/>
      <c r="T18" s="195"/>
      <c r="U18" s="195"/>
      <c r="V18" s="196"/>
      <c r="W18" s="197"/>
      <c r="X18" s="196"/>
      <c r="Y18" s="196"/>
      <c r="Z18" s="198"/>
      <c r="AA18" s="948" t="str">
        <f t="shared" ref="AA18:AA81" si="3">IF(ISBLANK(A18),"",IF(ROW(AA18)=MATCH(A18,A:A,0),A18,""))</f>
        <v/>
      </c>
      <c r="AB18" s="436"/>
      <c r="AD18" s="744">
        <f>_xlfn.IFNA(INDEX('Delegated Wage Grid'!C$14:C$50,MATCH($A18,ListDelegated,0)),0)</f>
        <v>0</v>
      </c>
      <c r="AE18" s="327">
        <f>_xlfn.IFNA(INDEX('Delegated Wage Grid'!D$14:D$50,MATCH($A18,ListDelegated,0)),0)</f>
        <v>0</v>
      </c>
      <c r="AF18" s="327">
        <f>_xlfn.IFNA(INDEX('Delegated Wage Grid'!E$14:E$50,MATCH($A18,ListDelegated,0)),0)</f>
        <v>0</v>
      </c>
      <c r="AG18" s="327">
        <f>_xlfn.IFNA(INDEX('Delegated Wage Grid'!F$14:F$50,MATCH($A18,ListDelegated,0)),0)</f>
        <v>0</v>
      </c>
      <c r="AH18" s="327">
        <f>_xlfn.IFNA(INDEX('Delegated Wage Grid'!G$14:G$50,MATCH($A18,ListDelegated,0)),0)</f>
        <v>0</v>
      </c>
      <c r="AI18" s="327">
        <f>_xlfn.IFNA(INDEX('Delegated Wage Grid'!H$14:H$50,MATCH($A18,ListDelegated,0)),0)</f>
        <v>0</v>
      </c>
      <c r="AJ18" s="327">
        <f t="shared" ref="AJ18:AJ81" si="4">G18*H18</f>
        <v>0</v>
      </c>
      <c r="AK18" s="327">
        <f t="shared" ref="AK18:AK81" si="5">SUM(J18*AE18,K18*AF18,L18*AG18,M18*AH18+N18*AI18)</f>
        <v>0</v>
      </c>
    </row>
    <row r="19" spans="1:37" x14ac:dyDescent="0.25">
      <c r="A19" s="75"/>
      <c r="B19" s="75"/>
      <c r="C19" s="75"/>
      <c r="D19" s="54"/>
      <c r="E19" s="178"/>
      <c r="F19" s="928" t="str">
        <f t="shared" si="1"/>
        <v/>
      </c>
      <c r="G19" s="185"/>
      <c r="H19" s="217"/>
      <c r="I19" s="221" t="str">
        <f t="shared" si="2"/>
        <v/>
      </c>
      <c r="J19" s="207"/>
      <c r="K19" s="208"/>
      <c r="L19" s="208"/>
      <c r="M19" s="208"/>
      <c r="N19" s="209"/>
      <c r="O19" s="805"/>
      <c r="P19" s="198"/>
      <c r="Q19" s="194"/>
      <c r="R19" s="195"/>
      <c r="S19" s="195"/>
      <c r="T19" s="195"/>
      <c r="U19" s="195"/>
      <c r="V19" s="196"/>
      <c r="W19" s="197"/>
      <c r="X19" s="196"/>
      <c r="Y19" s="196"/>
      <c r="Z19" s="198"/>
      <c r="AA19" s="948" t="str">
        <f t="shared" si="3"/>
        <v/>
      </c>
      <c r="AB19" s="436"/>
      <c r="AD19" s="744">
        <f>_xlfn.IFNA(INDEX('Delegated Wage Grid'!C$14:C$50,MATCH($A19,ListDelegated,0)),0)</f>
        <v>0</v>
      </c>
      <c r="AE19" s="327">
        <f>_xlfn.IFNA(INDEX('Delegated Wage Grid'!D$14:D$50,MATCH($A19,ListDelegated,0)),0)</f>
        <v>0</v>
      </c>
      <c r="AF19" s="327">
        <f>_xlfn.IFNA(INDEX('Delegated Wage Grid'!E$14:E$50,MATCH($A19,ListDelegated,0)),0)</f>
        <v>0</v>
      </c>
      <c r="AG19" s="327">
        <f>_xlfn.IFNA(INDEX('Delegated Wage Grid'!F$14:F$50,MATCH($A19,ListDelegated,0)),0)</f>
        <v>0</v>
      </c>
      <c r="AH19" s="327">
        <f>_xlfn.IFNA(INDEX('Delegated Wage Grid'!G$14:G$50,MATCH($A19,ListDelegated,0)),0)</f>
        <v>0</v>
      </c>
      <c r="AI19" s="327">
        <f>_xlfn.IFNA(INDEX('Delegated Wage Grid'!H$14:H$50,MATCH($A19,ListDelegated,0)),0)</f>
        <v>0</v>
      </c>
      <c r="AJ19" s="327">
        <f t="shared" si="4"/>
        <v>0</v>
      </c>
      <c r="AK19" s="327">
        <f t="shared" si="5"/>
        <v>0</v>
      </c>
    </row>
    <row r="20" spans="1:37" x14ac:dyDescent="0.25">
      <c r="A20" s="75"/>
      <c r="B20" s="75"/>
      <c r="C20" s="75"/>
      <c r="D20" s="54"/>
      <c r="E20" s="178"/>
      <c r="F20" s="928" t="str">
        <f t="shared" si="1"/>
        <v/>
      </c>
      <c r="G20" s="185"/>
      <c r="H20" s="217"/>
      <c r="I20" s="221" t="str">
        <f t="shared" si="2"/>
        <v/>
      </c>
      <c r="J20" s="207"/>
      <c r="K20" s="208"/>
      <c r="L20" s="208"/>
      <c r="M20" s="208"/>
      <c r="N20" s="209"/>
      <c r="O20" s="805"/>
      <c r="P20" s="198"/>
      <c r="Q20" s="194"/>
      <c r="R20" s="195"/>
      <c r="S20" s="195"/>
      <c r="T20" s="195"/>
      <c r="U20" s="195"/>
      <c r="V20" s="196"/>
      <c r="W20" s="197"/>
      <c r="X20" s="196"/>
      <c r="Y20" s="196"/>
      <c r="Z20" s="198"/>
      <c r="AA20" s="948" t="str">
        <f t="shared" si="3"/>
        <v/>
      </c>
      <c r="AB20" s="436"/>
      <c r="AD20" s="744">
        <f>_xlfn.IFNA(INDEX('Delegated Wage Grid'!C$14:C$50,MATCH($A20,ListDelegated,0)),0)</f>
        <v>0</v>
      </c>
      <c r="AE20" s="327">
        <f>_xlfn.IFNA(INDEX('Delegated Wage Grid'!D$14:D$50,MATCH($A20,ListDelegated,0)),0)</f>
        <v>0</v>
      </c>
      <c r="AF20" s="327">
        <f>_xlfn.IFNA(INDEX('Delegated Wage Grid'!E$14:E$50,MATCH($A20,ListDelegated,0)),0)</f>
        <v>0</v>
      </c>
      <c r="AG20" s="327">
        <f>_xlfn.IFNA(INDEX('Delegated Wage Grid'!F$14:F$50,MATCH($A20,ListDelegated,0)),0)</f>
        <v>0</v>
      </c>
      <c r="AH20" s="327">
        <f>_xlfn.IFNA(INDEX('Delegated Wage Grid'!G$14:G$50,MATCH($A20,ListDelegated,0)),0)</f>
        <v>0</v>
      </c>
      <c r="AI20" s="327">
        <f>_xlfn.IFNA(INDEX('Delegated Wage Grid'!H$14:H$50,MATCH($A20,ListDelegated,0)),0)</f>
        <v>0</v>
      </c>
      <c r="AJ20" s="327">
        <f t="shared" si="4"/>
        <v>0</v>
      </c>
      <c r="AK20" s="327">
        <f t="shared" si="5"/>
        <v>0</v>
      </c>
    </row>
    <row r="21" spans="1:37" x14ac:dyDescent="0.25">
      <c r="A21" s="75"/>
      <c r="B21" s="75"/>
      <c r="C21" s="75"/>
      <c r="D21" s="54"/>
      <c r="E21" s="178"/>
      <c r="F21" s="928" t="str">
        <f t="shared" si="1"/>
        <v/>
      </c>
      <c r="G21" s="185"/>
      <c r="H21" s="217"/>
      <c r="I21" s="221" t="str">
        <f t="shared" si="2"/>
        <v/>
      </c>
      <c r="J21" s="207"/>
      <c r="K21" s="208"/>
      <c r="L21" s="208"/>
      <c r="M21" s="208"/>
      <c r="N21" s="209"/>
      <c r="O21" s="805"/>
      <c r="P21" s="198"/>
      <c r="Q21" s="194"/>
      <c r="R21" s="195"/>
      <c r="S21" s="195"/>
      <c r="T21" s="195"/>
      <c r="U21" s="195"/>
      <c r="V21" s="196"/>
      <c r="W21" s="197"/>
      <c r="X21" s="196"/>
      <c r="Y21" s="196"/>
      <c r="Z21" s="198"/>
      <c r="AA21" s="948" t="str">
        <f t="shared" si="3"/>
        <v/>
      </c>
      <c r="AB21" s="436"/>
      <c r="AD21" s="744">
        <f>_xlfn.IFNA(INDEX('Delegated Wage Grid'!C$14:C$50,MATCH($A21,ListDelegated,0)),0)</f>
        <v>0</v>
      </c>
      <c r="AE21" s="327">
        <f>_xlfn.IFNA(INDEX('Delegated Wage Grid'!D$14:D$50,MATCH($A21,ListDelegated,0)),0)</f>
        <v>0</v>
      </c>
      <c r="AF21" s="327">
        <f>_xlfn.IFNA(INDEX('Delegated Wage Grid'!E$14:E$50,MATCH($A21,ListDelegated,0)),0)</f>
        <v>0</v>
      </c>
      <c r="AG21" s="327">
        <f>_xlfn.IFNA(INDEX('Delegated Wage Grid'!F$14:F$50,MATCH($A21,ListDelegated,0)),0)</f>
        <v>0</v>
      </c>
      <c r="AH21" s="327">
        <f>_xlfn.IFNA(INDEX('Delegated Wage Grid'!G$14:G$50,MATCH($A21,ListDelegated,0)),0)</f>
        <v>0</v>
      </c>
      <c r="AI21" s="327">
        <f>_xlfn.IFNA(INDEX('Delegated Wage Grid'!H$14:H$50,MATCH($A21,ListDelegated,0)),0)</f>
        <v>0</v>
      </c>
      <c r="AJ21" s="327">
        <f t="shared" si="4"/>
        <v>0</v>
      </c>
      <c r="AK21" s="327">
        <f t="shared" si="5"/>
        <v>0</v>
      </c>
    </row>
    <row r="22" spans="1:37" x14ac:dyDescent="0.25">
      <c r="A22" s="75"/>
      <c r="B22" s="75"/>
      <c r="C22" s="75"/>
      <c r="D22" s="54"/>
      <c r="E22" s="178"/>
      <c r="F22" s="928" t="str">
        <f t="shared" si="1"/>
        <v/>
      </c>
      <c r="G22" s="185"/>
      <c r="H22" s="217"/>
      <c r="I22" s="221" t="str">
        <f t="shared" si="2"/>
        <v/>
      </c>
      <c r="J22" s="207"/>
      <c r="K22" s="208"/>
      <c r="L22" s="208"/>
      <c r="M22" s="208"/>
      <c r="N22" s="209"/>
      <c r="O22" s="805"/>
      <c r="P22" s="198"/>
      <c r="Q22" s="194"/>
      <c r="R22" s="195"/>
      <c r="S22" s="195"/>
      <c r="T22" s="195"/>
      <c r="U22" s="195"/>
      <c r="V22" s="196"/>
      <c r="W22" s="197"/>
      <c r="X22" s="196"/>
      <c r="Y22" s="196"/>
      <c r="Z22" s="198"/>
      <c r="AA22" s="948" t="str">
        <f t="shared" si="3"/>
        <v/>
      </c>
      <c r="AB22" s="436"/>
      <c r="AD22" s="744">
        <f>_xlfn.IFNA(INDEX('Delegated Wage Grid'!C$14:C$50,MATCH($A22,ListDelegated,0)),0)</f>
        <v>0</v>
      </c>
      <c r="AE22" s="327">
        <f>_xlfn.IFNA(INDEX('Delegated Wage Grid'!D$14:D$50,MATCH($A22,ListDelegated,0)),0)</f>
        <v>0</v>
      </c>
      <c r="AF22" s="327">
        <f>_xlfn.IFNA(INDEX('Delegated Wage Grid'!E$14:E$50,MATCH($A22,ListDelegated,0)),0)</f>
        <v>0</v>
      </c>
      <c r="AG22" s="327">
        <f>_xlfn.IFNA(INDEX('Delegated Wage Grid'!F$14:F$50,MATCH($A22,ListDelegated,0)),0)</f>
        <v>0</v>
      </c>
      <c r="AH22" s="327">
        <f>_xlfn.IFNA(INDEX('Delegated Wage Grid'!G$14:G$50,MATCH($A22,ListDelegated,0)),0)</f>
        <v>0</v>
      </c>
      <c r="AI22" s="327">
        <f>_xlfn.IFNA(INDEX('Delegated Wage Grid'!H$14:H$50,MATCH($A22,ListDelegated,0)),0)</f>
        <v>0</v>
      </c>
      <c r="AJ22" s="327">
        <f t="shared" si="4"/>
        <v>0</v>
      </c>
      <c r="AK22" s="327">
        <f t="shared" si="5"/>
        <v>0</v>
      </c>
    </row>
    <row r="23" spans="1:37" x14ac:dyDescent="0.25">
      <c r="A23" s="75"/>
      <c r="B23" s="75"/>
      <c r="C23" s="75"/>
      <c r="D23" s="54"/>
      <c r="E23" s="178"/>
      <c r="F23" s="928" t="str">
        <f t="shared" si="1"/>
        <v/>
      </c>
      <c r="G23" s="185"/>
      <c r="H23" s="217"/>
      <c r="I23" s="221" t="str">
        <f t="shared" si="2"/>
        <v/>
      </c>
      <c r="J23" s="207"/>
      <c r="K23" s="208"/>
      <c r="L23" s="208"/>
      <c r="M23" s="208"/>
      <c r="N23" s="209"/>
      <c r="O23" s="805"/>
      <c r="P23" s="198"/>
      <c r="Q23" s="194"/>
      <c r="R23" s="195"/>
      <c r="S23" s="195"/>
      <c r="T23" s="195"/>
      <c r="U23" s="195"/>
      <c r="V23" s="196"/>
      <c r="W23" s="197"/>
      <c r="X23" s="196"/>
      <c r="Y23" s="196"/>
      <c r="Z23" s="198"/>
      <c r="AA23" s="948" t="str">
        <f t="shared" si="3"/>
        <v/>
      </c>
      <c r="AB23" s="436"/>
      <c r="AD23" s="744">
        <f>_xlfn.IFNA(INDEX('Delegated Wage Grid'!C$14:C$50,MATCH($A23,ListDelegated,0)),0)</f>
        <v>0</v>
      </c>
      <c r="AE23" s="327">
        <f>_xlfn.IFNA(INDEX('Delegated Wage Grid'!D$14:D$50,MATCH($A23,ListDelegated,0)),0)</f>
        <v>0</v>
      </c>
      <c r="AF23" s="327">
        <f>_xlfn.IFNA(INDEX('Delegated Wage Grid'!E$14:E$50,MATCH($A23,ListDelegated,0)),0)</f>
        <v>0</v>
      </c>
      <c r="AG23" s="327">
        <f>_xlfn.IFNA(INDEX('Delegated Wage Grid'!F$14:F$50,MATCH($A23,ListDelegated,0)),0)</f>
        <v>0</v>
      </c>
      <c r="AH23" s="327">
        <f>_xlfn.IFNA(INDEX('Delegated Wage Grid'!G$14:G$50,MATCH($A23,ListDelegated,0)),0)</f>
        <v>0</v>
      </c>
      <c r="AI23" s="327">
        <f>_xlfn.IFNA(INDEX('Delegated Wage Grid'!H$14:H$50,MATCH($A23,ListDelegated,0)),0)</f>
        <v>0</v>
      </c>
      <c r="AJ23" s="327">
        <f t="shared" si="4"/>
        <v>0</v>
      </c>
      <c r="AK23" s="327">
        <f t="shared" si="5"/>
        <v>0</v>
      </c>
    </row>
    <row r="24" spans="1:37" x14ac:dyDescent="0.25">
      <c r="A24" s="75"/>
      <c r="B24" s="75"/>
      <c r="C24" s="75"/>
      <c r="D24" s="54"/>
      <c r="E24" s="178"/>
      <c r="F24" s="928" t="str">
        <f t="shared" si="1"/>
        <v/>
      </c>
      <c r="G24" s="185"/>
      <c r="H24" s="217"/>
      <c r="I24" s="221" t="str">
        <f t="shared" si="2"/>
        <v/>
      </c>
      <c r="J24" s="207"/>
      <c r="K24" s="208"/>
      <c r="L24" s="208"/>
      <c r="M24" s="208"/>
      <c r="N24" s="209"/>
      <c r="O24" s="805"/>
      <c r="P24" s="198"/>
      <c r="Q24" s="194"/>
      <c r="R24" s="195"/>
      <c r="S24" s="195"/>
      <c r="T24" s="195"/>
      <c r="U24" s="195"/>
      <c r="V24" s="196"/>
      <c r="W24" s="197"/>
      <c r="X24" s="196"/>
      <c r="Y24" s="196"/>
      <c r="Z24" s="198"/>
      <c r="AA24" s="948" t="str">
        <f t="shared" si="3"/>
        <v/>
      </c>
      <c r="AB24" s="436"/>
      <c r="AD24" s="744">
        <f>_xlfn.IFNA(INDEX('Delegated Wage Grid'!C$14:C$50,MATCH($A24,ListDelegated,0)),0)</f>
        <v>0</v>
      </c>
      <c r="AE24" s="327">
        <f>_xlfn.IFNA(INDEX('Delegated Wage Grid'!D$14:D$50,MATCH($A24,ListDelegated,0)),0)</f>
        <v>0</v>
      </c>
      <c r="AF24" s="327">
        <f>_xlfn.IFNA(INDEX('Delegated Wage Grid'!E$14:E$50,MATCH($A24,ListDelegated,0)),0)</f>
        <v>0</v>
      </c>
      <c r="AG24" s="327">
        <f>_xlfn.IFNA(INDEX('Delegated Wage Grid'!F$14:F$50,MATCH($A24,ListDelegated,0)),0)</f>
        <v>0</v>
      </c>
      <c r="AH24" s="327">
        <f>_xlfn.IFNA(INDEX('Delegated Wage Grid'!G$14:G$50,MATCH($A24,ListDelegated,0)),0)</f>
        <v>0</v>
      </c>
      <c r="AI24" s="327">
        <f>_xlfn.IFNA(INDEX('Delegated Wage Grid'!H$14:H$50,MATCH($A24,ListDelegated,0)),0)</f>
        <v>0</v>
      </c>
      <c r="AJ24" s="327">
        <f t="shared" si="4"/>
        <v>0</v>
      </c>
      <c r="AK24" s="327">
        <f t="shared" si="5"/>
        <v>0</v>
      </c>
    </row>
    <row r="25" spans="1:37" x14ac:dyDescent="0.25">
      <c r="A25" s="75"/>
      <c r="B25" s="75"/>
      <c r="C25" s="75"/>
      <c r="D25" s="54"/>
      <c r="E25" s="178"/>
      <c r="F25" s="928" t="str">
        <f t="shared" si="1"/>
        <v/>
      </c>
      <c r="G25" s="185"/>
      <c r="H25" s="217"/>
      <c r="I25" s="221" t="str">
        <f t="shared" si="2"/>
        <v/>
      </c>
      <c r="J25" s="207"/>
      <c r="K25" s="208"/>
      <c r="L25" s="208"/>
      <c r="M25" s="208"/>
      <c r="N25" s="209"/>
      <c r="O25" s="805"/>
      <c r="P25" s="198"/>
      <c r="Q25" s="194"/>
      <c r="R25" s="195"/>
      <c r="S25" s="195"/>
      <c r="T25" s="195"/>
      <c r="U25" s="195"/>
      <c r="V25" s="196"/>
      <c r="W25" s="197"/>
      <c r="X25" s="196"/>
      <c r="Y25" s="196"/>
      <c r="Z25" s="198"/>
      <c r="AA25" s="948" t="str">
        <f t="shared" si="3"/>
        <v/>
      </c>
      <c r="AB25" s="436"/>
      <c r="AD25" s="744">
        <f>_xlfn.IFNA(INDEX('Delegated Wage Grid'!C$14:C$50,MATCH($A25,ListDelegated,0)),0)</f>
        <v>0</v>
      </c>
      <c r="AE25" s="327">
        <f>_xlfn.IFNA(INDEX('Delegated Wage Grid'!D$14:D$50,MATCH($A25,ListDelegated,0)),0)</f>
        <v>0</v>
      </c>
      <c r="AF25" s="327">
        <f>_xlfn.IFNA(INDEX('Delegated Wage Grid'!E$14:E$50,MATCH($A25,ListDelegated,0)),0)</f>
        <v>0</v>
      </c>
      <c r="AG25" s="327">
        <f>_xlfn.IFNA(INDEX('Delegated Wage Grid'!F$14:F$50,MATCH($A25,ListDelegated,0)),0)</f>
        <v>0</v>
      </c>
      <c r="AH25" s="327">
        <f>_xlfn.IFNA(INDEX('Delegated Wage Grid'!G$14:G$50,MATCH($A25,ListDelegated,0)),0)</f>
        <v>0</v>
      </c>
      <c r="AI25" s="327">
        <f>_xlfn.IFNA(INDEX('Delegated Wage Grid'!H$14:H$50,MATCH($A25,ListDelegated,0)),0)</f>
        <v>0</v>
      </c>
      <c r="AJ25" s="327">
        <f t="shared" si="4"/>
        <v>0</v>
      </c>
      <c r="AK25" s="327">
        <f t="shared" si="5"/>
        <v>0</v>
      </c>
    </row>
    <row r="26" spans="1:37" x14ac:dyDescent="0.25">
      <c r="A26" s="75"/>
      <c r="B26" s="75"/>
      <c r="C26" s="75"/>
      <c r="D26" s="54"/>
      <c r="E26" s="178"/>
      <c r="F26" s="928" t="str">
        <f t="shared" si="1"/>
        <v/>
      </c>
      <c r="G26" s="185"/>
      <c r="H26" s="217"/>
      <c r="I26" s="221" t="str">
        <f t="shared" si="2"/>
        <v/>
      </c>
      <c r="J26" s="207"/>
      <c r="K26" s="208"/>
      <c r="L26" s="208"/>
      <c r="M26" s="208"/>
      <c r="N26" s="209"/>
      <c r="O26" s="805"/>
      <c r="P26" s="198"/>
      <c r="Q26" s="194"/>
      <c r="R26" s="195"/>
      <c r="S26" s="195"/>
      <c r="T26" s="195"/>
      <c r="U26" s="195"/>
      <c r="V26" s="196"/>
      <c r="W26" s="197"/>
      <c r="X26" s="196"/>
      <c r="Y26" s="196"/>
      <c r="Z26" s="198"/>
      <c r="AA26" s="948" t="str">
        <f t="shared" si="3"/>
        <v/>
      </c>
      <c r="AB26" s="436"/>
      <c r="AD26" s="744">
        <f>_xlfn.IFNA(INDEX('Delegated Wage Grid'!C$14:C$50,MATCH($A26,ListDelegated,0)),0)</f>
        <v>0</v>
      </c>
      <c r="AE26" s="327">
        <f>_xlfn.IFNA(INDEX('Delegated Wage Grid'!D$14:D$50,MATCH($A26,ListDelegated,0)),0)</f>
        <v>0</v>
      </c>
      <c r="AF26" s="327">
        <f>_xlfn.IFNA(INDEX('Delegated Wage Grid'!E$14:E$50,MATCH($A26,ListDelegated,0)),0)</f>
        <v>0</v>
      </c>
      <c r="AG26" s="327">
        <f>_xlfn.IFNA(INDEX('Delegated Wage Grid'!F$14:F$50,MATCH($A26,ListDelegated,0)),0)</f>
        <v>0</v>
      </c>
      <c r="AH26" s="327">
        <f>_xlfn.IFNA(INDEX('Delegated Wage Grid'!G$14:G$50,MATCH($A26,ListDelegated,0)),0)</f>
        <v>0</v>
      </c>
      <c r="AI26" s="327">
        <f>_xlfn.IFNA(INDEX('Delegated Wage Grid'!H$14:H$50,MATCH($A26,ListDelegated,0)),0)</f>
        <v>0</v>
      </c>
      <c r="AJ26" s="327">
        <f t="shared" si="4"/>
        <v>0</v>
      </c>
      <c r="AK26" s="327">
        <f t="shared" si="5"/>
        <v>0</v>
      </c>
    </row>
    <row r="27" spans="1:37" x14ac:dyDescent="0.25">
      <c r="A27" s="75"/>
      <c r="B27" s="75"/>
      <c r="C27" s="75"/>
      <c r="D27" s="54"/>
      <c r="E27" s="178"/>
      <c r="F27" s="928" t="str">
        <f t="shared" si="1"/>
        <v/>
      </c>
      <c r="G27" s="185"/>
      <c r="H27" s="217"/>
      <c r="I27" s="221" t="str">
        <f t="shared" si="2"/>
        <v/>
      </c>
      <c r="J27" s="207"/>
      <c r="K27" s="208"/>
      <c r="L27" s="208"/>
      <c r="M27" s="208"/>
      <c r="N27" s="209"/>
      <c r="O27" s="805"/>
      <c r="P27" s="198"/>
      <c r="Q27" s="194"/>
      <c r="R27" s="195"/>
      <c r="S27" s="195"/>
      <c r="T27" s="195"/>
      <c r="U27" s="195"/>
      <c r="V27" s="196"/>
      <c r="W27" s="197"/>
      <c r="X27" s="196"/>
      <c r="Y27" s="196"/>
      <c r="Z27" s="198"/>
      <c r="AA27" s="948" t="str">
        <f t="shared" si="3"/>
        <v/>
      </c>
      <c r="AB27" s="436"/>
      <c r="AD27" s="744">
        <f>_xlfn.IFNA(INDEX('Delegated Wage Grid'!C$14:C$50,MATCH($A27,ListDelegated,0)),0)</f>
        <v>0</v>
      </c>
      <c r="AE27" s="327">
        <f>_xlfn.IFNA(INDEX('Delegated Wage Grid'!D$14:D$50,MATCH($A27,ListDelegated,0)),0)</f>
        <v>0</v>
      </c>
      <c r="AF27" s="327">
        <f>_xlfn.IFNA(INDEX('Delegated Wage Grid'!E$14:E$50,MATCH($A27,ListDelegated,0)),0)</f>
        <v>0</v>
      </c>
      <c r="AG27" s="327">
        <f>_xlfn.IFNA(INDEX('Delegated Wage Grid'!F$14:F$50,MATCH($A27,ListDelegated,0)),0)</f>
        <v>0</v>
      </c>
      <c r="AH27" s="327">
        <f>_xlfn.IFNA(INDEX('Delegated Wage Grid'!G$14:G$50,MATCH($A27,ListDelegated,0)),0)</f>
        <v>0</v>
      </c>
      <c r="AI27" s="327">
        <f>_xlfn.IFNA(INDEX('Delegated Wage Grid'!H$14:H$50,MATCH($A27,ListDelegated,0)),0)</f>
        <v>0</v>
      </c>
      <c r="AJ27" s="327">
        <f t="shared" si="4"/>
        <v>0</v>
      </c>
      <c r="AK27" s="327">
        <f t="shared" si="5"/>
        <v>0</v>
      </c>
    </row>
    <row r="28" spans="1:37" x14ac:dyDescent="0.25">
      <c r="A28" s="75"/>
      <c r="B28" s="75"/>
      <c r="C28" s="75"/>
      <c r="D28" s="54"/>
      <c r="E28" s="178"/>
      <c r="F28" s="928" t="str">
        <f t="shared" si="1"/>
        <v/>
      </c>
      <c r="G28" s="185"/>
      <c r="H28" s="217"/>
      <c r="I28" s="221" t="str">
        <f t="shared" si="2"/>
        <v/>
      </c>
      <c r="J28" s="207"/>
      <c r="K28" s="208"/>
      <c r="L28" s="208"/>
      <c r="M28" s="208"/>
      <c r="N28" s="209"/>
      <c r="O28" s="805"/>
      <c r="P28" s="198"/>
      <c r="Q28" s="194"/>
      <c r="R28" s="195"/>
      <c r="S28" s="195"/>
      <c r="T28" s="195"/>
      <c r="U28" s="195"/>
      <c r="V28" s="196"/>
      <c r="W28" s="197"/>
      <c r="X28" s="196"/>
      <c r="Y28" s="196"/>
      <c r="Z28" s="198"/>
      <c r="AA28" s="948" t="str">
        <f t="shared" si="3"/>
        <v/>
      </c>
      <c r="AB28" s="436"/>
      <c r="AD28" s="744">
        <f>_xlfn.IFNA(INDEX('Delegated Wage Grid'!C$14:C$50,MATCH($A28,ListDelegated,0)),0)</f>
        <v>0</v>
      </c>
      <c r="AE28" s="327">
        <f>_xlfn.IFNA(INDEX('Delegated Wage Grid'!D$14:D$50,MATCH($A28,ListDelegated,0)),0)</f>
        <v>0</v>
      </c>
      <c r="AF28" s="327">
        <f>_xlfn.IFNA(INDEX('Delegated Wage Grid'!E$14:E$50,MATCH($A28,ListDelegated,0)),0)</f>
        <v>0</v>
      </c>
      <c r="AG28" s="327">
        <f>_xlfn.IFNA(INDEX('Delegated Wage Grid'!F$14:F$50,MATCH($A28,ListDelegated,0)),0)</f>
        <v>0</v>
      </c>
      <c r="AH28" s="327">
        <f>_xlfn.IFNA(INDEX('Delegated Wage Grid'!G$14:G$50,MATCH($A28,ListDelegated,0)),0)</f>
        <v>0</v>
      </c>
      <c r="AI28" s="327">
        <f>_xlfn.IFNA(INDEX('Delegated Wage Grid'!H$14:H$50,MATCH($A28,ListDelegated,0)),0)</f>
        <v>0</v>
      </c>
      <c r="AJ28" s="327">
        <f t="shared" si="4"/>
        <v>0</v>
      </c>
      <c r="AK28" s="327">
        <f t="shared" si="5"/>
        <v>0</v>
      </c>
    </row>
    <row r="29" spans="1:37" x14ac:dyDescent="0.25">
      <c r="A29" s="75"/>
      <c r="B29" s="75"/>
      <c r="C29" s="75"/>
      <c r="D29" s="54"/>
      <c r="E29" s="178"/>
      <c r="F29" s="928" t="str">
        <f t="shared" si="1"/>
        <v/>
      </c>
      <c r="G29" s="185"/>
      <c r="H29" s="217"/>
      <c r="I29" s="221" t="str">
        <f t="shared" si="2"/>
        <v/>
      </c>
      <c r="J29" s="207"/>
      <c r="K29" s="208"/>
      <c r="L29" s="208"/>
      <c r="M29" s="208"/>
      <c r="N29" s="209"/>
      <c r="O29" s="805"/>
      <c r="P29" s="198"/>
      <c r="Q29" s="194"/>
      <c r="R29" s="195"/>
      <c r="S29" s="195"/>
      <c r="T29" s="195"/>
      <c r="U29" s="195"/>
      <c r="V29" s="196"/>
      <c r="W29" s="197"/>
      <c r="X29" s="196"/>
      <c r="Y29" s="196"/>
      <c r="Z29" s="198"/>
      <c r="AA29" s="948" t="str">
        <f t="shared" si="3"/>
        <v/>
      </c>
      <c r="AB29" s="436"/>
      <c r="AD29" s="744">
        <f>_xlfn.IFNA(INDEX('Delegated Wage Grid'!C$14:C$50,MATCH($A29,ListDelegated,0)),0)</f>
        <v>0</v>
      </c>
      <c r="AE29" s="327">
        <f>_xlfn.IFNA(INDEX('Delegated Wage Grid'!D$14:D$50,MATCH($A29,ListDelegated,0)),0)</f>
        <v>0</v>
      </c>
      <c r="AF29" s="327">
        <f>_xlfn.IFNA(INDEX('Delegated Wage Grid'!E$14:E$50,MATCH($A29,ListDelegated,0)),0)</f>
        <v>0</v>
      </c>
      <c r="AG29" s="327">
        <f>_xlfn.IFNA(INDEX('Delegated Wage Grid'!F$14:F$50,MATCH($A29,ListDelegated,0)),0)</f>
        <v>0</v>
      </c>
      <c r="AH29" s="327">
        <f>_xlfn.IFNA(INDEX('Delegated Wage Grid'!G$14:G$50,MATCH($A29,ListDelegated,0)),0)</f>
        <v>0</v>
      </c>
      <c r="AI29" s="327">
        <f>_xlfn.IFNA(INDEX('Delegated Wage Grid'!H$14:H$50,MATCH($A29,ListDelegated,0)),0)</f>
        <v>0</v>
      </c>
      <c r="AJ29" s="327">
        <f t="shared" si="4"/>
        <v>0</v>
      </c>
      <c r="AK29" s="327">
        <f t="shared" si="5"/>
        <v>0</v>
      </c>
    </row>
    <row r="30" spans="1:37" x14ac:dyDescent="0.25">
      <c r="A30" s="75"/>
      <c r="B30" s="75"/>
      <c r="C30" s="75"/>
      <c r="D30" s="54"/>
      <c r="E30" s="178"/>
      <c r="F30" s="928" t="str">
        <f t="shared" si="1"/>
        <v/>
      </c>
      <c r="G30" s="185"/>
      <c r="H30" s="217"/>
      <c r="I30" s="221" t="str">
        <f t="shared" si="2"/>
        <v/>
      </c>
      <c r="J30" s="207"/>
      <c r="K30" s="208"/>
      <c r="L30" s="208"/>
      <c r="M30" s="208"/>
      <c r="N30" s="209"/>
      <c r="O30" s="805"/>
      <c r="P30" s="198"/>
      <c r="Q30" s="194"/>
      <c r="R30" s="195"/>
      <c r="S30" s="195"/>
      <c r="T30" s="195"/>
      <c r="U30" s="195"/>
      <c r="V30" s="196"/>
      <c r="W30" s="197"/>
      <c r="X30" s="196"/>
      <c r="Y30" s="196"/>
      <c r="Z30" s="198"/>
      <c r="AA30" s="948" t="str">
        <f t="shared" si="3"/>
        <v/>
      </c>
      <c r="AB30" s="436"/>
      <c r="AD30" s="744">
        <f>_xlfn.IFNA(INDEX('Delegated Wage Grid'!C$14:C$50,MATCH($A30,ListDelegated,0)),0)</f>
        <v>0</v>
      </c>
      <c r="AE30" s="327">
        <f>_xlfn.IFNA(INDEX('Delegated Wage Grid'!D$14:D$50,MATCH($A30,ListDelegated,0)),0)</f>
        <v>0</v>
      </c>
      <c r="AF30" s="327">
        <f>_xlfn.IFNA(INDEX('Delegated Wage Grid'!E$14:E$50,MATCH($A30,ListDelegated,0)),0)</f>
        <v>0</v>
      </c>
      <c r="AG30" s="327">
        <f>_xlfn.IFNA(INDEX('Delegated Wage Grid'!F$14:F$50,MATCH($A30,ListDelegated,0)),0)</f>
        <v>0</v>
      </c>
      <c r="AH30" s="327">
        <f>_xlfn.IFNA(INDEX('Delegated Wage Grid'!G$14:G$50,MATCH($A30,ListDelegated,0)),0)</f>
        <v>0</v>
      </c>
      <c r="AI30" s="327">
        <f>_xlfn.IFNA(INDEX('Delegated Wage Grid'!H$14:H$50,MATCH($A30,ListDelegated,0)),0)</f>
        <v>0</v>
      </c>
      <c r="AJ30" s="327">
        <f t="shared" si="4"/>
        <v>0</v>
      </c>
      <c r="AK30" s="327">
        <f t="shared" si="5"/>
        <v>0</v>
      </c>
    </row>
    <row r="31" spans="1:37" x14ac:dyDescent="0.25">
      <c r="A31" s="75"/>
      <c r="B31" s="75"/>
      <c r="C31" s="75"/>
      <c r="D31" s="54"/>
      <c r="E31" s="178"/>
      <c r="F31" s="928" t="str">
        <f t="shared" si="1"/>
        <v/>
      </c>
      <c r="G31" s="185"/>
      <c r="H31" s="217"/>
      <c r="I31" s="221" t="str">
        <f t="shared" si="2"/>
        <v/>
      </c>
      <c r="J31" s="207"/>
      <c r="K31" s="208"/>
      <c r="L31" s="208"/>
      <c r="M31" s="208"/>
      <c r="N31" s="209"/>
      <c r="O31" s="805"/>
      <c r="P31" s="198"/>
      <c r="Q31" s="194"/>
      <c r="R31" s="195"/>
      <c r="S31" s="195"/>
      <c r="T31" s="195"/>
      <c r="U31" s="195"/>
      <c r="V31" s="196"/>
      <c r="W31" s="197"/>
      <c r="X31" s="196"/>
      <c r="Y31" s="196"/>
      <c r="Z31" s="198"/>
      <c r="AA31" s="948" t="str">
        <f t="shared" si="3"/>
        <v/>
      </c>
      <c r="AB31" s="436"/>
      <c r="AD31" s="744">
        <f>_xlfn.IFNA(INDEX('Delegated Wage Grid'!C$14:C$50,MATCH($A31,ListDelegated,0)),0)</f>
        <v>0</v>
      </c>
      <c r="AE31" s="327">
        <f>_xlfn.IFNA(INDEX('Delegated Wage Grid'!D$14:D$50,MATCH($A31,ListDelegated,0)),0)</f>
        <v>0</v>
      </c>
      <c r="AF31" s="327">
        <f>_xlfn.IFNA(INDEX('Delegated Wage Grid'!E$14:E$50,MATCH($A31,ListDelegated,0)),0)</f>
        <v>0</v>
      </c>
      <c r="AG31" s="327">
        <f>_xlfn.IFNA(INDEX('Delegated Wage Grid'!F$14:F$50,MATCH($A31,ListDelegated,0)),0)</f>
        <v>0</v>
      </c>
      <c r="AH31" s="327">
        <f>_xlfn.IFNA(INDEX('Delegated Wage Grid'!G$14:G$50,MATCH($A31,ListDelegated,0)),0)</f>
        <v>0</v>
      </c>
      <c r="AI31" s="327">
        <f>_xlfn.IFNA(INDEX('Delegated Wage Grid'!H$14:H$50,MATCH($A31,ListDelegated,0)),0)</f>
        <v>0</v>
      </c>
      <c r="AJ31" s="327">
        <f t="shared" si="4"/>
        <v>0</v>
      </c>
      <c r="AK31" s="327">
        <f t="shared" si="5"/>
        <v>0</v>
      </c>
    </row>
    <row r="32" spans="1:37" x14ac:dyDescent="0.25">
      <c r="A32" s="75"/>
      <c r="B32" s="75"/>
      <c r="C32" s="75"/>
      <c r="D32" s="54"/>
      <c r="E32" s="178"/>
      <c r="F32" s="928" t="str">
        <f t="shared" si="1"/>
        <v/>
      </c>
      <c r="G32" s="185"/>
      <c r="H32" s="217"/>
      <c r="I32" s="221" t="str">
        <f t="shared" si="2"/>
        <v/>
      </c>
      <c r="J32" s="207"/>
      <c r="K32" s="208"/>
      <c r="L32" s="208"/>
      <c r="M32" s="208"/>
      <c r="N32" s="209"/>
      <c r="O32" s="805"/>
      <c r="P32" s="198"/>
      <c r="Q32" s="194"/>
      <c r="R32" s="195"/>
      <c r="S32" s="195"/>
      <c r="T32" s="195"/>
      <c r="U32" s="195"/>
      <c r="V32" s="196"/>
      <c r="W32" s="197"/>
      <c r="X32" s="196"/>
      <c r="Y32" s="196"/>
      <c r="Z32" s="198"/>
      <c r="AA32" s="948" t="str">
        <f t="shared" si="3"/>
        <v/>
      </c>
      <c r="AB32" s="436"/>
      <c r="AD32" s="744">
        <f>_xlfn.IFNA(INDEX('Delegated Wage Grid'!C$14:C$50,MATCH($A32,ListDelegated,0)),0)</f>
        <v>0</v>
      </c>
      <c r="AE32" s="327">
        <f>_xlfn.IFNA(INDEX('Delegated Wage Grid'!D$14:D$50,MATCH($A32,ListDelegated,0)),0)</f>
        <v>0</v>
      </c>
      <c r="AF32" s="327">
        <f>_xlfn.IFNA(INDEX('Delegated Wage Grid'!E$14:E$50,MATCH($A32,ListDelegated,0)),0)</f>
        <v>0</v>
      </c>
      <c r="AG32" s="327">
        <f>_xlfn.IFNA(INDEX('Delegated Wage Grid'!F$14:F$50,MATCH($A32,ListDelegated,0)),0)</f>
        <v>0</v>
      </c>
      <c r="AH32" s="327">
        <f>_xlfn.IFNA(INDEX('Delegated Wage Grid'!G$14:G$50,MATCH($A32,ListDelegated,0)),0)</f>
        <v>0</v>
      </c>
      <c r="AI32" s="327">
        <f>_xlfn.IFNA(INDEX('Delegated Wage Grid'!H$14:H$50,MATCH($A32,ListDelegated,0)),0)</f>
        <v>0</v>
      </c>
      <c r="AJ32" s="327">
        <f t="shared" si="4"/>
        <v>0</v>
      </c>
      <c r="AK32" s="327">
        <f t="shared" si="5"/>
        <v>0</v>
      </c>
    </row>
    <row r="33" spans="1:37" x14ac:dyDescent="0.25">
      <c r="A33" s="75"/>
      <c r="B33" s="75"/>
      <c r="C33" s="75"/>
      <c r="D33" s="54"/>
      <c r="E33" s="178"/>
      <c r="F33" s="928" t="str">
        <f t="shared" si="1"/>
        <v/>
      </c>
      <c r="G33" s="185"/>
      <c r="H33" s="217"/>
      <c r="I33" s="221" t="str">
        <f t="shared" si="2"/>
        <v/>
      </c>
      <c r="J33" s="207"/>
      <c r="K33" s="208"/>
      <c r="L33" s="208"/>
      <c r="M33" s="208"/>
      <c r="N33" s="209"/>
      <c r="O33" s="805"/>
      <c r="P33" s="198"/>
      <c r="Q33" s="194"/>
      <c r="R33" s="195"/>
      <c r="S33" s="195"/>
      <c r="T33" s="195"/>
      <c r="U33" s="195"/>
      <c r="V33" s="196"/>
      <c r="W33" s="197"/>
      <c r="X33" s="196"/>
      <c r="Y33" s="196"/>
      <c r="Z33" s="198"/>
      <c r="AA33" s="948" t="str">
        <f t="shared" si="3"/>
        <v/>
      </c>
      <c r="AB33" s="436"/>
      <c r="AD33" s="744">
        <f>_xlfn.IFNA(INDEX('Delegated Wage Grid'!C$14:C$50,MATCH($A33,ListDelegated,0)),0)</f>
        <v>0</v>
      </c>
      <c r="AE33" s="327">
        <f>_xlfn.IFNA(INDEX('Delegated Wage Grid'!D$14:D$50,MATCH($A33,ListDelegated,0)),0)</f>
        <v>0</v>
      </c>
      <c r="AF33" s="327">
        <f>_xlfn.IFNA(INDEX('Delegated Wage Grid'!E$14:E$50,MATCH($A33,ListDelegated,0)),0)</f>
        <v>0</v>
      </c>
      <c r="AG33" s="327">
        <f>_xlfn.IFNA(INDEX('Delegated Wage Grid'!F$14:F$50,MATCH($A33,ListDelegated,0)),0)</f>
        <v>0</v>
      </c>
      <c r="AH33" s="327">
        <f>_xlfn.IFNA(INDEX('Delegated Wage Grid'!G$14:G$50,MATCH($A33,ListDelegated,0)),0)</f>
        <v>0</v>
      </c>
      <c r="AI33" s="327">
        <f>_xlfn.IFNA(INDEX('Delegated Wage Grid'!H$14:H$50,MATCH($A33,ListDelegated,0)),0)</f>
        <v>0</v>
      </c>
      <c r="AJ33" s="327">
        <f t="shared" si="4"/>
        <v>0</v>
      </c>
      <c r="AK33" s="327">
        <f t="shared" si="5"/>
        <v>0</v>
      </c>
    </row>
    <row r="34" spans="1:37" x14ac:dyDescent="0.25">
      <c r="A34" s="75"/>
      <c r="B34" s="75"/>
      <c r="C34" s="75"/>
      <c r="D34" s="54"/>
      <c r="E34" s="178"/>
      <c r="F34" s="928" t="str">
        <f t="shared" si="1"/>
        <v/>
      </c>
      <c r="G34" s="185"/>
      <c r="H34" s="217"/>
      <c r="I34" s="221" t="str">
        <f t="shared" si="2"/>
        <v/>
      </c>
      <c r="J34" s="207"/>
      <c r="K34" s="208"/>
      <c r="L34" s="208"/>
      <c r="M34" s="208"/>
      <c r="N34" s="209"/>
      <c r="O34" s="805"/>
      <c r="P34" s="198"/>
      <c r="Q34" s="194"/>
      <c r="R34" s="195"/>
      <c r="S34" s="195"/>
      <c r="T34" s="195"/>
      <c r="U34" s="195"/>
      <c r="V34" s="196"/>
      <c r="W34" s="197"/>
      <c r="X34" s="196"/>
      <c r="Y34" s="196"/>
      <c r="Z34" s="198"/>
      <c r="AA34" s="948" t="str">
        <f t="shared" si="3"/>
        <v/>
      </c>
      <c r="AB34" s="436"/>
      <c r="AD34" s="744">
        <f>_xlfn.IFNA(INDEX('Delegated Wage Grid'!C$14:C$50,MATCH($A34,ListDelegated,0)),0)</f>
        <v>0</v>
      </c>
      <c r="AE34" s="327">
        <f>_xlfn.IFNA(INDEX('Delegated Wage Grid'!D$14:D$50,MATCH($A34,ListDelegated,0)),0)</f>
        <v>0</v>
      </c>
      <c r="AF34" s="327">
        <f>_xlfn.IFNA(INDEX('Delegated Wage Grid'!E$14:E$50,MATCH($A34,ListDelegated,0)),0)</f>
        <v>0</v>
      </c>
      <c r="AG34" s="327">
        <f>_xlfn.IFNA(INDEX('Delegated Wage Grid'!F$14:F$50,MATCH($A34,ListDelegated,0)),0)</f>
        <v>0</v>
      </c>
      <c r="AH34" s="327">
        <f>_xlfn.IFNA(INDEX('Delegated Wage Grid'!G$14:G$50,MATCH($A34,ListDelegated,0)),0)</f>
        <v>0</v>
      </c>
      <c r="AI34" s="327">
        <f>_xlfn.IFNA(INDEX('Delegated Wage Grid'!H$14:H$50,MATCH($A34,ListDelegated,0)),0)</f>
        <v>0</v>
      </c>
      <c r="AJ34" s="327">
        <f t="shared" si="4"/>
        <v>0</v>
      </c>
      <c r="AK34" s="327">
        <f t="shared" si="5"/>
        <v>0</v>
      </c>
    </row>
    <row r="35" spans="1:37" x14ac:dyDescent="0.25">
      <c r="A35" s="75"/>
      <c r="B35" s="75"/>
      <c r="C35" s="75"/>
      <c r="D35" s="54"/>
      <c r="E35" s="178"/>
      <c r="F35" s="928" t="str">
        <f t="shared" si="1"/>
        <v/>
      </c>
      <c r="G35" s="185"/>
      <c r="H35" s="217"/>
      <c r="I35" s="221" t="str">
        <f t="shared" si="2"/>
        <v/>
      </c>
      <c r="J35" s="207"/>
      <c r="K35" s="208"/>
      <c r="L35" s="208"/>
      <c r="M35" s="208"/>
      <c r="N35" s="209"/>
      <c r="O35" s="805"/>
      <c r="P35" s="198"/>
      <c r="Q35" s="194"/>
      <c r="R35" s="195"/>
      <c r="S35" s="195"/>
      <c r="T35" s="195"/>
      <c r="U35" s="195"/>
      <c r="V35" s="196"/>
      <c r="W35" s="197"/>
      <c r="X35" s="196"/>
      <c r="Y35" s="196"/>
      <c r="Z35" s="198"/>
      <c r="AA35" s="948" t="str">
        <f t="shared" si="3"/>
        <v/>
      </c>
      <c r="AB35" s="436"/>
      <c r="AD35" s="744">
        <f>_xlfn.IFNA(INDEX('Delegated Wage Grid'!C$14:C$50,MATCH($A35,ListDelegated,0)),0)</f>
        <v>0</v>
      </c>
      <c r="AE35" s="327">
        <f>_xlfn.IFNA(INDEX('Delegated Wage Grid'!D$14:D$50,MATCH($A35,ListDelegated,0)),0)</f>
        <v>0</v>
      </c>
      <c r="AF35" s="327">
        <f>_xlfn.IFNA(INDEX('Delegated Wage Grid'!E$14:E$50,MATCH($A35,ListDelegated,0)),0)</f>
        <v>0</v>
      </c>
      <c r="AG35" s="327">
        <f>_xlfn.IFNA(INDEX('Delegated Wage Grid'!F$14:F$50,MATCH($A35,ListDelegated,0)),0)</f>
        <v>0</v>
      </c>
      <c r="AH35" s="327">
        <f>_xlfn.IFNA(INDEX('Delegated Wage Grid'!G$14:G$50,MATCH($A35,ListDelegated,0)),0)</f>
        <v>0</v>
      </c>
      <c r="AI35" s="327">
        <f>_xlfn.IFNA(INDEX('Delegated Wage Grid'!H$14:H$50,MATCH($A35,ListDelegated,0)),0)</f>
        <v>0</v>
      </c>
      <c r="AJ35" s="327">
        <f t="shared" si="4"/>
        <v>0</v>
      </c>
      <c r="AK35" s="327">
        <f t="shared" si="5"/>
        <v>0</v>
      </c>
    </row>
    <row r="36" spans="1:37" x14ac:dyDescent="0.25">
      <c r="A36" s="75"/>
      <c r="B36" s="75"/>
      <c r="C36" s="75"/>
      <c r="D36" s="54"/>
      <c r="E36" s="178"/>
      <c r="F36" s="928" t="str">
        <f t="shared" si="1"/>
        <v/>
      </c>
      <c r="G36" s="185"/>
      <c r="H36" s="217"/>
      <c r="I36" s="221" t="str">
        <f t="shared" si="2"/>
        <v/>
      </c>
      <c r="J36" s="207"/>
      <c r="K36" s="208"/>
      <c r="L36" s="208"/>
      <c r="M36" s="208"/>
      <c r="N36" s="209"/>
      <c r="O36" s="805"/>
      <c r="P36" s="198"/>
      <c r="Q36" s="194"/>
      <c r="R36" s="195"/>
      <c r="S36" s="195"/>
      <c r="T36" s="195"/>
      <c r="U36" s="195"/>
      <c r="V36" s="196"/>
      <c r="W36" s="197"/>
      <c r="X36" s="196"/>
      <c r="Y36" s="196"/>
      <c r="Z36" s="198"/>
      <c r="AA36" s="948" t="str">
        <f t="shared" si="3"/>
        <v/>
      </c>
      <c r="AB36" s="436"/>
      <c r="AD36" s="744">
        <f>_xlfn.IFNA(INDEX('Delegated Wage Grid'!C$14:C$50,MATCH($A36,ListDelegated,0)),0)</f>
        <v>0</v>
      </c>
      <c r="AE36" s="327">
        <f>_xlfn.IFNA(INDEX('Delegated Wage Grid'!D$14:D$50,MATCH($A36,ListDelegated,0)),0)</f>
        <v>0</v>
      </c>
      <c r="AF36" s="327">
        <f>_xlfn.IFNA(INDEX('Delegated Wage Grid'!E$14:E$50,MATCH($A36,ListDelegated,0)),0)</f>
        <v>0</v>
      </c>
      <c r="AG36" s="327">
        <f>_xlfn.IFNA(INDEX('Delegated Wage Grid'!F$14:F$50,MATCH($A36,ListDelegated,0)),0)</f>
        <v>0</v>
      </c>
      <c r="AH36" s="327">
        <f>_xlfn.IFNA(INDEX('Delegated Wage Grid'!G$14:G$50,MATCH($A36,ListDelegated,0)),0)</f>
        <v>0</v>
      </c>
      <c r="AI36" s="327">
        <f>_xlfn.IFNA(INDEX('Delegated Wage Grid'!H$14:H$50,MATCH($A36,ListDelegated,0)),0)</f>
        <v>0</v>
      </c>
      <c r="AJ36" s="327">
        <f t="shared" si="4"/>
        <v>0</v>
      </c>
      <c r="AK36" s="327">
        <f t="shared" si="5"/>
        <v>0</v>
      </c>
    </row>
    <row r="37" spans="1:37" x14ac:dyDescent="0.25">
      <c r="A37" s="75"/>
      <c r="B37" s="75"/>
      <c r="C37" s="75"/>
      <c r="D37" s="54"/>
      <c r="E37" s="178"/>
      <c r="F37" s="928" t="str">
        <f t="shared" si="1"/>
        <v/>
      </c>
      <c r="G37" s="185"/>
      <c r="H37" s="217"/>
      <c r="I37" s="221" t="str">
        <f t="shared" si="2"/>
        <v/>
      </c>
      <c r="J37" s="207"/>
      <c r="K37" s="208"/>
      <c r="L37" s="208"/>
      <c r="M37" s="208"/>
      <c r="N37" s="209"/>
      <c r="O37" s="805"/>
      <c r="P37" s="198"/>
      <c r="Q37" s="194"/>
      <c r="R37" s="195"/>
      <c r="S37" s="195"/>
      <c r="T37" s="195"/>
      <c r="U37" s="195"/>
      <c r="V37" s="196"/>
      <c r="W37" s="197"/>
      <c r="X37" s="196"/>
      <c r="Y37" s="196"/>
      <c r="Z37" s="198"/>
      <c r="AA37" s="948" t="str">
        <f t="shared" si="3"/>
        <v/>
      </c>
      <c r="AB37" s="436"/>
      <c r="AD37" s="744">
        <f>_xlfn.IFNA(INDEX('Delegated Wage Grid'!C$14:C$50,MATCH($A37,ListDelegated,0)),0)</f>
        <v>0</v>
      </c>
      <c r="AE37" s="327">
        <f>_xlfn.IFNA(INDEX('Delegated Wage Grid'!D$14:D$50,MATCH($A37,ListDelegated,0)),0)</f>
        <v>0</v>
      </c>
      <c r="AF37" s="327">
        <f>_xlfn.IFNA(INDEX('Delegated Wage Grid'!E$14:E$50,MATCH($A37,ListDelegated,0)),0)</f>
        <v>0</v>
      </c>
      <c r="AG37" s="327">
        <f>_xlfn.IFNA(INDEX('Delegated Wage Grid'!F$14:F$50,MATCH($A37,ListDelegated,0)),0)</f>
        <v>0</v>
      </c>
      <c r="AH37" s="327">
        <f>_xlfn.IFNA(INDEX('Delegated Wage Grid'!G$14:G$50,MATCH($A37,ListDelegated,0)),0)</f>
        <v>0</v>
      </c>
      <c r="AI37" s="327">
        <f>_xlfn.IFNA(INDEX('Delegated Wage Grid'!H$14:H$50,MATCH($A37,ListDelegated,0)),0)</f>
        <v>0</v>
      </c>
      <c r="AJ37" s="327">
        <f t="shared" si="4"/>
        <v>0</v>
      </c>
      <c r="AK37" s="327">
        <f t="shared" si="5"/>
        <v>0</v>
      </c>
    </row>
    <row r="38" spans="1:37" x14ac:dyDescent="0.25">
      <c r="A38" s="75"/>
      <c r="B38" s="75"/>
      <c r="C38" s="75"/>
      <c r="D38" s="54"/>
      <c r="E38" s="178"/>
      <c r="F38" s="928" t="str">
        <f t="shared" si="1"/>
        <v/>
      </c>
      <c r="G38" s="185"/>
      <c r="H38" s="217"/>
      <c r="I38" s="221" t="str">
        <f t="shared" si="2"/>
        <v/>
      </c>
      <c r="J38" s="207"/>
      <c r="K38" s="208"/>
      <c r="L38" s="208"/>
      <c r="M38" s="208"/>
      <c r="N38" s="209"/>
      <c r="O38" s="805"/>
      <c r="P38" s="198"/>
      <c r="Q38" s="194"/>
      <c r="R38" s="195"/>
      <c r="S38" s="195"/>
      <c r="T38" s="195"/>
      <c r="U38" s="195"/>
      <c r="V38" s="196"/>
      <c r="W38" s="197"/>
      <c r="X38" s="196"/>
      <c r="Y38" s="196"/>
      <c r="Z38" s="198"/>
      <c r="AA38" s="948" t="str">
        <f t="shared" si="3"/>
        <v/>
      </c>
      <c r="AB38" s="436"/>
      <c r="AD38" s="744">
        <f>_xlfn.IFNA(INDEX('Delegated Wage Grid'!C$14:C$50,MATCH($A38,ListDelegated,0)),0)</f>
        <v>0</v>
      </c>
      <c r="AE38" s="327">
        <f>_xlfn.IFNA(INDEX('Delegated Wage Grid'!D$14:D$50,MATCH($A38,ListDelegated,0)),0)</f>
        <v>0</v>
      </c>
      <c r="AF38" s="327">
        <f>_xlfn.IFNA(INDEX('Delegated Wage Grid'!E$14:E$50,MATCH($A38,ListDelegated,0)),0)</f>
        <v>0</v>
      </c>
      <c r="AG38" s="327">
        <f>_xlfn.IFNA(INDEX('Delegated Wage Grid'!F$14:F$50,MATCH($A38,ListDelegated,0)),0)</f>
        <v>0</v>
      </c>
      <c r="AH38" s="327">
        <f>_xlfn.IFNA(INDEX('Delegated Wage Grid'!G$14:G$50,MATCH($A38,ListDelegated,0)),0)</f>
        <v>0</v>
      </c>
      <c r="AI38" s="327">
        <f>_xlfn.IFNA(INDEX('Delegated Wage Grid'!H$14:H$50,MATCH($A38,ListDelegated,0)),0)</f>
        <v>0</v>
      </c>
      <c r="AJ38" s="327">
        <f t="shared" si="4"/>
        <v>0</v>
      </c>
      <c r="AK38" s="327">
        <f t="shared" si="5"/>
        <v>0</v>
      </c>
    </row>
    <row r="39" spans="1:37" x14ac:dyDescent="0.25">
      <c r="A39" s="75"/>
      <c r="B39" s="75"/>
      <c r="C39" s="75"/>
      <c r="D39" s="54"/>
      <c r="E39" s="178"/>
      <c r="F39" s="928" t="str">
        <f t="shared" si="1"/>
        <v/>
      </c>
      <c r="G39" s="185"/>
      <c r="H39" s="217"/>
      <c r="I39" s="221" t="str">
        <f t="shared" si="2"/>
        <v/>
      </c>
      <c r="J39" s="207"/>
      <c r="K39" s="208"/>
      <c r="L39" s="208"/>
      <c r="M39" s="208"/>
      <c r="N39" s="209"/>
      <c r="O39" s="805"/>
      <c r="P39" s="198"/>
      <c r="Q39" s="194"/>
      <c r="R39" s="195"/>
      <c r="S39" s="195"/>
      <c r="T39" s="195"/>
      <c r="U39" s="195"/>
      <c r="V39" s="196"/>
      <c r="W39" s="197"/>
      <c r="X39" s="196"/>
      <c r="Y39" s="196"/>
      <c r="Z39" s="198"/>
      <c r="AA39" s="948" t="str">
        <f t="shared" si="3"/>
        <v/>
      </c>
      <c r="AB39" s="436"/>
      <c r="AD39" s="744">
        <f>_xlfn.IFNA(INDEX('Delegated Wage Grid'!C$14:C$50,MATCH($A39,ListDelegated,0)),0)</f>
        <v>0</v>
      </c>
      <c r="AE39" s="327">
        <f>_xlfn.IFNA(INDEX('Delegated Wage Grid'!D$14:D$50,MATCH($A39,ListDelegated,0)),0)</f>
        <v>0</v>
      </c>
      <c r="AF39" s="327">
        <f>_xlfn.IFNA(INDEX('Delegated Wage Grid'!E$14:E$50,MATCH($A39,ListDelegated,0)),0)</f>
        <v>0</v>
      </c>
      <c r="AG39" s="327">
        <f>_xlfn.IFNA(INDEX('Delegated Wage Grid'!F$14:F$50,MATCH($A39,ListDelegated,0)),0)</f>
        <v>0</v>
      </c>
      <c r="AH39" s="327">
        <f>_xlfn.IFNA(INDEX('Delegated Wage Grid'!G$14:G$50,MATCH($A39,ListDelegated,0)),0)</f>
        <v>0</v>
      </c>
      <c r="AI39" s="327">
        <f>_xlfn.IFNA(INDEX('Delegated Wage Grid'!H$14:H$50,MATCH($A39,ListDelegated,0)),0)</f>
        <v>0</v>
      </c>
      <c r="AJ39" s="327">
        <f t="shared" si="4"/>
        <v>0</v>
      </c>
      <c r="AK39" s="327">
        <f t="shared" si="5"/>
        <v>0</v>
      </c>
    </row>
    <row r="40" spans="1:37" x14ac:dyDescent="0.25">
      <c r="A40" s="75"/>
      <c r="B40" s="75"/>
      <c r="C40" s="75"/>
      <c r="D40" s="54"/>
      <c r="E40" s="178"/>
      <c r="F40" s="928" t="str">
        <f t="shared" si="1"/>
        <v/>
      </c>
      <c r="G40" s="185"/>
      <c r="H40" s="217"/>
      <c r="I40" s="221" t="str">
        <f t="shared" si="2"/>
        <v/>
      </c>
      <c r="J40" s="207"/>
      <c r="K40" s="208"/>
      <c r="L40" s="208"/>
      <c r="M40" s="208"/>
      <c r="N40" s="209"/>
      <c r="O40" s="805"/>
      <c r="P40" s="198"/>
      <c r="Q40" s="194"/>
      <c r="R40" s="195"/>
      <c r="S40" s="195"/>
      <c r="T40" s="195"/>
      <c r="U40" s="195"/>
      <c r="V40" s="196"/>
      <c r="W40" s="197"/>
      <c r="X40" s="196"/>
      <c r="Y40" s="196"/>
      <c r="Z40" s="198"/>
      <c r="AA40" s="948" t="str">
        <f t="shared" si="3"/>
        <v/>
      </c>
      <c r="AB40" s="436"/>
      <c r="AD40" s="744">
        <f>_xlfn.IFNA(INDEX('Delegated Wage Grid'!C$14:C$50,MATCH($A40,ListDelegated,0)),0)</f>
        <v>0</v>
      </c>
      <c r="AE40" s="327">
        <f>_xlfn.IFNA(INDEX('Delegated Wage Grid'!D$14:D$50,MATCH($A40,ListDelegated,0)),0)</f>
        <v>0</v>
      </c>
      <c r="AF40" s="327">
        <f>_xlfn.IFNA(INDEX('Delegated Wage Grid'!E$14:E$50,MATCH($A40,ListDelegated,0)),0)</f>
        <v>0</v>
      </c>
      <c r="AG40" s="327">
        <f>_xlfn.IFNA(INDEX('Delegated Wage Grid'!F$14:F$50,MATCH($A40,ListDelegated,0)),0)</f>
        <v>0</v>
      </c>
      <c r="AH40" s="327">
        <f>_xlfn.IFNA(INDEX('Delegated Wage Grid'!G$14:G$50,MATCH($A40,ListDelegated,0)),0)</f>
        <v>0</v>
      </c>
      <c r="AI40" s="327">
        <f>_xlfn.IFNA(INDEX('Delegated Wage Grid'!H$14:H$50,MATCH($A40,ListDelegated,0)),0)</f>
        <v>0</v>
      </c>
      <c r="AJ40" s="327">
        <f t="shared" si="4"/>
        <v>0</v>
      </c>
      <c r="AK40" s="327">
        <f t="shared" si="5"/>
        <v>0</v>
      </c>
    </row>
    <row r="41" spans="1:37" x14ac:dyDescent="0.25">
      <c r="A41" s="75"/>
      <c r="B41" s="75"/>
      <c r="C41" s="75"/>
      <c r="D41" s="54"/>
      <c r="E41" s="178"/>
      <c r="F41" s="928" t="str">
        <f t="shared" si="1"/>
        <v/>
      </c>
      <c r="G41" s="185"/>
      <c r="H41" s="217"/>
      <c r="I41" s="221" t="str">
        <f t="shared" si="2"/>
        <v/>
      </c>
      <c r="J41" s="207"/>
      <c r="K41" s="208"/>
      <c r="L41" s="208"/>
      <c r="M41" s="208"/>
      <c r="N41" s="209"/>
      <c r="O41" s="805"/>
      <c r="P41" s="198"/>
      <c r="Q41" s="194"/>
      <c r="R41" s="195"/>
      <c r="S41" s="195"/>
      <c r="T41" s="195"/>
      <c r="U41" s="195"/>
      <c r="V41" s="196"/>
      <c r="W41" s="197"/>
      <c r="X41" s="196"/>
      <c r="Y41" s="196"/>
      <c r="Z41" s="198"/>
      <c r="AA41" s="948" t="str">
        <f t="shared" si="3"/>
        <v/>
      </c>
      <c r="AB41" s="436"/>
      <c r="AD41" s="744">
        <f>_xlfn.IFNA(INDEX('Delegated Wage Grid'!C$14:C$50,MATCH($A41,ListDelegated,0)),0)</f>
        <v>0</v>
      </c>
      <c r="AE41" s="327">
        <f>_xlfn.IFNA(INDEX('Delegated Wage Grid'!D$14:D$50,MATCH($A41,ListDelegated,0)),0)</f>
        <v>0</v>
      </c>
      <c r="AF41" s="327">
        <f>_xlfn.IFNA(INDEX('Delegated Wage Grid'!E$14:E$50,MATCH($A41,ListDelegated,0)),0)</f>
        <v>0</v>
      </c>
      <c r="AG41" s="327">
        <f>_xlfn.IFNA(INDEX('Delegated Wage Grid'!F$14:F$50,MATCH($A41,ListDelegated,0)),0)</f>
        <v>0</v>
      </c>
      <c r="AH41" s="327">
        <f>_xlfn.IFNA(INDEX('Delegated Wage Grid'!G$14:G$50,MATCH($A41,ListDelegated,0)),0)</f>
        <v>0</v>
      </c>
      <c r="AI41" s="327">
        <f>_xlfn.IFNA(INDEX('Delegated Wage Grid'!H$14:H$50,MATCH($A41,ListDelegated,0)),0)</f>
        <v>0</v>
      </c>
      <c r="AJ41" s="327">
        <f t="shared" si="4"/>
        <v>0</v>
      </c>
      <c r="AK41" s="327">
        <f t="shared" si="5"/>
        <v>0</v>
      </c>
    </row>
    <row r="42" spans="1:37" x14ac:dyDescent="0.25">
      <c r="A42" s="75"/>
      <c r="B42" s="75"/>
      <c r="C42" s="75"/>
      <c r="D42" s="54"/>
      <c r="E42" s="178"/>
      <c r="F42" s="928" t="str">
        <f t="shared" si="1"/>
        <v/>
      </c>
      <c r="G42" s="185"/>
      <c r="H42" s="217"/>
      <c r="I42" s="221" t="str">
        <f t="shared" si="2"/>
        <v/>
      </c>
      <c r="J42" s="207"/>
      <c r="K42" s="208"/>
      <c r="L42" s="208"/>
      <c r="M42" s="208"/>
      <c r="N42" s="209"/>
      <c r="O42" s="805"/>
      <c r="P42" s="198"/>
      <c r="Q42" s="194"/>
      <c r="R42" s="195"/>
      <c r="S42" s="195"/>
      <c r="T42" s="195"/>
      <c r="U42" s="195"/>
      <c r="V42" s="196"/>
      <c r="W42" s="197"/>
      <c r="X42" s="196"/>
      <c r="Y42" s="196"/>
      <c r="Z42" s="198"/>
      <c r="AA42" s="948" t="str">
        <f t="shared" si="3"/>
        <v/>
      </c>
      <c r="AB42" s="436"/>
      <c r="AD42" s="744">
        <f>_xlfn.IFNA(INDEX('Delegated Wage Grid'!C$14:C$50,MATCH($A42,ListDelegated,0)),0)</f>
        <v>0</v>
      </c>
      <c r="AE42" s="327">
        <f>_xlfn.IFNA(INDEX('Delegated Wage Grid'!D$14:D$50,MATCH($A42,ListDelegated,0)),0)</f>
        <v>0</v>
      </c>
      <c r="AF42" s="327">
        <f>_xlfn.IFNA(INDEX('Delegated Wage Grid'!E$14:E$50,MATCH($A42,ListDelegated,0)),0)</f>
        <v>0</v>
      </c>
      <c r="AG42" s="327">
        <f>_xlfn.IFNA(INDEX('Delegated Wage Grid'!F$14:F$50,MATCH($A42,ListDelegated,0)),0)</f>
        <v>0</v>
      </c>
      <c r="AH42" s="327">
        <f>_xlfn.IFNA(INDEX('Delegated Wage Grid'!G$14:G$50,MATCH($A42,ListDelegated,0)),0)</f>
        <v>0</v>
      </c>
      <c r="AI42" s="327">
        <f>_xlfn.IFNA(INDEX('Delegated Wage Grid'!H$14:H$50,MATCH($A42,ListDelegated,0)),0)</f>
        <v>0</v>
      </c>
      <c r="AJ42" s="327">
        <f t="shared" si="4"/>
        <v>0</v>
      </c>
      <c r="AK42" s="327">
        <f t="shared" si="5"/>
        <v>0</v>
      </c>
    </row>
    <row r="43" spans="1:37" x14ac:dyDescent="0.25">
      <c r="A43" s="75"/>
      <c r="B43" s="75"/>
      <c r="C43" s="75"/>
      <c r="D43" s="54"/>
      <c r="E43" s="178"/>
      <c r="F43" s="928" t="str">
        <f t="shared" si="1"/>
        <v/>
      </c>
      <c r="G43" s="185"/>
      <c r="H43" s="217"/>
      <c r="I43" s="221" t="str">
        <f t="shared" si="2"/>
        <v/>
      </c>
      <c r="J43" s="207"/>
      <c r="K43" s="208"/>
      <c r="L43" s="208"/>
      <c r="M43" s="208"/>
      <c r="N43" s="209"/>
      <c r="O43" s="805"/>
      <c r="P43" s="198"/>
      <c r="Q43" s="194"/>
      <c r="R43" s="195"/>
      <c r="S43" s="195"/>
      <c r="T43" s="195"/>
      <c r="U43" s="195"/>
      <c r="V43" s="196"/>
      <c r="W43" s="197"/>
      <c r="X43" s="196"/>
      <c r="Y43" s="196"/>
      <c r="Z43" s="198"/>
      <c r="AA43" s="948" t="str">
        <f t="shared" si="3"/>
        <v/>
      </c>
      <c r="AB43" s="436"/>
      <c r="AD43" s="744">
        <f>_xlfn.IFNA(INDEX('Delegated Wage Grid'!C$14:C$50,MATCH($A43,ListDelegated,0)),0)</f>
        <v>0</v>
      </c>
      <c r="AE43" s="327">
        <f>_xlfn.IFNA(INDEX('Delegated Wage Grid'!D$14:D$50,MATCH($A43,ListDelegated,0)),0)</f>
        <v>0</v>
      </c>
      <c r="AF43" s="327">
        <f>_xlfn.IFNA(INDEX('Delegated Wage Grid'!E$14:E$50,MATCH($A43,ListDelegated,0)),0)</f>
        <v>0</v>
      </c>
      <c r="AG43" s="327">
        <f>_xlfn.IFNA(INDEX('Delegated Wage Grid'!F$14:F$50,MATCH($A43,ListDelegated,0)),0)</f>
        <v>0</v>
      </c>
      <c r="AH43" s="327">
        <f>_xlfn.IFNA(INDEX('Delegated Wage Grid'!G$14:G$50,MATCH($A43,ListDelegated,0)),0)</f>
        <v>0</v>
      </c>
      <c r="AI43" s="327">
        <f>_xlfn.IFNA(INDEX('Delegated Wage Grid'!H$14:H$50,MATCH($A43,ListDelegated,0)),0)</f>
        <v>0</v>
      </c>
      <c r="AJ43" s="327">
        <f t="shared" si="4"/>
        <v>0</v>
      </c>
      <c r="AK43" s="327">
        <f t="shared" si="5"/>
        <v>0</v>
      </c>
    </row>
    <row r="44" spans="1:37" x14ac:dyDescent="0.25">
      <c r="A44" s="75"/>
      <c r="B44" s="75"/>
      <c r="C44" s="75"/>
      <c r="D44" s="54"/>
      <c r="E44" s="178"/>
      <c r="F44" s="928" t="str">
        <f t="shared" si="1"/>
        <v/>
      </c>
      <c r="G44" s="185"/>
      <c r="H44" s="217"/>
      <c r="I44" s="221" t="str">
        <f t="shared" si="2"/>
        <v/>
      </c>
      <c r="J44" s="207"/>
      <c r="K44" s="208"/>
      <c r="L44" s="208"/>
      <c r="M44" s="208"/>
      <c r="N44" s="209"/>
      <c r="O44" s="805"/>
      <c r="P44" s="198"/>
      <c r="Q44" s="194"/>
      <c r="R44" s="195"/>
      <c r="S44" s="195"/>
      <c r="T44" s="195"/>
      <c r="U44" s="195"/>
      <c r="V44" s="196"/>
      <c r="W44" s="197"/>
      <c r="X44" s="196"/>
      <c r="Y44" s="196"/>
      <c r="Z44" s="198"/>
      <c r="AA44" s="948" t="str">
        <f t="shared" si="3"/>
        <v/>
      </c>
      <c r="AB44" s="436"/>
      <c r="AD44" s="744">
        <f>_xlfn.IFNA(INDEX('Delegated Wage Grid'!C$14:C$50,MATCH($A44,ListDelegated,0)),0)</f>
        <v>0</v>
      </c>
      <c r="AE44" s="327">
        <f>_xlfn.IFNA(INDEX('Delegated Wage Grid'!D$14:D$50,MATCH($A44,ListDelegated,0)),0)</f>
        <v>0</v>
      </c>
      <c r="AF44" s="327">
        <f>_xlfn.IFNA(INDEX('Delegated Wage Grid'!E$14:E$50,MATCH($A44,ListDelegated,0)),0)</f>
        <v>0</v>
      </c>
      <c r="AG44" s="327">
        <f>_xlfn.IFNA(INDEX('Delegated Wage Grid'!F$14:F$50,MATCH($A44,ListDelegated,0)),0)</f>
        <v>0</v>
      </c>
      <c r="AH44" s="327">
        <f>_xlfn.IFNA(INDEX('Delegated Wage Grid'!G$14:G$50,MATCH($A44,ListDelegated,0)),0)</f>
        <v>0</v>
      </c>
      <c r="AI44" s="327">
        <f>_xlfn.IFNA(INDEX('Delegated Wage Grid'!H$14:H$50,MATCH($A44,ListDelegated,0)),0)</f>
        <v>0</v>
      </c>
      <c r="AJ44" s="327">
        <f t="shared" si="4"/>
        <v>0</v>
      </c>
      <c r="AK44" s="327">
        <f t="shared" si="5"/>
        <v>0</v>
      </c>
    </row>
    <row r="45" spans="1:37" x14ac:dyDescent="0.25">
      <c r="A45" s="75"/>
      <c r="B45" s="75"/>
      <c r="C45" s="75"/>
      <c r="D45" s="54"/>
      <c r="E45" s="178"/>
      <c r="F45" s="928" t="str">
        <f t="shared" si="1"/>
        <v/>
      </c>
      <c r="G45" s="185"/>
      <c r="H45" s="217"/>
      <c r="I45" s="221" t="str">
        <f t="shared" si="2"/>
        <v/>
      </c>
      <c r="J45" s="207"/>
      <c r="K45" s="208"/>
      <c r="L45" s="208"/>
      <c r="M45" s="208"/>
      <c r="N45" s="209"/>
      <c r="O45" s="805"/>
      <c r="P45" s="198"/>
      <c r="Q45" s="194"/>
      <c r="R45" s="195"/>
      <c r="S45" s="195"/>
      <c r="T45" s="195"/>
      <c r="U45" s="195"/>
      <c r="V45" s="196"/>
      <c r="W45" s="197"/>
      <c r="X45" s="196"/>
      <c r="Y45" s="196"/>
      <c r="Z45" s="198"/>
      <c r="AA45" s="948" t="str">
        <f t="shared" si="3"/>
        <v/>
      </c>
      <c r="AB45" s="436"/>
      <c r="AD45" s="744">
        <f>_xlfn.IFNA(INDEX('Delegated Wage Grid'!C$14:C$50,MATCH($A45,ListDelegated,0)),0)</f>
        <v>0</v>
      </c>
      <c r="AE45" s="327">
        <f>_xlfn.IFNA(INDEX('Delegated Wage Grid'!D$14:D$50,MATCH($A45,ListDelegated,0)),0)</f>
        <v>0</v>
      </c>
      <c r="AF45" s="327">
        <f>_xlfn.IFNA(INDEX('Delegated Wage Grid'!E$14:E$50,MATCH($A45,ListDelegated,0)),0)</f>
        <v>0</v>
      </c>
      <c r="AG45" s="327">
        <f>_xlfn.IFNA(INDEX('Delegated Wage Grid'!F$14:F$50,MATCH($A45,ListDelegated,0)),0)</f>
        <v>0</v>
      </c>
      <c r="AH45" s="327">
        <f>_xlfn.IFNA(INDEX('Delegated Wage Grid'!G$14:G$50,MATCH($A45,ListDelegated,0)),0)</f>
        <v>0</v>
      </c>
      <c r="AI45" s="327">
        <f>_xlfn.IFNA(INDEX('Delegated Wage Grid'!H$14:H$50,MATCH($A45,ListDelegated,0)),0)</f>
        <v>0</v>
      </c>
      <c r="AJ45" s="327">
        <f t="shared" si="4"/>
        <v>0</v>
      </c>
      <c r="AK45" s="327">
        <f t="shared" si="5"/>
        <v>0</v>
      </c>
    </row>
    <row r="46" spans="1:37" x14ac:dyDescent="0.25">
      <c r="A46" s="75"/>
      <c r="B46" s="75"/>
      <c r="C46" s="75"/>
      <c r="D46" s="54"/>
      <c r="E46" s="178"/>
      <c r="F46" s="928" t="str">
        <f t="shared" si="1"/>
        <v/>
      </c>
      <c r="G46" s="185"/>
      <c r="H46" s="217"/>
      <c r="I46" s="221" t="str">
        <f t="shared" si="2"/>
        <v/>
      </c>
      <c r="J46" s="207"/>
      <c r="K46" s="208"/>
      <c r="L46" s="208"/>
      <c r="M46" s="208"/>
      <c r="N46" s="209"/>
      <c r="O46" s="805"/>
      <c r="P46" s="198"/>
      <c r="Q46" s="194"/>
      <c r="R46" s="195"/>
      <c r="S46" s="195"/>
      <c r="T46" s="195"/>
      <c r="U46" s="195"/>
      <c r="V46" s="196"/>
      <c r="W46" s="197"/>
      <c r="X46" s="196"/>
      <c r="Y46" s="196"/>
      <c r="Z46" s="198"/>
      <c r="AA46" s="948" t="str">
        <f t="shared" si="3"/>
        <v/>
      </c>
      <c r="AB46" s="436"/>
      <c r="AD46" s="744">
        <f>_xlfn.IFNA(INDEX('Delegated Wage Grid'!C$14:C$50,MATCH($A46,ListDelegated,0)),0)</f>
        <v>0</v>
      </c>
      <c r="AE46" s="327">
        <f>_xlfn.IFNA(INDEX('Delegated Wage Grid'!D$14:D$50,MATCH($A46,ListDelegated,0)),0)</f>
        <v>0</v>
      </c>
      <c r="AF46" s="327">
        <f>_xlfn.IFNA(INDEX('Delegated Wage Grid'!E$14:E$50,MATCH($A46,ListDelegated,0)),0)</f>
        <v>0</v>
      </c>
      <c r="AG46" s="327">
        <f>_xlfn.IFNA(INDEX('Delegated Wage Grid'!F$14:F$50,MATCH($A46,ListDelegated,0)),0)</f>
        <v>0</v>
      </c>
      <c r="AH46" s="327">
        <f>_xlfn.IFNA(INDEX('Delegated Wage Grid'!G$14:G$50,MATCH($A46,ListDelegated,0)),0)</f>
        <v>0</v>
      </c>
      <c r="AI46" s="327">
        <f>_xlfn.IFNA(INDEX('Delegated Wage Grid'!H$14:H$50,MATCH($A46,ListDelegated,0)),0)</f>
        <v>0</v>
      </c>
      <c r="AJ46" s="327">
        <f t="shared" si="4"/>
        <v>0</v>
      </c>
      <c r="AK46" s="327">
        <f t="shared" si="5"/>
        <v>0</v>
      </c>
    </row>
    <row r="47" spans="1:37" x14ac:dyDescent="0.25">
      <c r="A47" s="75"/>
      <c r="B47" s="75"/>
      <c r="C47" s="75"/>
      <c r="D47" s="54"/>
      <c r="E47" s="178"/>
      <c r="F47" s="928" t="str">
        <f t="shared" si="1"/>
        <v/>
      </c>
      <c r="G47" s="185"/>
      <c r="H47" s="217"/>
      <c r="I47" s="221" t="str">
        <f t="shared" si="2"/>
        <v/>
      </c>
      <c r="J47" s="207"/>
      <c r="K47" s="208"/>
      <c r="L47" s="208"/>
      <c r="M47" s="208"/>
      <c r="N47" s="209"/>
      <c r="O47" s="805"/>
      <c r="P47" s="198"/>
      <c r="Q47" s="194"/>
      <c r="R47" s="195"/>
      <c r="S47" s="195"/>
      <c r="T47" s="195"/>
      <c r="U47" s="195"/>
      <c r="V47" s="196"/>
      <c r="W47" s="197"/>
      <c r="X47" s="196"/>
      <c r="Y47" s="196"/>
      <c r="Z47" s="198"/>
      <c r="AA47" s="948" t="str">
        <f t="shared" si="3"/>
        <v/>
      </c>
      <c r="AB47" s="436"/>
      <c r="AD47" s="744">
        <f>_xlfn.IFNA(INDEX('Delegated Wage Grid'!C$14:C$50,MATCH($A47,ListDelegated,0)),0)</f>
        <v>0</v>
      </c>
      <c r="AE47" s="327">
        <f>_xlfn.IFNA(INDEX('Delegated Wage Grid'!D$14:D$50,MATCH($A47,ListDelegated,0)),0)</f>
        <v>0</v>
      </c>
      <c r="AF47" s="327">
        <f>_xlfn.IFNA(INDEX('Delegated Wage Grid'!E$14:E$50,MATCH($A47,ListDelegated,0)),0)</f>
        <v>0</v>
      </c>
      <c r="AG47" s="327">
        <f>_xlfn.IFNA(INDEX('Delegated Wage Grid'!F$14:F$50,MATCH($A47,ListDelegated,0)),0)</f>
        <v>0</v>
      </c>
      <c r="AH47" s="327">
        <f>_xlfn.IFNA(INDEX('Delegated Wage Grid'!G$14:G$50,MATCH($A47,ListDelegated,0)),0)</f>
        <v>0</v>
      </c>
      <c r="AI47" s="327">
        <f>_xlfn.IFNA(INDEX('Delegated Wage Grid'!H$14:H$50,MATCH($A47,ListDelegated,0)),0)</f>
        <v>0</v>
      </c>
      <c r="AJ47" s="327">
        <f t="shared" si="4"/>
        <v>0</v>
      </c>
      <c r="AK47" s="327">
        <f t="shared" si="5"/>
        <v>0</v>
      </c>
    </row>
    <row r="48" spans="1:37" x14ac:dyDescent="0.25">
      <c r="A48" s="75"/>
      <c r="B48" s="75"/>
      <c r="C48" s="75"/>
      <c r="D48" s="54"/>
      <c r="E48" s="178"/>
      <c r="F48" s="928" t="str">
        <f t="shared" si="1"/>
        <v/>
      </c>
      <c r="G48" s="185"/>
      <c r="H48" s="217"/>
      <c r="I48" s="221" t="str">
        <f t="shared" si="2"/>
        <v/>
      </c>
      <c r="J48" s="207"/>
      <c r="K48" s="208"/>
      <c r="L48" s="208"/>
      <c r="M48" s="208"/>
      <c r="N48" s="209"/>
      <c r="O48" s="805"/>
      <c r="P48" s="198"/>
      <c r="Q48" s="194"/>
      <c r="R48" s="195"/>
      <c r="S48" s="195"/>
      <c r="T48" s="195"/>
      <c r="U48" s="195"/>
      <c r="V48" s="196"/>
      <c r="W48" s="197"/>
      <c r="X48" s="196"/>
      <c r="Y48" s="196"/>
      <c r="Z48" s="198"/>
      <c r="AA48" s="948" t="str">
        <f t="shared" si="3"/>
        <v/>
      </c>
      <c r="AB48" s="436"/>
      <c r="AD48" s="744">
        <f>_xlfn.IFNA(INDEX('Delegated Wage Grid'!C$14:C$50,MATCH($A48,ListDelegated,0)),0)</f>
        <v>0</v>
      </c>
      <c r="AE48" s="327">
        <f>_xlfn.IFNA(INDEX('Delegated Wage Grid'!D$14:D$50,MATCH($A48,ListDelegated,0)),0)</f>
        <v>0</v>
      </c>
      <c r="AF48" s="327">
        <f>_xlfn.IFNA(INDEX('Delegated Wage Grid'!E$14:E$50,MATCH($A48,ListDelegated,0)),0)</f>
        <v>0</v>
      </c>
      <c r="AG48" s="327">
        <f>_xlfn.IFNA(INDEX('Delegated Wage Grid'!F$14:F$50,MATCH($A48,ListDelegated,0)),0)</f>
        <v>0</v>
      </c>
      <c r="AH48" s="327">
        <f>_xlfn.IFNA(INDEX('Delegated Wage Grid'!G$14:G$50,MATCH($A48,ListDelegated,0)),0)</f>
        <v>0</v>
      </c>
      <c r="AI48" s="327">
        <f>_xlfn.IFNA(INDEX('Delegated Wage Grid'!H$14:H$50,MATCH($A48,ListDelegated,0)),0)</f>
        <v>0</v>
      </c>
      <c r="AJ48" s="327">
        <f t="shared" si="4"/>
        <v>0</v>
      </c>
      <c r="AK48" s="327">
        <f t="shared" si="5"/>
        <v>0</v>
      </c>
    </row>
    <row r="49" spans="1:37" x14ac:dyDescent="0.25">
      <c r="A49" s="75"/>
      <c r="B49" s="75"/>
      <c r="C49" s="75"/>
      <c r="D49" s="54"/>
      <c r="E49" s="178"/>
      <c r="F49" s="928" t="str">
        <f t="shared" si="1"/>
        <v/>
      </c>
      <c r="G49" s="185"/>
      <c r="H49" s="217"/>
      <c r="I49" s="221" t="str">
        <f t="shared" si="2"/>
        <v/>
      </c>
      <c r="J49" s="207"/>
      <c r="K49" s="208"/>
      <c r="L49" s="208"/>
      <c r="M49" s="208"/>
      <c r="N49" s="209"/>
      <c r="O49" s="805"/>
      <c r="P49" s="198"/>
      <c r="Q49" s="194"/>
      <c r="R49" s="195"/>
      <c r="S49" s="195"/>
      <c r="T49" s="195"/>
      <c r="U49" s="195"/>
      <c r="V49" s="196"/>
      <c r="W49" s="197"/>
      <c r="X49" s="196"/>
      <c r="Y49" s="196"/>
      <c r="Z49" s="198"/>
      <c r="AA49" s="948" t="str">
        <f t="shared" si="3"/>
        <v/>
      </c>
      <c r="AB49" s="436"/>
      <c r="AD49" s="744">
        <f>_xlfn.IFNA(INDEX('Delegated Wage Grid'!C$14:C$50,MATCH($A49,ListDelegated,0)),0)</f>
        <v>0</v>
      </c>
      <c r="AE49" s="327">
        <f>_xlfn.IFNA(INDEX('Delegated Wage Grid'!D$14:D$50,MATCH($A49,ListDelegated,0)),0)</f>
        <v>0</v>
      </c>
      <c r="AF49" s="327">
        <f>_xlfn.IFNA(INDEX('Delegated Wage Grid'!E$14:E$50,MATCH($A49,ListDelegated,0)),0)</f>
        <v>0</v>
      </c>
      <c r="AG49" s="327">
        <f>_xlfn.IFNA(INDEX('Delegated Wage Grid'!F$14:F$50,MATCH($A49,ListDelegated,0)),0)</f>
        <v>0</v>
      </c>
      <c r="AH49" s="327">
        <f>_xlfn.IFNA(INDEX('Delegated Wage Grid'!G$14:G$50,MATCH($A49,ListDelegated,0)),0)</f>
        <v>0</v>
      </c>
      <c r="AI49" s="327">
        <f>_xlfn.IFNA(INDEX('Delegated Wage Grid'!H$14:H$50,MATCH($A49,ListDelegated,0)),0)</f>
        <v>0</v>
      </c>
      <c r="AJ49" s="327">
        <f t="shared" si="4"/>
        <v>0</v>
      </c>
      <c r="AK49" s="327">
        <f t="shared" si="5"/>
        <v>0</v>
      </c>
    </row>
    <row r="50" spans="1:37" x14ac:dyDescent="0.25">
      <c r="A50" s="75"/>
      <c r="B50" s="75"/>
      <c r="C50" s="75"/>
      <c r="D50" s="54"/>
      <c r="E50" s="178"/>
      <c r="F50" s="928" t="str">
        <f t="shared" si="1"/>
        <v/>
      </c>
      <c r="G50" s="185"/>
      <c r="H50" s="217"/>
      <c r="I50" s="221" t="str">
        <f t="shared" si="2"/>
        <v/>
      </c>
      <c r="J50" s="207"/>
      <c r="K50" s="208"/>
      <c r="L50" s="208"/>
      <c r="M50" s="208"/>
      <c r="N50" s="209"/>
      <c r="O50" s="805"/>
      <c r="P50" s="198"/>
      <c r="Q50" s="194"/>
      <c r="R50" s="195"/>
      <c r="S50" s="195"/>
      <c r="T50" s="195"/>
      <c r="U50" s="195"/>
      <c r="V50" s="196"/>
      <c r="W50" s="197"/>
      <c r="X50" s="196"/>
      <c r="Y50" s="196"/>
      <c r="Z50" s="198"/>
      <c r="AA50" s="948" t="str">
        <f t="shared" si="3"/>
        <v/>
      </c>
      <c r="AB50" s="436"/>
      <c r="AD50" s="744">
        <f>_xlfn.IFNA(INDEX('Delegated Wage Grid'!C$14:C$50,MATCH($A50,ListDelegated,0)),0)</f>
        <v>0</v>
      </c>
      <c r="AE50" s="327">
        <f>_xlfn.IFNA(INDEX('Delegated Wage Grid'!D$14:D$50,MATCH($A50,ListDelegated,0)),0)</f>
        <v>0</v>
      </c>
      <c r="AF50" s="327">
        <f>_xlfn.IFNA(INDEX('Delegated Wage Grid'!E$14:E$50,MATCH($A50,ListDelegated,0)),0)</f>
        <v>0</v>
      </c>
      <c r="AG50" s="327">
        <f>_xlfn.IFNA(INDEX('Delegated Wage Grid'!F$14:F$50,MATCH($A50,ListDelegated,0)),0)</f>
        <v>0</v>
      </c>
      <c r="AH50" s="327">
        <f>_xlfn.IFNA(INDEX('Delegated Wage Grid'!G$14:G$50,MATCH($A50,ListDelegated,0)),0)</f>
        <v>0</v>
      </c>
      <c r="AI50" s="327">
        <f>_xlfn.IFNA(INDEX('Delegated Wage Grid'!H$14:H$50,MATCH($A50,ListDelegated,0)),0)</f>
        <v>0</v>
      </c>
      <c r="AJ50" s="327">
        <f t="shared" si="4"/>
        <v>0</v>
      </c>
      <c r="AK50" s="327">
        <f t="shared" si="5"/>
        <v>0</v>
      </c>
    </row>
    <row r="51" spans="1:37" x14ac:dyDescent="0.25">
      <c r="A51" s="75"/>
      <c r="B51" s="75"/>
      <c r="C51" s="75"/>
      <c r="D51" s="54"/>
      <c r="E51" s="178"/>
      <c r="F51" s="928" t="str">
        <f t="shared" si="1"/>
        <v/>
      </c>
      <c r="G51" s="185"/>
      <c r="H51" s="217"/>
      <c r="I51" s="221" t="str">
        <f t="shared" si="2"/>
        <v/>
      </c>
      <c r="J51" s="207"/>
      <c r="K51" s="208"/>
      <c r="L51" s="208"/>
      <c r="M51" s="208"/>
      <c r="N51" s="209"/>
      <c r="O51" s="805"/>
      <c r="P51" s="198"/>
      <c r="Q51" s="194"/>
      <c r="R51" s="195"/>
      <c r="S51" s="195"/>
      <c r="T51" s="195"/>
      <c r="U51" s="195"/>
      <c r="V51" s="196"/>
      <c r="W51" s="197"/>
      <c r="X51" s="196"/>
      <c r="Y51" s="196"/>
      <c r="Z51" s="198"/>
      <c r="AA51" s="948" t="str">
        <f t="shared" si="3"/>
        <v/>
      </c>
      <c r="AB51" s="436"/>
      <c r="AD51" s="744">
        <f>_xlfn.IFNA(INDEX('Delegated Wage Grid'!C$14:C$50,MATCH($A51,ListDelegated,0)),0)</f>
        <v>0</v>
      </c>
      <c r="AE51" s="327">
        <f>_xlfn.IFNA(INDEX('Delegated Wage Grid'!D$14:D$50,MATCH($A51,ListDelegated,0)),0)</f>
        <v>0</v>
      </c>
      <c r="AF51" s="327">
        <f>_xlfn.IFNA(INDEX('Delegated Wage Grid'!E$14:E$50,MATCH($A51,ListDelegated,0)),0)</f>
        <v>0</v>
      </c>
      <c r="AG51" s="327">
        <f>_xlfn.IFNA(INDEX('Delegated Wage Grid'!F$14:F$50,MATCH($A51,ListDelegated,0)),0)</f>
        <v>0</v>
      </c>
      <c r="AH51" s="327">
        <f>_xlfn.IFNA(INDEX('Delegated Wage Grid'!G$14:G$50,MATCH($A51,ListDelegated,0)),0)</f>
        <v>0</v>
      </c>
      <c r="AI51" s="327">
        <f>_xlfn.IFNA(INDEX('Delegated Wage Grid'!H$14:H$50,MATCH($A51,ListDelegated,0)),0)</f>
        <v>0</v>
      </c>
      <c r="AJ51" s="327">
        <f t="shared" si="4"/>
        <v>0</v>
      </c>
      <c r="AK51" s="327">
        <f t="shared" si="5"/>
        <v>0</v>
      </c>
    </row>
    <row r="52" spans="1:37" x14ac:dyDescent="0.25">
      <c r="A52" s="75"/>
      <c r="B52" s="75"/>
      <c r="C52" s="75"/>
      <c r="D52" s="54"/>
      <c r="E52" s="178"/>
      <c r="F52" s="928" t="str">
        <f t="shared" si="1"/>
        <v/>
      </c>
      <c r="G52" s="185"/>
      <c r="H52" s="217"/>
      <c r="I52" s="221" t="str">
        <f t="shared" si="2"/>
        <v/>
      </c>
      <c r="J52" s="207"/>
      <c r="K52" s="208"/>
      <c r="L52" s="208"/>
      <c r="M52" s="208"/>
      <c r="N52" s="209"/>
      <c r="O52" s="805"/>
      <c r="P52" s="198"/>
      <c r="Q52" s="194"/>
      <c r="R52" s="195"/>
      <c r="S52" s="195"/>
      <c r="T52" s="195"/>
      <c r="U52" s="195"/>
      <c r="V52" s="196"/>
      <c r="W52" s="197"/>
      <c r="X52" s="196"/>
      <c r="Y52" s="196"/>
      <c r="Z52" s="198"/>
      <c r="AA52" s="948" t="str">
        <f t="shared" si="3"/>
        <v/>
      </c>
      <c r="AB52" s="436"/>
      <c r="AD52" s="744">
        <f>_xlfn.IFNA(INDEX('Delegated Wage Grid'!C$14:C$50,MATCH($A52,ListDelegated,0)),0)</f>
        <v>0</v>
      </c>
      <c r="AE52" s="327">
        <f>_xlfn.IFNA(INDEX('Delegated Wage Grid'!D$14:D$50,MATCH($A52,ListDelegated,0)),0)</f>
        <v>0</v>
      </c>
      <c r="AF52" s="327">
        <f>_xlfn.IFNA(INDEX('Delegated Wage Grid'!E$14:E$50,MATCH($A52,ListDelegated,0)),0)</f>
        <v>0</v>
      </c>
      <c r="AG52" s="327">
        <f>_xlfn.IFNA(INDEX('Delegated Wage Grid'!F$14:F$50,MATCH($A52,ListDelegated,0)),0)</f>
        <v>0</v>
      </c>
      <c r="AH52" s="327">
        <f>_xlfn.IFNA(INDEX('Delegated Wage Grid'!G$14:G$50,MATCH($A52,ListDelegated,0)),0)</f>
        <v>0</v>
      </c>
      <c r="AI52" s="327">
        <f>_xlfn.IFNA(INDEX('Delegated Wage Grid'!H$14:H$50,MATCH($A52,ListDelegated,0)),0)</f>
        <v>0</v>
      </c>
      <c r="AJ52" s="327">
        <f t="shared" si="4"/>
        <v>0</v>
      </c>
      <c r="AK52" s="327">
        <f t="shared" si="5"/>
        <v>0</v>
      </c>
    </row>
    <row r="53" spans="1:37" x14ac:dyDescent="0.25">
      <c r="A53" s="75"/>
      <c r="B53" s="75"/>
      <c r="C53" s="75"/>
      <c r="D53" s="54"/>
      <c r="E53" s="178"/>
      <c r="F53" s="928" t="str">
        <f t="shared" si="1"/>
        <v/>
      </c>
      <c r="G53" s="185"/>
      <c r="H53" s="217"/>
      <c r="I53" s="221" t="str">
        <f t="shared" si="2"/>
        <v/>
      </c>
      <c r="J53" s="207"/>
      <c r="K53" s="208"/>
      <c r="L53" s="208"/>
      <c r="M53" s="208"/>
      <c r="N53" s="209"/>
      <c r="O53" s="805"/>
      <c r="P53" s="198"/>
      <c r="Q53" s="194"/>
      <c r="R53" s="195"/>
      <c r="S53" s="195"/>
      <c r="T53" s="195"/>
      <c r="U53" s="195"/>
      <c r="V53" s="196"/>
      <c r="W53" s="197"/>
      <c r="X53" s="196"/>
      <c r="Y53" s="196"/>
      <c r="Z53" s="198"/>
      <c r="AA53" s="948" t="str">
        <f t="shared" si="3"/>
        <v/>
      </c>
      <c r="AB53" s="436"/>
      <c r="AD53" s="744">
        <f>_xlfn.IFNA(INDEX('Delegated Wage Grid'!C$14:C$50,MATCH($A53,ListDelegated,0)),0)</f>
        <v>0</v>
      </c>
      <c r="AE53" s="327">
        <f>_xlfn.IFNA(INDEX('Delegated Wage Grid'!D$14:D$50,MATCH($A53,ListDelegated,0)),0)</f>
        <v>0</v>
      </c>
      <c r="AF53" s="327">
        <f>_xlfn.IFNA(INDEX('Delegated Wage Grid'!E$14:E$50,MATCH($A53,ListDelegated,0)),0)</f>
        <v>0</v>
      </c>
      <c r="AG53" s="327">
        <f>_xlfn.IFNA(INDEX('Delegated Wage Grid'!F$14:F$50,MATCH($A53,ListDelegated,0)),0)</f>
        <v>0</v>
      </c>
      <c r="AH53" s="327">
        <f>_xlfn.IFNA(INDEX('Delegated Wage Grid'!G$14:G$50,MATCH($A53,ListDelegated,0)),0)</f>
        <v>0</v>
      </c>
      <c r="AI53" s="327">
        <f>_xlfn.IFNA(INDEX('Delegated Wage Grid'!H$14:H$50,MATCH($A53,ListDelegated,0)),0)</f>
        <v>0</v>
      </c>
      <c r="AJ53" s="327">
        <f t="shared" si="4"/>
        <v>0</v>
      </c>
      <c r="AK53" s="327">
        <f t="shared" si="5"/>
        <v>0</v>
      </c>
    </row>
    <row r="54" spans="1:37" x14ac:dyDescent="0.25">
      <c r="A54" s="75"/>
      <c r="B54" s="75"/>
      <c r="C54" s="75"/>
      <c r="D54" s="54"/>
      <c r="E54" s="178"/>
      <c r="F54" s="928" t="str">
        <f t="shared" si="1"/>
        <v/>
      </c>
      <c r="G54" s="185"/>
      <c r="H54" s="217"/>
      <c r="I54" s="221" t="str">
        <f t="shared" si="2"/>
        <v/>
      </c>
      <c r="J54" s="207"/>
      <c r="K54" s="208"/>
      <c r="L54" s="208"/>
      <c r="M54" s="208"/>
      <c r="N54" s="209"/>
      <c r="O54" s="805"/>
      <c r="P54" s="198"/>
      <c r="Q54" s="194"/>
      <c r="R54" s="195"/>
      <c r="S54" s="195"/>
      <c r="T54" s="195"/>
      <c r="U54" s="195"/>
      <c r="V54" s="196"/>
      <c r="W54" s="197"/>
      <c r="X54" s="196"/>
      <c r="Y54" s="196"/>
      <c r="Z54" s="198"/>
      <c r="AA54" s="948" t="str">
        <f t="shared" si="3"/>
        <v/>
      </c>
      <c r="AB54" s="436"/>
      <c r="AD54" s="744">
        <f>_xlfn.IFNA(INDEX('Delegated Wage Grid'!C$14:C$50,MATCH($A54,ListDelegated,0)),0)</f>
        <v>0</v>
      </c>
      <c r="AE54" s="327">
        <f>_xlfn.IFNA(INDEX('Delegated Wage Grid'!D$14:D$50,MATCH($A54,ListDelegated,0)),0)</f>
        <v>0</v>
      </c>
      <c r="AF54" s="327">
        <f>_xlfn.IFNA(INDEX('Delegated Wage Grid'!E$14:E$50,MATCH($A54,ListDelegated,0)),0)</f>
        <v>0</v>
      </c>
      <c r="AG54" s="327">
        <f>_xlfn.IFNA(INDEX('Delegated Wage Grid'!F$14:F$50,MATCH($A54,ListDelegated,0)),0)</f>
        <v>0</v>
      </c>
      <c r="AH54" s="327">
        <f>_xlfn.IFNA(INDEX('Delegated Wage Grid'!G$14:G$50,MATCH($A54,ListDelegated,0)),0)</f>
        <v>0</v>
      </c>
      <c r="AI54" s="327">
        <f>_xlfn.IFNA(INDEX('Delegated Wage Grid'!H$14:H$50,MATCH($A54,ListDelegated,0)),0)</f>
        <v>0</v>
      </c>
      <c r="AJ54" s="327">
        <f t="shared" si="4"/>
        <v>0</v>
      </c>
      <c r="AK54" s="327">
        <f t="shared" si="5"/>
        <v>0</v>
      </c>
    </row>
    <row r="55" spans="1:37" x14ac:dyDescent="0.25">
      <c r="A55" s="75"/>
      <c r="B55" s="75"/>
      <c r="C55" s="75"/>
      <c r="D55" s="54"/>
      <c r="E55" s="178"/>
      <c r="F55" s="928" t="str">
        <f t="shared" si="1"/>
        <v/>
      </c>
      <c r="G55" s="185"/>
      <c r="H55" s="217"/>
      <c r="I55" s="221" t="str">
        <f t="shared" si="2"/>
        <v/>
      </c>
      <c r="J55" s="207"/>
      <c r="K55" s="208"/>
      <c r="L55" s="208"/>
      <c r="M55" s="208"/>
      <c r="N55" s="209"/>
      <c r="O55" s="805"/>
      <c r="P55" s="198"/>
      <c r="Q55" s="194"/>
      <c r="R55" s="195"/>
      <c r="S55" s="195"/>
      <c r="T55" s="195"/>
      <c r="U55" s="195"/>
      <c r="V55" s="196"/>
      <c r="W55" s="197"/>
      <c r="X55" s="196"/>
      <c r="Y55" s="196"/>
      <c r="Z55" s="198"/>
      <c r="AA55" s="948" t="str">
        <f t="shared" si="3"/>
        <v/>
      </c>
      <c r="AB55" s="436"/>
      <c r="AD55" s="744">
        <f>_xlfn.IFNA(INDEX('Delegated Wage Grid'!C$14:C$50,MATCH($A55,ListDelegated,0)),0)</f>
        <v>0</v>
      </c>
      <c r="AE55" s="327">
        <f>_xlfn.IFNA(INDEX('Delegated Wage Grid'!D$14:D$50,MATCH($A55,ListDelegated,0)),0)</f>
        <v>0</v>
      </c>
      <c r="AF55" s="327">
        <f>_xlfn.IFNA(INDEX('Delegated Wage Grid'!E$14:E$50,MATCH($A55,ListDelegated,0)),0)</f>
        <v>0</v>
      </c>
      <c r="AG55" s="327">
        <f>_xlfn.IFNA(INDEX('Delegated Wage Grid'!F$14:F$50,MATCH($A55,ListDelegated,0)),0)</f>
        <v>0</v>
      </c>
      <c r="AH55" s="327">
        <f>_xlfn.IFNA(INDEX('Delegated Wage Grid'!G$14:G$50,MATCH($A55,ListDelegated,0)),0)</f>
        <v>0</v>
      </c>
      <c r="AI55" s="327">
        <f>_xlfn.IFNA(INDEX('Delegated Wage Grid'!H$14:H$50,MATCH($A55,ListDelegated,0)),0)</f>
        <v>0</v>
      </c>
      <c r="AJ55" s="327">
        <f t="shared" si="4"/>
        <v>0</v>
      </c>
      <c r="AK55" s="327">
        <f t="shared" si="5"/>
        <v>0</v>
      </c>
    </row>
    <row r="56" spans="1:37" x14ac:dyDescent="0.25">
      <c r="A56" s="75"/>
      <c r="B56" s="75"/>
      <c r="C56" s="75"/>
      <c r="D56" s="54"/>
      <c r="E56" s="178"/>
      <c r="F56" s="928" t="str">
        <f t="shared" si="1"/>
        <v/>
      </c>
      <c r="G56" s="185"/>
      <c r="H56" s="217"/>
      <c r="I56" s="221" t="str">
        <f t="shared" si="2"/>
        <v/>
      </c>
      <c r="J56" s="207"/>
      <c r="K56" s="208"/>
      <c r="L56" s="208"/>
      <c r="M56" s="208"/>
      <c r="N56" s="209"/>
      <c r="O56" s="805"/>
      <c r="P56" s="198"/>
      <c r="Q56" s="194"/>
      <c r="R56" s="195"/>
      <c r="S56" s="195"/>
      <c r="T56" s="195"/>
      <c r="U56" s="195"/>
      <c r="V56" s="196"/>
      <c r="W56" s="197"/>
      <c r="X56" s="196"/>
      <c r="Y56" s="196"/>
      <c r="Z56" s="198"/>
      <c r="AA56" s="948" t="str">
        <f t="shared" si="3"/>
        <v/>
      </c>
      <c r="AB56" s="436"/>
      <c r="AD56" s="744">
        <f>_xlfn.IFNA(INDEX('Delegated Wage Grid'!C$14:C$50,MATCH($A56,ListDelegated,0)),0)</f>
        <v>0</v>
      </c>
      <c r="AE56" s="327">
        <f>_xlfn.IFNA(INDEX('Delegated Wage Grid'!D$14:D$50,MATCH($A56,ListDelegated,0)),0)</f>
        <v>0</v>
      </c>
      <c r="AF56" s="327">
        <f>_xlfn.IFNA(INDEX('Delegated Wage Grid'!E$14:E$50,MATCH($A56,ListDelegated,0)),0)</f>
        <v>0</v>
      </c>
      <c r="AG56" s="327">
        <f>_xlfn.IFNA(INDEX('Delegated Wage Grid'!F$14:F$50,MATCH($A56,ListDelegated,0)),0)</f>
        <v>0</v>
      </c>
      <c r="AH56" s="327">
        <f>_xlfn.IFNA(INDEX('Delegated Wage Grid'!G$14:G$50,MATCH($A56,ListDelegated,0)),0)</f>
        <v>0</v>
      </c>
      <c r="AI56" s="327">
        <f>_xlfn.IFNA(INDEX('Delegated Wage Grid'!H$14:H$50,MATCH($A56,ListDelegated,0)),0)</f>
        <v>0</v>
      </c>
      <c r="AJ56" s="327">
        <f t="shared" si="4"/>
        <v>0</v>
      </c>
      <c r="AK56" s="327">
        <f t="shared" si="5"/>
        <v>0</v>
      </c>
    </row>
    <row r="57" spans="1:37" x14ac:dyDescent="0.25">
      <c r="A57" s="75"/>
      <c r="B57" s="75"/>
      <c r="C57" s="75"/>
      <c r="D57" s="54"/>
      <c r="E57" s="178"/>
      <c r="F57" s="928" t="str">
        <f t="shared" si="1"/>
        <v/>
      </c>
      <c r="G57" s="185"/>
      <c r="H57" s="217"/>
      <c r="I57" s="221" t="str">
        <f t="shared" si="2"/>
        <v/>
      </c>
      <c r="J57" s="207"/>
      <c r="K57" s="208"/>
      <c r="L57" s="208"/>
      <c r="M57" s="208"/>
      <c r="N57" s="209"/>
      <c r="O57" s="805"/>
      <c r="P57" s="198"/>
      <c r="Q57" s="194"/>
      <c r="R57" s="195"/>
      <c r="S57" s="195"/>
      <c r="T57" s="195"/>
      <c r="U57" s="195"/>
      <c r="V57" s="196"/>
      <c r="W57" s="197"/>
      <c r="X57" s="196"/>
      <c r="Y57" s="196"/>
      <c r="Z57" s="198"/>
      <c r="AA57" s="948" t="str">
        <f t="shared" si="3"/>
        <v/>
      </c>
      <c r="AB57" s="436"/>
      <c r="AD57" s="744">
        <f>_xlfn.IFNA(INDEX('Delegated Wage Grid'!C$14:C$50,MATCH($A57,ListDelegated,0)),0)</f>
        <v>0</v>
      </c>
      <c r="AE57" s="327">
        <f>_xlfn.IFNA(INDEX('Delegated Wage Grid'!D$14:D$50,MATCH($A57,ListDelegated,0)),0)</f>
        <v>0</v>
      </c>
      <c r="AF57" s="327">
        <f>_xlfn.IFNA(INDEX('Delegated Wage Grid'!E$14:E$50,MATCH($A57,ListDelegated,0)),0)</f>
        <v>0</v>
      </c>
      <c r="AG57" s="327">
        <f>_xlfn.IFNA(INDEX('Delegated Wage Grid'!F$14:F$50,MATCH($A57,ListDelegated,0)),0)</f>
        <v>0</v>
      </c>
      <c r="AH57" s="327">
        <f>_xlfn.IFNA(INDEX('Delegated Wage Grid'!G$14:G$50,MATCH($A57,ListDelegated,0)),0)</f>
        <v>0</v>
      </c>
      <c r="AI57" s="327">
        <f>_xlfn.IFNA(INDEX('Delegated Wage Grid'!H$14:H$50,MATCH($A57,ListDelegated,0)),0)</f>
        <v>0</v>
      </c>
      <c r="AJ57" s="327">
        <f t="shared" si="4"/>
        <v>0</v>
      </c>
      <c r="AK57" s="327">
        <f t="shared" si="5"/>
        <v>0</v>
      </c>
    </row>
    <row r="58" spans="1:37" x14ac:dyDescent="0.25">
      <c r="A58" s="75"/>
      <c r="B58" s="75"/>
      <c r="C58" s="75"/>
      <c r="D58" s="54"/>
      <c r="E58" s="178"/>
      <c r="F58" s="928" t="str">
        <f t="shared" si="1"/>
        <v/>
      </c>
      <c r="G58" s="185"/>
      <c r="H58" s="217"/>
      <c r="I58" s="221" t="str">
        <f t="shared" si="2"/>
        <v/>
      </c>
      <c r="J58" s="207"/>
      <c r="K58" s="208"/>
      <c r="L58" s="208"/>
      <c r="M58" s="208"/>
      <c r="N58" s="209"/>
      <c r="O58" s="805"/>
      <c r="P58" s="198"/>
      <c r="Q58" s="194"/>
      <c r="R58" s="195"/>
      <c r="S58" s="195"/>
      <c r="T58" s="195"/>
      <c r="U58" s="195"/>
      <c r="V58" s="196"/>
      <c r="W58" s="197"/>
      <c r="X58" s="196"/>
      <c r="Y58" s="196"/>
      <c r="Z58" s="198"/>
      <c r="AA58" s="948" t="str">
        <f t="shared" si="3"/>
        <v/>
      </c>
      <c r="AB58" s="436"/>
      <c r="AD58" s="744">
        <f>_xlfn.IFNA(INDEX('Delegated Wage Grid'!C$14:C$50,MATCH($A58,ListDelegated,0)),0)</f>
        <v>0</v>
      </c>
      <c r="AE58" s="327">
        <f>_xlfn.IFNA(INDEX('Delegated Wage Grid'!D$14:D$50,MATCH($A58,ListDelegated,0)),0)</f>
        <v>0</v>
      </c>
      <c r="AF58" s="327">
        <f>_xlfn.IFNA(INDEX('Delegated Wage Grid'!E$14:E$50,MATCH($A58,ListDelegated,0)),0)</f>
        <v>0</v>
      </c>
      <c r="AG58" s="327">
        <f>_xlfn.IFNA(INDEX('Delegated Wage Grid'!F$14:F$50,MATCH($A58,ListDelegated,0)),0)</f>
        <v>0</v>
      </c>
      <c r="AH58" s="327">
        <f>_xlfn.IFNA(INDEX('Delegated Wage Grid'!G$14:G$50,MATCH($A58,ListDelegated,0)),0)</f>
        <v>0</v>
      </c>
      <c r="AI58" s="327">
        <f>_xlfn.IFNA(INDEX('Delegated Wage Grid'!H$14:H$50,MATCH($A58,ListDelegated,0)),0)</f>
        <v>0</v>
      </c>
      <c r="AJ58" s="327">
        <f t="shared" si="4"/>
        <v>0</v>
      </c>
      <c r="AK58" s="327">
        <f t="shared" si="5"/>
        <v>0</v>
      </c>
    </row>
    <row r="59" spans="1:37" x14ac:dyDescent="0.25">
      <c r="A59" s="75"/>
      <c r="B59" s="75"/>
      <c r="C59" s="75"/>
      <c r="D59" s="54"/>
      <c r="E59" s="178"/>
      <c r="F59" s="928" t="str">
        <f t="shared" si="1"/>
        <v/>
      </c>
      <c r="G59" s="185"/>
      <c r="H59" s="217"/>
      <c r="I59" s="221" t="str">
        <f t="shared" si="2"/>
        <v/>
      </c>
      <c r="J59" s="207"/>
      <c r="K59" s="208"/>
      <c r="L59" s="208"/>
      <c r="M59" s="208"/>
      <c r="N59" s="209"/>
      <c r="O59" s="805"/>
      <c r="P59" s="198"/>
      <c r="Q59" s="194"/>
      <c r="R59" s="195"/>
      <c r="S59" s="195"/>
      <c r="T59" s="195"/>
      <c r="U59" s="195"/>
      <c r="V59" s="196"/>
      <c r="W59" s="197"/>
      <c r="X59" s="196"/>
      <c r="Y59" s="196"/>
      <c r="Z59" s="198"/>
      <c r="AA59" s="948" t="str">
        <f t="shared" si="3"/>
        <v/>
      </c>
      <c r="AB59" s="436"/>
      <c r="AD59" s="744">
        <f>_xlfn.IFNA(INDEX('Delegated Wage Grid'!C$14:C$50,MATCH($A59,ListDelegated,0)),0)</f>
        <v>0</v>
      </c>
      <c r="AE59" s="327">
        <f>_xlfn.IFNA(INDEX('Delegated Wage Grid'!D$14:D$50,MATCH($A59,ListDelegated,0)),0)</f>
        <v>0</v>
      </c>
      <c r="AF59" s="327">
        <f>_xlfn.IFNA(INDEX('Delegated Wage Grid'!E$14:E$50,MATCH($A59,ListDelegated,0)),0)</f>
        <v>0</v>
      </c>
      <c r="AG59" s="327">
        <f>_xlfn.IFNA(INDEX('Delegated Wage Grid'!F$14:F$50,MATCH($A59,ListDelegated,0)),0)</f>
        <v>0</v>
      </c>
      <c r="AH59" s="327">
        <f>_xlfn.IFNA(INDEX('Delegated Wage Grid'!G$14:G$50,MATCH($A59,ListDelegated,0)),0)</f>
        <v>0</v>
      </c>
      <c r="AI59" s="327">
        <f>_xlfn.IFNA(INDEX('Delegated Wage Grid'!H$14:H$50,MATCH($A59,ListDelegated,0)),0)</f>
        <v>0</v>
      </c>
      <c r="AJ59" s="327">
        <f t="shared" si="4"/>
        <v>0</v>
      </c>
      <c r="AK59" s="327">
        <f t="shared" si="5"/>
        <v>0</v>
      </c>
    </row>
    <row r="60" spans="1:37" x14ac:dyDescent="0.25">
      <c r="A60" s="75"/>
      <c r="B60" s="75"/>
      <c r="C60" s="75"/>
      <c r="D60" s="54"/>
      <c r="E60" s="178"/>
      <c r="F60" s="928" t="str">
        <f t="shared" si="1"/>
        <v/>
      </c>
      <c r="G60" s="185"/>
      <c r="H60" s="217"/>
      <c r="I60" s="221" t="str">
        <f t="shared" si="2"/>
        <v/>
      </c>
      <c r="J60" s="207"/>
      <c r="K60" s="208"/>
      <c r="L60" s="208"/>
      <c r="M60" s="208"/>
      <c r="N60" s="209"/>
      <c r="O60" s="805"/>
      <c r="P60" s="198"/>
      <c r="Q60" s="194"/>
      <c r="R60" s="195"/>
      <c r="S60" s="195"/>
      <c r="T60" s="195"/>
      <c r="U60" s="195"/>
      <c r="V60" s="196"/>
      <c r="W60" s="197"/>
      <c r="X60" s="196"/>
      <c r="Y60" s="196"/>
      <c r="Z60" s="198"/>
      <c r="AA60" s="948" t="str">
        <f t="shared" si="3"/>
        <v/>
      </c>
      <c r="AB60" s="436"/>
      <c r="AD60" s="744">
        <f>_xlfn.IFNA(INDEX('Delegated Wage Grid'!C$14:C$50,MATCH($A60,ListDelegated,0)),0)</f>
        <v>0</v>
      </c>
      <c r="AE60" s="327">
        <f>_xlfn.IFNA(INDEX('Delegated Wage Grid'!D$14:D$50,MATCH($A60,ListDelegated,0)),0)</f>
        <v>0</v>
      </c>
      <c r="AF60" s="327">
        <f>_xlfn.IFNA(INDEX('Delegated Wage Grid'!E$14:E$50,MATCH($A60,ListDelegated,0)),0)</f>
        <v>0</v>
      </c>
      <c r="AG60" s="327">
        <f>_xlfn.IFNA(INDEX('Delegated Wage Grid'!F$14:F$50,MATCH($A60,ListDelegated,0)),0)</f>
        <v>0</v>
      </c>
      <c r="AH60" s="327">
        <f>_xlfn.IFNA(INDEX('Delegated Wage Grid'!G$14:G$50,MATCH($A60,ListDelegated,0)),0)</f>
        <v>0</v>
      </c>
      <c r="AI60" s="327">
        <f>_xlfn.IFNA(INDEX('Delegated Wage Grid'!H$14:H$50,MATCH($A60,ListDelegated,0)),0)</f>
        <v>0</v>
      </c>
      <c r="AJ60" s="327">
        <f t="shared" si="4"/>
        <v>0</v>
      </c>
      <c r="AK60" s="327">
        <f t="shared" si="5"/>
        <v>0</v>
      </c>
    </row>
    <row r="61" spans="1:37" x14ac:dyDescent="0.25">
      <c r="A61" s="75"/>
      <c r="B61" s="75"/>
      <c r="C61" s="75"/>
      <c r="D61" s="54"/>
      <c r="E61" s="178"/>
      <c r="F61" s="928" t="str">
        <f t="shared" si="1"/>
        <v/>
      </c>
      <c r="G61" s="185"/>
      <c r="H61" s="217"/>
      <c r="I61" s="221" t="str">
        <f t="shared" si="2"/>
        <v/>
      </c>
      <c r="J61" s="207"/>
      <c r="K61" s="208"/>
      <c r="L61" s="208"/>
      <c r="M61" s="208"/>
      <c r="N61" s="209"/>
      <c r="O61" s="805"/>
      <c r="P61" s="198"/>
      <c r="Q61" s="194"/>
      <c r="R61" s="195"/>
      <c r="S61" s="195"/>
      <c r="T61" s="195"/>
      <c r="U61" s="195"/>
      <c r="V61" s="196"/>
      <c r="W61" s="197"/>
      <c r="X61" s="196"/>
      <c r="Y61" s="196"/>
      <c r="Z61" s="198"/>
      <c r="AA61" s="948" t="str">
        <f t="shared" si="3"/>
        <v/>
      </c>
      <c r="AB61" s="436"/>
      <c r="AD61" s="744">
        <f>_xlfn.IFNA(INDEX('Delegated Wage Grid'!C$14:C$50,MATCH($A61,ListDelegated,0)),0)</f>
        <v>0</v>
      </c>
      <c r="AE61" s="327">
        <f>_xlfn.IFNA(INDEX('Delegated Wage Grid'!D$14:D$50,MATCH($A61,ListDelegated,0)),0)</f>
        <v>0</v>
      </c>
      <c r="AF61" s="327">
        <f>_xlfn.IFNA(INDEX('Delegated Wage Grid'!E$14:E$50,MATCH($A61,ListDelegated,0)),0)</f>
        <v>0</v>
      </c>
      <c r="AG61" s="327">
        <f>_xlfn.IFNA(INDEX('Delegated Wage Grid'!F$14:F$50,MATCH($A61,ListDelegated,0)),0)</f>
        <v>0</v>
      </c>
      <c r="AH61" s="327">
        <f>_xlfn.IFNA(INDEX('Delegated Wage Grid'!G$14:G$50,MATCH($A61,ListDelegated,0)),0)</f>
        <v>0</v>
      </c>
      <c r="AI61" s="327">
        <f>_xlfn.IFNA(INDEX('Delegated Wage Grid'!H$14:H$50,MATCH($A61,ListDelegated,0)),0)</f>
        <v>0</v>
      </c>
      <c r="AJ61" s="327">
        <f t="shared" si="4"/>
        <v>0</v>
      </c>
      <c r="AK61" s="327">
        <f t="shared" si="5"/>
        <v>0</v>
      </c>
    </row>
    <row r="62" spans="1:37" x14ac:dyDescent="0.25">
      <c r="A62" s="75"/>
      <c r="B62" s="75"/>
      <c r="C62" s="75"/>
      <c r="D62" s="54"/>
      <c r="E62" s="178"/>
      <c r="F62" s="928" t="str">
        <f t="shared" si="1"/>
        <v/>
      </c>
      <c r="G62" s="185"/>
      <c r="H62" s="217"/>
      <c r="I62" s="221" t="str">
        <f t="shared" si="2"/>
        <v/>
      </c>
      <c r="J62" s="207"/>
      <c r="K62" s="208"/>
      <c r="L62" s="208"/>
      <c r="M62" s="208"/>
      <c r="N62" s="209"/>
      <c r="O62" s="805"/>
      <c r="P62" s="198"/>
      <c r="Q62" s="194"/>
      <c r="R62" s="195"/>
      <c r="S62" s="195"/>
      <c r="T62" s="195"/>
      <c r="U62" s="195"/>
      <c r="V62" s="196"/>
      <c r="W62" s="197"/>
      <c r="X62" s="196"/>
      <c r="Y62" s="196"/>
      <c r="Z62" s="198"/>
      <c r="AA62" s="948" t="str">
        <f t="shared" si="3"/>
        <v/>
      </c>
      <c r="AB62" s="436"/>
      <c r="AD62" s="744">
        <f>_xlfn.IFNA(INDEX('Delegated Wage Grid'!C$14:C$50,MATCH($A62,ListDelegated,0)),0)</f>
        <v>0</v>
      </c>
      <c r="AE62" s="327">
        <f>_xlfn.IFNA(INDEX('Delegated Wage Grid'!D$14:D$50,MATCH($A62,ListDelegated,0)),0)</f>
        <v>0</v>
      </c>
      <c r="AF62" s="327">
        <f>_xlfn.IFNA(INDEX('Delegated Wage Grid'!E$14:E$50,MATCH($A62,ListDelegated,0)),0)</f>
        <v>0</v>
      </c>
      <c r="AG62" s="327">
        <f>_xlfn.IFNA(INDEX('Delegated Wage Grid'!F$14:F$50,MATCH($A62,ListDelegated,0)),0)</f>
        <v>0</v>
      </c>
      <c r="AH62" s="327">
        <f>_xlfn.IFNA(INDEX('Delegated Wage Grid'!G$14:G$50,MATCH($A62,ListDelegated,0)),0)</f>
        <v>0</v>
      </c>
      <c r="AI62" s="327">
        <f>_xlfn.IFNA(INDEX('Delegated Wage Grid'!H$14:H$50,MATCH($A62,ListDelegated,0)),0)</f>
        <v>0</v>
      </c>
      <c r="AJ62" s="327">
        <f t="shared" si="4"/>
        <v>0</v>
      </c>
      <c r="AK62" s="327">
        <f t="shared" si="5"/>
        <v>0</v>
      </c>
    </row>
    <row r="63" spans="1:37" x14ac:dyDescent="0.25">
      <c r="A63" s="75"/>
      <c r="B63" s="75"/>
      <c r="C63" s="75"/>
      <c r="D63" s="54"/>
      <c r="E63" s="178"/>
      <c r="F63" s="928" t="str">
        <f t="shared" si="1"/>
        <v/>
      </c>
      <c r="G63" s="185"/>
      <c r="H63" s="217"/>
      <c r="I63" s="221" t="str">
        <f t="shared" si="2"/>
        <v/>
      </c>
      <c r="J63" s="207"/>
      <c r="K63" s="208"/>
      <c r="L63" s="208"/>
      <c r="M63" s="208"/>
      <c r="N63" s="209"/>
      <c r="O63" s="805"/>
      <c r="P63" s="198"/>
      <c r="Q63" s="194"/>
      <c r="R63" s="195"/>
      <c r="S63" s="195"/>
      <c r="T63" s="195"/>
      <c r="U63" s="195"/>
      <c r="V63" s="196"/>
      <c r="W63" s="197"/>
      <c r="X63" s="196"/>
      <c r="Y63" s="196"/>
      <c r="Z63" s="198"/>
      <c r="AA63" s="948" t="str">
        <f t="shared" si="3"/>
        <v/>
      </c>
      <c r="AB63" s="436"/>
      <c r="AD63" s="744">
        <f>_xlfn.IFNA(INDEX('Delegated Wage Grid'!C$14:C$50,MATCH($A63,ListDelegated,0)),0)</f>
        <v>0</v>
      </c>
      <c r="AE63" s="327">
        <f>_xlfn.IFNA(INDEX('Delegated Wage Grid'!D$14:D$50,MATCH($A63,ListDelegated,0)),0)</f>
        <v>0</v>
      </c>
      <c r="AF63" s="327">
        <f>_xlfn.IFNA(INDEX('Delegated Wage Grid'!E$14:E$50,MATCH($A63,ListDelegated,0)),0)</f>
        <v>0</v>
      </c>
      <c r="AG63" s="327">
        <f>_xlfn.IFNA(INDEX('Delegated Wage Grid'!F$14:F$50,MATCH($A63,ListDelegated,0)),0)</f>
        <v>0</v>
      </c>
      <c r="AH63" s="327">
        <f>_xlfn.IFNA(INDEX('Delegated Wage Grid'!G$14:G$50,MATCH($A63,ListDelegated,0)),0)</f>
        <v>0</v>
      </c>
      <c r="AI63" s="327">
        <f>_xlfn.IFNA(INDEX('Delegated Wage Grid'!H$14:H$50,MATCH($A63,ListDelegated,0)),0)</f>
        <v>0</v>
      </c>
      <c r="AJ63" s="327">
        <f t="shared" si="4"/>
        <v>0</v>
      </c>
      <c r="AK63" s="327">
        <f t="shared" si="5"/>
        <v>0</v>
      </c>
    </row>
    <row r="64" spans="1:37" x14ac:dyDescent="0.25">
      <c r="A64" s="75"/>
      <c r="B64" s="75"/>
      <c r="C64" s="75"/>
      <c r="D64" s="54"/>
      <c r="E64" s="178"/>
      <c r="F64" s="928" t="str">
        <f t="shared" si="1"/>
        <v/>
      </c>
      <c r="G64" s="185"/>
      <c r="H64" s="217"/>
      <c r="I64" s="221" t="str">
        <f t="shared" si="2"/>
        <v/>
      </c>
      <c r="J64" s="207"/>
      <c r="K64" s="208"/>
      <c r="L64" s="208"/>
      <c r="M64" s="208"/>
      <c r="N64" s="209"/>
      <c r="O64" s="805"/>
      <c r="P64" s="198"/>
      <c r="Q64" s="194"/>
      <c r="R64" s="195"/>
      <c r="S64" s="195"/>
      <c r="T64" s="195"/>
      <c r="U64" s="195"/>
      <c r="V64" s="196"/>
      <c r="W64" s="197"/>
      <c r="X64" s="196"/>
      <c r="Y64" s="196"/>
      <c r="Z64" s="198"/>
      <c r="AA64" s="948" t="str">
        <f t="shared" si="3"/>
        <v/>
      </c>
      <c r="AB64" s="436"/>
      <c r="AD64" s="744">
        <f>_xlfn.IFNA(INDEX('Delegated Wage Grid'!C$14:C$50,MATCH($A64,ListDelegated,0)),0)</f>
        <v>0</v>
      </c>
      <c r="AE64" s="327">
        <f>_xlfn.IFNA(INDEX('Delegated Wage Grid'!D$14:D$50,MATCH($A64,ListDelegated,0)),0)</f>
        <v>0</v>
      </c>
      <c r="AF64" s="327">
        <f>_xlfn.IFNA(INDEX('Delegated Wage Grid'!E$14:E$50,MATCH($A64,ListDelegated,0)),0)</f>
        <v>0</v>
      </c>
      <c r="AG64" s="327">
        <f>_xlfn.IFNA(INDEX('Delegated Wage Grid'!F$14:F$50,MATCH($A64,ListDelegated,0)),0)</f>
        <v>0</v>
      </c>
      <c r="AH64" s="327">
        <f>_xlfn.IFNA(INDEX('Delegated Wage Grid'!G$14:G$50,MATCH($A64,ListDelegated,0)),0)</f>
        <v>0</v>
      </c>
      <c r="AI64" s="327">
        <f>_xlfn.IFNA(INDEX('Delegated Wage Grid'!H$14:H$50,MATCH($A64,ListDelegated,0)),0)</f>
        <v>0</v>
      </c>
      <c r="AJ64" s="327">
        <f t="shared" si="4"/>
        <v>0</v>
      </c>
      <c r="AK64" s="327">
        <f t="shared" si="5"/>
        <v>0</v>
      </c>
    </row>
    <row r="65" spans="1:37" x14ac:dyDescent="0.25">
      <c r="A65" s="75"/>
      <c r="B65" s="75"/>
      <c r="C65" s="75"/>
      <c r="D65" s="54"/>
      <c r="E65" s="178"/>
      <c r="F65" s="928" t="str">
        <f t="shared" si="1"/>
        <v/>
      </c>
      <c r="G65" s="185"/>
      <c r="H65" s="217"/>
      <c r="I65" s="221" t="str">
        <f t="shared" si="2"/>
        <v/>
      </c>
      <c r="J65" s="207"/>
      <c r="K65" s="208"/>
      <c r="L65" s="208"/>
      <c r="M65" s="208"/>
      <c r="N65" s="209"/>
      <c r="O65" s="805"/>
      <c r="P65" s="198"/>
      <c r="Q65" s="194"/>
      <c r="R65" s="195"/>
      <c r="S65" s="195"/>
      <c r="T65" s="195"/>
      <c r="U65" s="195"/>
      <c r="V65" s="196"/>
      <c r="W65" s="197"/>
      <c r="X65" s="196"/>
      <c r="Y65" s="196"/>
      <c r="Z65" s="198"/>
      <c r="AA65" s="948" t="str">
        <f t="shared" si="3"/>
        <v/>
      </c>
      <c r="AB65" s="436"/>
      <c r="AD65" s="744">
        <f>_xlfn.IFNA(INDEX('Delegated Wage Grid'!C$14:C$50,MATCH($A65,ListDelegated,0)),0)</f>
        <v>0</v>
      </c>
      <c r="AE65" s="327">
        <f>_xlfn.IFNA(INDEX('Delegated Wage Grid'!D$14:D$50,MATCH($A65,ListDelegated,0)),0)</f>
        <v>0</v>
      </c>
      <c r="AF65" s="327">
        <f>_xlfn.IFNA(INDEX('Delegated Wage Grid'!E$14:E$50,MATCH($A65,ListDelegated,0)),0)</f>
        <v>0</v>
      </c>
      <c r="AG65" s="327">
        <f>_xlfn.IFNA(INDEX('Delegated Wage Grid'!F$14:F$50,MATCH($A65,ListDelegated,0)),0)</f>
        <v>0</v>
      </c>
      <c r="AH65" s="327">
        <f>_xlfn.IFNA(INDEX('Delegated Wage Grid'!G$14:G$50,MATCH($A65,ListDelegated,0)),0)</f>
        <v>0</v>
      </c>
      <c r="AI65" s="327">
        <f>_xlfn.IFNA(INDEX('Delegated Wage Grid'!H$14:H$50,MATCH($A65,ListDelegated,0)),0)</f>
        <v>0</v>
      </c>
      <c r="AJ65" s="327">
        <f t="shared" si="4"/>
        <v>0</v>
      </c>
      <c r="AK65" s="327">
        <f t="shared" si="5"/>
        <v>0</v>
      </c>
    </row>
    <row r="66" spans="1:37" x14ac:dyDescent="0.25">
      <c r="A66" s="75"/>
      <c r="B66" s="75"/>
      <c r="C66" s="75"/>
      <c r="D66" s="54"/>
      <c r="E66" s="178"/>
      <c r="F66" s="928" t="str">
        <f t="shared" si="1"/>
        <v/>
      </c>
      <c r="G66" s="185"/>
      <c r="H66" s="217"/>
      <c r="I66" s="221" t="str">
        <f t="shared" si="2"/>
        <v/>
      </c>
      <c r="J66" s="207"/>
      <c r="K66" s="208"/>
      <c r="L66" s="208"/>
      <c r="M66" s="208"/>
      <c r="N66" s="209"/>
      <c r="O66" s="805"/>
      <c r="P66" s="198"/>
      <c r="Q66" s="194"/>
      <c r="R66" s="195"/>
      <c r="S66" s="195"/>
      <c r="T66" s="195"/>
      <c r="U66" s="195"/>
      <c r="V66" s="196"/>
      <c r="W66" s="197"/>
      <c r="X66" s="196"/>
      <c r="Y66" s="196"/>
      <c r="Z66" s="198"/>
      <c r="AA66" s="948" t="str">
        <f t="shared" si="3"/>
        <v/>
      </c>
      <c r="AB66" s="436"/>
      <c r="AD66" s="744">
        <f>_xlfn.IFNA(INDEX('Delegated Wage Grid'!C$14:C$50,MATCH($A66,ListDelegated,0)),0)</f>
        <v>0</v>
      </c>
      <c r="AE66" s="327">
        <f>_xlfn.IFNA(INDEX('Delegated Wage Grid'!D$14:D$50,MATCH($A66,ListDelegated,0)),0)</f>
        <v>0</v>
      </c>
      <c r="AF66" s="327">
        <f>_xlfn.IFNA(INDEX('Delegated Wage Grid'!E$14:E$50,MATCH($A66,ListDelegated,0)),0)</f>
        <v>0</v>
      </c>
      <c r="AG66" s="327">
        <f>_xlfn.IFNA(INDEX('Delegated Wage Grid'!F$14:F$50,MATCH($A66,ListDelegated,0)),0)</f>
        <v>0</v>
      </c>
      <c r="AH66" s="327">
        <f>_xlfn.IFNA(INDEX('Delegated Wage Grid'!G$14:G$50,MATCH($A66,ListDelegated,0)),0)</f>
        <v>0</v>
      </c>
      <c r="AI66" s="327">
        <f>_xlfn.IFNA(INDEX('Delegated Wage Grid'!H$14:H$50,MATCH($A66,ListDelegated,0)),0)</f>
        <v>0</v>
      </c>
      <c r="AJ66" s="327">
        <f t="shared" si="4"/>
        <v>0</v>
      </c>
      <c r="AK66" s="327">
        <f t="shared" si="5"/>
        <v>0</v>
      </c>
    </row>
    <row r="67" spans="1:37" x14ac:dyDescent="0.25">
      <c r="A67" s="75"/>
      <c r="B67" s="75"/>
      <c r="C67" s="75"/>
      <c r="D67" s="54"/>
      <c r="E67" s="178"/>
      <c r="F67" s="928" t="str">
        <f t="shared" si="1"/>
        <v/>
      </c>
      <c r="G67" s="185"/>
      <c r="H67" s="217"/>
      <c r="I67" s="221" t="str">
        <f t="shared" si="2"/>
        <v/>
      </c>
      <c r="J67" s="207"/>
      <c r="K67" s="208"/>
      <c r="L67" s="208"/>
      <c r="M67" s="208"/>
      <c r="N67" s="209"/>
      <c r="O67" s="805"/>
      <c r="P67" s="198"/>
      <c r="Q67" s="194"/>
      <c r="R67" s="195"/>
      <c r="S67" s="195"/>
      <c r="T67" s="195"/>
      <c r="U67" s="195"/>
      <c r="V67" s="196"/>
      <c r="W67" s="197"/>
      <c r="X67" s="196"/>
      <c r="Y67" s="196"/>
      <c r="Z67" s="198"/>
      <c r="AA67" s="948" t="str">
        <f t="shared" si="3"/>
        <v/>
      </c>
      <c r="AB67" s="436"/>
      <c r="AD67" s="744">
        <f>_xlfn.IFNA(INDEX('Delegated Wage Grid'!C$14:C$50,MATCH($A67,ListDelegated,0)),0)</f>
        <v>0</v>
      </c>
      <c r="AE67" s="327">
        <f>_xlfn.IFNA(INDEX('Delegated Wage Grid'!D$14:D$50,MATCH($A67,ListDelegated,0)),0)</f>
        <v>0</v>
      </c>
      <c r="AF67" s="327">
        <f>_xlfn.IFNA(INDEX('Delegated Wage Grid'!E$14:E$50,MATCH($A67,ListDelegated,0)),0)</f>
        <v>0</v>
      </c>
      <c r="AG67" s="327">
        <f>_xlfn.IFNA(INDEX('Delegated Wage Grid'!F$14:F$50,MATCH($A67,ListDelegated,0)),0)</f>
        <v>0</v>
      </c>
      <c r="AH67" s="327">
        <f>_xlfn.IFNA(INDEX('Delegated Wage Grid'!G$14:G$50,MATCH($A67,ListDelegated,0)),0)</f>
        <v>0</v>
      </c>
      <c r="AI67" s="327">
        <f>_xlfn.IFNA(INDEX('Delegated Wage Grid'!H$14:H$50,MATCH($A67,ListDelegated,0)),0)</f>
        <v>0</v>
      </c>
      <c r="AJ67" s="327">
        <f t="shared" si="4"/>
        <v>0</v>
      </c>
      <c r="AK67" s="327">
        <f t="shared" si="5"/>
        <v>0</v>
      </c>
    </row>
    <row r="68" spans="1:37" x14ac:dyDescent="0.25">
      <c r="A68" s="75"/>
      <c r="B68" s="75"/>
      <c r="C68" s="75"/>
      <c r="D68" s="54"/>
      <c r="E68" s="178"/>
      <c r="F68" s="928" t="str">
        <f t="shared" si="1"/>
        <v/>
      </c>
      <c r="G68" s="185"/>
      <c r="H68" s="217"/>
      <c r="I68" s="221" t="str">
        <f t="shared" si="2"/>
        <v/>
      </c>
      <c r="J68" s="207"/>
      <c r="K68" s="208"/>
      <c r="L68" s="208"/>
      <c r="M68" s="208"/>
      <c r="N68" s="209"/>
      <c r="O68" s="805"/>
      <c r="P68" s="198"/>
      <c r="Q68" s="194"/>
      <c r="R68" s="195"/>
      <c r="S68" s="195"/>
      <c r="T68" s="195"/>
      <c r="U68" s="195"/>
      <c r="V68" s="196"/>
      <c r="W68" s="197"/>
      <c r="X68" s="196"/>
      <c r="Y68" s="196"/>
      <c r="Z68" s="198"/>
      <c r="AA68" s="948" t="str">
        <f t="shared" si="3"/>
        <v/>
      </c>
      <c r="AB68" s="436"/>
      <c r="AD68" s="744">
        <f>_xlfn.IFNA(INDEX('Delegated Wage Grid'!C$14:C$50,MATCH($A68,ListDelegated,0)),0)</f>
        <v>0</v>
      </c>
      <c r="AE68" s="327">
        <f>_xlfn.IFNA(INDEX('Delegated Wage Grid'!D$14:D$50,MATCH($A68,ListDelegated,0)),0)</f>
        <v>0</v>
      </c>
      <c r="AF68" s="327">
        <f>_xlfn.IFNA(INDEX('Delegated Wage Grid'!E$14:E$50,MATCH($A68,ListDelegated,0)),0)</f>
        <v>0</v>
      </c>
      <c r="AG68" s="327">
        <f>_xlfn.IFNA(INDEX('Delegated Wage Grid'!F$14:F$50,MATCH($A68,ListDelegated,0)),0)</f>
        <v>0</v>
      </c>
      <c r="AH68" s="327">
        <f>_xlfn.IFNA(INDEX('Delegated Wage Grid'!G$14:G$50,MATCH($A68,ListDelegated,0)),0)</f>
        <v>0</v>
      </c>
      <c r="AI68" s="327">
        <f>_xlfn.IFNA(INDEX('Delegated Wage Grid'!H$14:H$50,MATCH($A68,ListDelegated,0)),0)</f>
        <v>0</v>
      </c>
      <c r="AJ68" s="327">
        <f t="shared" si="4"/>
        <v>0</v>
      </c>
      <c r="AK68" s="327">
        <f t="shared" si="5"/>
        <v>0</v>
      </c>
    </row>
    <row r="69" spans="1:37" x14ac:dyDescent="0.25">
      <c r="A69" s="75"/>
      <c r="B69" s="75"/>
      <c r="C69" s="75"/>
      <c r="D69" s="54"/>
      <c r="E69" s="178"/>
      <c r="F69" s="928" t="str">
        <f t="shared" si="1"/>
        <v/>
      </c>
      <c r="G69" s="185"/>
      <c r="H69" s="217"/>
      <c r="I69" s="221" t="str">
        <f t="shared" si="2"/>
        <v/>
      </c>
      <c r="J69" s="207"/>
      <c r="K69" s="208"/>
      <c r="L69" s="208"/>
      <c r="M69" s="208"/>
      <c r="N69" s="209"/>
      <c r="O69" s="805"/>
      <c r="P69" s="198"/>
      <c r="Q69" s="194"/>
      <c r="R69" s="195"/>
      <c r="S69" s="195"/>
      <c r="T69" s="195"/>
      <c r="U69" s="195"/>
      <c r="V69" s="196"/>
      <c r="W69" s="197"/>
      <c r="X69" s="196"/>
      <c r="Y69" s="196"/>
      <c r="Z69" s="198"/>
      <c r="AA69" s="948" t="str">
        <f t="shared" si="3"/>
        <v/>
      </c>
      <c r="AB69" s="436"/>
      <c r="AD69" s="744">
        <f>_xlfn.IFNA(INDEX('Delegated Wage Grid'!C$14:C$50,MATCH($A69,ListDelegated,0)),0)</f>
        <v>0</v>
      </c>
      <c r="AE69" s="327">
        <f>_xlfn.IFNA(INDEX('Delegated Wage Grid'!D$14:D$50,MATCH($A69,ListDelegated,0)),0)</f>
        <v>0</v>
      </c>
      <c r="AF69" s="327">
        <f>_xlfn.IFNA(INDEX('Delegated Wage Grid'!E$14:E$50,MATCH($A69,ListDelegated,0)),0)</f>
        <v>0</v>
      </c>
      <c r="AG69" s="327">
        <f>_xlfn.IFNA(INDEX('Delegated Wage Grid'!F$14:F$50,MATCH($A69,ListDelegated,0)),0)</f>
        <v>0</v>
      </c>
      <c r="AH69" s="327">
        <f>_xlfn.IFNA(INDEX('Delegated Wage Grid'!G$14:G$50,MATCH($A69,ListDelegated,0)),0)</f>
        <v>0</v>
      </c>
      <c r="AI69" s="327">
        <f>_xlfn.IFNA(INDEX('Delegated Wage Grid'!H$14:H$50,MATCH($A69,ListDelegated,0)),0)</f>
        <v>0</v>
      </c>
      <c r="AJ69" s="327">
        <f t="shared" si="4"/>
        <v>0</v>
      </c>
      <c r="AK69" s="327">
        <f t="shared" si="5"/>
        <v>0</v>
      </c>
    </row>
    <row r="70" spans="1:37" x14ac:dyDescent="0.25">
      <c r="A70" s="75"/>
      <c r="B70" s="75"/>
      <c r="C70" s="75"/>
      <c r="D70" s="54"/>
      <c r="E70" s="178"/>
      <c r="F70" s="928" t="str">
        <f t="shared" si="1"/>
        <v/>
      </c>
      <c r="G70" s="185"/>
      <c r="H70" s="217"/>
      <c r="I70" s="221" t="str">
        <f t="shared" si="2"/>
        <v/>
      </c>
      <c r="J70" s="207"/>
      <c r="K70" s="208"/>
      <c r="L70" s="208"/>
      <c r="M70" s="208"/>
      <c r="N70" s="209"/>
      <c r="O70" s="805"/>
      <c r="P70" s="198"/>
      <c r="Q70" s="194"/>
      <c r="R70" s="195"/>
      <c r="S70" s="195"/>
      <c r="T70" s="195"/>
      <c r="U70" s="195"/>
      <c r="V70" s="196"/>
      <c r="W70" s="197"/>
      <c r="X70" s="196"/>
      <c r="Y70" s="196"/>
      <c r="Z70" s="198"/>
      <c r="AA70" s="948" t="str">
        <f t="shared" si="3"/>
        <v/>
      </c>
      <c r="AB70" s="436"/>
      <c r="AD70" s="744">
        <f>_xlfn.IFNA(INDEX('Delegated Wage Grid'!C$14:C$50,MATCH($A70,ListDelegated,0)),0)</f>
        <v>0</v>
      </c>
      <c r="AE70" s="327">
        <f>_xlfn.IFNA(INDEX('Delegated Wage Grid'!D$14:D$50,MATCH($A70,ListDelegated,0)),0)</f>
        <v>0</v>
      </c>
      <c r="AF70" s="327">
        <f>_xlfn.IFNA(INDEX('Delegated Wage Grid'!E$14:E$50,MATCH($A70,ListDelegated,0)),0)</f>
        <v>0</v>
      </c>
      <c r="AG70" s="327">
        <f>_xlfn.IFNA(INDEX('Delegated Wage Grid'!F$14:F$50,MATCH($A70,ListDelegated,0)),0)</f>
        <v>0</v>
      </c>
      <c r="AH70" s="327">
        <f>_xlfn.IFNA(INDEX('Delegated Wage Grid'!G$14:G$50,MATCH($A70,ListDelegated,0)),0)</f>
        <v>0</v>
      </c>
      <c r="AI70" s="327">
        <f>_xlfn.IFNA(INDEX('Delegated Wage Grid'!H$14:H$50,MATCH($A70,ListDelegated,0)),0)</f>
        <v>0</v>
      </c>
      <c r="AJ70" s="327">
        <f t="shared" si="4"/>
        <v>0</v>
      </c>
      <c r="AK70" s="327">
        <f t="shared" si="5"/>
        <v>0</v>
      </c>
    </row>
    <row r="71" spans="1:37" x14ac:dyDescent="0.25">
      <c r="A71" s="75"/>
      <c r="B71" s="75"/>
      <c r="C71" s="75"/>
      <c r="D71" s="54"/>
      <c r="E71" s="178"/>
      <c r="F71" s="928" t="str">
        <f t="shared" si="1"/>
        <v/>
      </c>
      <c r="G71" s="185"/>
      <c r="H71" s="217"/>
      <c r="I71" s="221" t="str">
        <f t="shared" si="2"/>
        <v/>
      </c>
      <c r="J71" s="207"/>
      <c r="K71" s="208"/>
      <c r="L71" s="208"/>
      <c r="M71" s="208"/>
      <c r="N71" s="209"/>
      <c r="O71" s="805"/>
      <c r="P71" s="198"/>
      <c r="Q71" s="194"/>
      <c r="R71" s="195"/>
      <c r="S71" s="195"/>
      <c r="T71" s="195"/>
      <c r="U71" s="195"/>
      <c r="V71" s="196"/>
      <c r="W71" s="197"/>
      <c r="X71" s="196"/>
      <c r="Y71" s="196"/>
      <c r="Z71" s="198"/>
      <c r="AA71" s="948" t="str">
        <f t="shared" si="3"/>
        <v/>
      </c>
      <c r="AB71" s="436"/>
      <c r="AD71" s="744">
        <f>_xlfn.IFNA(INDEX('Delegated Wage Grid'!C$14:C$50,MATCH($A71,ListDelegated,0)),0)</f>
        <v>0</v>
      </c>
      <c r="AE71" s="327">
        <f>_xlfn.IFNA(INDEX('Delegated Wage Grid'!D$14:D$50,MATCH($A71,ListDelegated,0)),0)</f>
        <v>0</v>
      </c>
      <c r="AF71" s="327">
        <f>_xlfn.IFNA(INDEX('Delegated Wage Grid'!E$14:E$50,MATCH($A71,ListDelegated,0)),0)</f>
        <v>0</v>
      </c>
      <c r="AG71" s="327">
        <f>_xlfn.IFNA(INDEX('Delegated Wage Grid'!F$14:F$50,MATCH($A71,ListDelegated,0)),0)</f>
        <v>0</v>
      </c>
      <c r="AH71" s="327">
        <f>_xlfn.IFNA(INDEX('Delegated Wage Grid'!G$14:G$50,MATCH($A71,ListDelegated,0)),0)</f>
        <v>0</v>
      </c>
      <c r="AI71" s="327">
        <f>_xlfn.IFNA(INDEX('Delegated Wage Grid'!H$14:H$50,MATCH($A71,ListDelegated,0)),0)</f>
        <v>0</v>
      </c>
      <c r="AJ71" s="327">
        <f t="shared" si="4"/>
        <v>0</v>
      </c>
      <c r="AK71" s="327">
        <f t="shared" si="5"/>
        <v>0</v>
      </c>
    </row>
    <row r="72" spans="1:37" x14ac:dyDescent="0.25">
      <c r="A72" s="75"/>
      <c r="B72" s="75"/>
      <c r="C72" s="75"/>
      <c r="D72" s="54"/>
      <c r="E72" s="178"/>
      <c r="F72" s="928" t="str">
        <f t="shared" si="1"/>
        <v/>
      </c>
      <c r="G72" s="185"/>
      <c r="H72" s="217"/>
      <c r="I72" s="221" t="str">
        <f t="shared" si="2"/>
        <v/>
      </c>
      <c r="J72" s="207"/>
      <c r="K72" s="208"/>
      <c r="L72" s="208"/>
      <c r="M72" s="208"/>
      <c r="N72" s="209"/>
      <c r="O72" s="805"/>
      <c r="P72" s="198"/>
      <c r="Q72" s="194"/>
      <c r="R72" s="195"/>
      <c r="S72" s="195"/>
      <c r="T72" s="195"/>
      <c r="U72" s="195"/>
      <c r="V72" s="196"/>
      <c r="W72" s="197"/>
      <c r="X72" s="196"/>
      <c r="Y72" s="196"/>
      <c r="Z72" s="198"/>
      <c r="AA72" s="948" t="str">
        <f t="shared" si="3"/>
        <v/>
      </c>
      <c r="AB72" s="436"/>
      <c r="AD72" s="744">
        <f>_xlfn.IFNA(INDEX('Delegated Wage Grid'!C$14:C$50,MATCH($A72,ListDelegated,0)),0)</f>
        <v>0</v>
      </c>
      <c r="AE72" s="327">
        <f>_xlfn.IFNA(INDEX('Delegated Wage Grid'!D$14:D$50,MATCH($A72,ListDelegated,0)),0)</f>
        <v>0</v>
      </c>
      <c r="AF72" s="327">
        <f>_xlfn.IFNA(INDEX('Delegated Wage Grid'!E$14:E$50,MATCH($A72,ListDelegated,0)),0)</f>
        <v>0</v>
      </c>
      <c r="AG72" s="327">
        <f>_xlfn.IFNA(INDEX('Delegated Wage Grid'!F$14:F$50,MATCH($A72,ListDelegated,0)),0)</f>
        <v>0</v>
      </c>
      <c r="AH72" s="327">
        <f>_xlfn.IFNA(INDEX('Delegated Wage Grid'!G$14:G$50,MATCH($A72,ListDelegated,0)),0)</f>
        <v>0</v>
      </c>
      <c r="AI72" s="327">
        <f>_xlfn.IFNA(INDEX('Delegated Wage Grid'!H$14:H$50,MATCH($A72,ListDelegated,0)),0)</f>
        <v>0</v>
      </c>
      <c r="AJ72" s="327">
        <f t="shared" si="4"/>
        <v>0</v>
      </c>
      <c r="AK72" s="327">
        <f t="shared" si="5"/>
        <v>0</v>
      </c>
    </row>
    <row r="73" spans="1:37" x14ac:dyDescent="0.25">
      <c r="A73" s="75"/>
      <c r="B73" s="75"/>
      <c r="C73" s="75"/>
      <c r="D73" s="54"/>
      <c r="E73" s="178"/>
      <c r="F73" s="928" t="str">
        <f t="shared" si="1"/>
        <v/>
      </c>
      <c r="G73" s="185"/>
      <c r="H73" s="217"/>
      <c r="I73" s="221" t="str">
        <f t="shared" si="2"/>
        <v/>
      </c>
      <c r="J73" s="207"/>
      <c r="K73" s="208"/>
      <c r="L73" s="208"/>
      <c r="M73" s="208"/>
      <c r="N73" s="209"/>
      <c r="O73" s="805"/>
      <c r="P73" s="198"/>
      <c r="Q73" s="194"/>
      <c r="R73" s="195"/>
      <c r="S73" s="195"/>
      <c r="T73" s="195"/>
      <c r="U73" s="195"/>
      <c r="V73" s="196"/>
      <c r="W73" s="197"/>
      <c r="X73" s="196"/>
      <c r="Y73" s="196"/>
      <c r="Z73" s="198"/>
      <c r="AA73" s="948" t="str">
        <f t="shared" si="3"/>
        <v/>
      </c>
      <c r="AB73" s="436"/>
      <c r="AD73" s="744">
        <f>_xlfn.IFNA(INDEX('Delegated Wage Grid'!C$14:C$50,MATCH($A73,ListDelegated,0)),0)</f>
        <v>0</v>
      </c>
      <c r="AE73" s="327">
        <f>_xlfn.IFNA(INDEX('Delegated Wage Grid'!D$14:D$50,MATCH($A73,ListDelegated,0)),0)</f>
        <v>0</v>
      </c>
      <c r="AF73" s="327">
        <f>_xlfn.IFNA(INDEX('Delegated Wage Grid'!E$14:E$50,MATCH($A73,ListDelegated,0)),0)</f>
        <v>0</v>
      </c>
      <c r="AG73" s="327">
        <f>_xlfn.IFNA(INDEX('Delegated Wage Grid'!F$14:F$50,MATCH($A73,ListDelegated,0)),0)</f>
        <v>0</v>
      </c>
      <c r="AH73" s="327">
        <f>_xlfn.IFNA(INDEX('Delegated Wage Grid'!G$14:G$50,MATCH($A73,ListDelegated,0)),0)</f>
        <v>0</v>
      </c>
      <c r="AI73" s="327">
        <f>_xlfn.IFNA(INDEX('Delegated Wage Grid'!H$14:H$50,MATCH($A73,ListDelegated,0)),0)</f>
        <v>0</v>
      </c>
      <c r="AJ73" s="327">
        <f t="shared" si="4"/>
        <v>0</v>
      </c>
      <c r="AK73" s="327">
        <f t="shared" si="5"/>
        <v>0</v>
      </c>
    </row>
    <row r="74" spans="1:37" x14ac:dyDescent="0.25">
      <c r="A74" s="75"/>
      <c r="B74" s="75"/>
      <c r="C74" s="75"/>
      <c r="D74" s="54"/>
      <c r="E74" s="178"/>
      <c r="F74" s="928" t="str">
        <f t="shared" si="1"/>
        <v/>
      </c>
      <c r="G74" s="185"/>
      <c r="H74" s="217"/>
      <c r="I74" s="221" t="str">
        <f t="shared" si="2"/>
        <v/>
      </c>
      <c r="J74" s="207"/>
      <c r="K74" s="208"/>
      <c r="L74" s="208"/>
      <c r="M74" s="208"/>
      <c r="N74" s="209"/>
      <c r="O74" s="805"/>
      <c r="P74" s="198"/>
      <c r="Q74" s="194"/>
      <c r="R74" s="195"/>
      <c r="S74" s="195"/>
      <c r="T74" s="195"/>
      <c r="U74" s="195"/>
      <c r="V74" s="196"/>
      <c r="W74" s="197"/>
      <c r="X74" s="196"/>
      <c r="Y74" s="196"/>
      <c r="Z74" s="198"/>
      <c r="AA74" s="948" t="str">
        <f t="shared" si="3"/>
        <v/>
      </c>
      <c r="AB74" s="436"/>
      <c r="AD74" s="744">
        <f>_xlfn.IFNA(INDEX('Delegated Wage Grid'!C$14:C$50,MATCH($A74,ListDelegated,0)),0)</f>
        <v>0</v>
      </c>
      <c r="AE74" s="327">
        <f>_xlfn.IFNA(INDEX('Delegated Wage Grid'!D$14:D$50,MATCH($A74,ListDelegated,0)),0)</f>
        <v>0</v>
      </c>
      <c r="AF74" s="327">
        <f>_xlfn.IFNA(INDEX('Delegated Wage Grid'!E$14:E$50,MATCH($A74,ListDelegated,0)),0)</f>
        <v>0</v>
      </c>
      <c r="AG74" s="327">
        <f>_xlfn.IFNA(INDEX('Delegated Wage Grid'!F$14:F$50,MATCH($A74,ListDelegated,0)),0)</f>
        <v>0</v>
      </c>
      <c r="AH74" s="327">
        <f>_xlfn.IFNA(INDEX('Delegated Wage Grid'!G$14:G$50,MATCH($A74,ListDelegated,0)),0)</f>
        <v>0</v>
      </c>
      <c r="AI74" s="327">
        <f>_xlfn.IFNA(INDEX('Delegated Wage Grid'!H$14:H$50,MATCH($A74,ListDelegated,0)),0)</f>
        <v>0</v>
      </c>
      <c r="AJ74" s="327">
        <f t="shared" si="4"/>
        <v>0</v>
      </c>
      <c r="AK74" s="327">
        <f t="shared" si="5"/>
        <v>0</v>
      </c>
    </row>
    <row r="75" spans="1:37" x14ac:dyDescent="0.25">
      <c r="A75" s="75"/>
      <c r="B75" s="75"/>
      <c r="C75" s="75"/>
      <c r="D75" s="54"/>
      <c r="E75" s="178"/>
      <c r="F75" s="928" t="str">
        <f t="shared" si="1"/>
        <v/>
      </c>
      <c r="G75" s="185"/>
      <c r="H75" s="217"/>
      <c r="I75" s="221" t="str">
        <f t="shared" si="2"/>
        <v/>
      </c>
      <c r="J75" s="207"/>
      <c r="K75" s="208"/>
      <c r="L75" s="208"/>
      <c r="M75" s="208"/>
      <c r="N75" s="209"/>
      <c r="O75" s="805"/>
      <c r="P75" s="198"/>
      <c r="Q75" s="194"/>
      <c r="R75" s="195"/>
      <c r="S75" s="195"/>
      <c r="T75" s="195"/>
      <c r="U75" s="195"/>
      <c r="V75" s="196"/>
      <c r="W75" s="197"/>
      <c r="X75" s="196"/>
      <c r="Y75" s="196"/>
      <c r="Z75" s="198"/>
      <c r="AA75" s="948" t="str">
        <f t="shared" si="3"/>
        <v/>
      </c>
      <c r="AB75" s="436"/>
      <c r="AD75" s="744">
        <f>_xlfn.IFNA(INDEX('Delegated Wage Grid'!C$14:C$50,MATCH($A75,ListDelegated,0)),0)</f>
        <v>0</v>
      </c>
      <c r="AE75" s="327">
        <f>_xlfn.IFNA(INDEX('Delegated Wage Grid'!D$14:D$50,MATCH($A75,ListDelegated,0)),0)</f>
        <v>0</v>
      </c>
      <c r="AF75" s="327">
        <f>_xlfn.IFNA(INDEX('Delegated Wage Grid'!E$14:E$50,MATCH($A75,ListDelegated,0)),0)</f>
        <v>0</v>
      </c>
      <c r="AG75" s="327">
        <f>_xlfn.IFNA(INDEX('Delegated Wage Grid'!F$14:F$50,MATCH($A75,ListDelegated,0)),0)</f>
        <v>0</v>
      </c>
      <c r="AH75" s="327">
        <f>_xlfn.IFNA(INDEX('Delegated Wage Grid'!G$14:G$50,MATCH($A75,ListDelegated,0)),0)</f>
        <v>0</v>
      </c>
      <c r="AI75" s="327">
        <f>_xlfn.IFNA(INDEX('Delegated Wage Grid'!H$14:H$50,MATCH($A75,ListDelegated,0)),0)</f>
        <v>0</v>
      </c>
      <c r="AJ75" s="327">
        <f t="shared" si="4"/>
        <v>0</v>
      </c>
      <c r="AK75" s="327">
        <f t="shared" si="5"/>
        <v>0</v>
      </c>
    </row>
    <row r="76" spans="1:37" x14ac:dyDescent="0.25">
      <c r="A76" s="75"/>
      <c r="B76" s="75"/>
      <c r="C76" s="75"/>
      <c r="D76" s="54"/>
      <c r="E76" s="178"/>
      <c r="F76" s="928" t="str">
        <f t="shared" si="1"/>
        <v/>
      </c>
      <c r="G76" s="185"/>
      <c r="H76" s="217"/>
      <c r="I76" s="221" t="str">
        <f t="shared" si="2"/>
        <v/>
      </c>
      <c r="J76" s="207"/>
      <c r="K76" s="208"/>
      <c r="L76" s="208"/>
      <c r="M76" s="208"/>
      <c r="N76" s="209"/>
      <c r="O76" s="805"/>
      <c r="P76" s="198"/>
      <c r="Q76" s="194"/>
      <c r="R76" s="195"/>
      <c r="S76" s="195"/>
      <c r="T76" s="195"/>
      <c r="U76" s="195"/>
      <c r="V76" s="196"/>
      <c r="W76" s="197"/>
      <c r="X76" s="196"/>
      <c r="Y76" s="196"/>
      <c r="Z76" s="198"/>
      <c r="AA76" s="948" t="str">
        <f t="shared" si="3"/>
        <v/>
      </c>
      <c r="AB76" s="436"/>
      <c r="AD76" s="744">
        <f>_xlfn.IFNA(INDEX('Delegated Wage Grid'!C$14:C$50,MATCH($A76,ListDelegated,0)),0)</f>
        <v>0</v>
      </c>
      <c r="AE76" s="327">
        <f>_xlfn.IFNA(INDEX('Delegated Wage Grid'!D$14:D$50,MATCH($A76,ListDelegated,0)),0)</f>
        <v>0</v>
      </c>
      <c r="AF76" s="327">
        <f>_xlfn.IFNA(INDEX('Delegated Wage Grid'!E$14:E$50,MATCH($A76,ListDelegated,0)),0)</f>
        <v>0</v>
      </c>
      <c r="AG76" s="327">
        <f>_xlfn.IFNA(INDEX('Delegated Wage Grid'!F$14:F$50,MATCH($A76,ListDelegated,0)),0)</f>
        <v>0</v>
      </c>
      <c r="AH76" s="327">
        <f>_xlfn.IFNA(INDEX('Delegated Wage Grid'!G$14:G$50,MATCH($A76,ListDelegated,0)),0)</f>
        <v>0</v>
      </c>
      <c r="AI76" s="327">
        <f>_xlfn.IFNA(INDEX('Delegated Wage Grid'!H$14:H$50,MATCH($A76,ListDelegated,0)),0)</f>
        <v>0</v>
      </c>
      <c r="AJ76" s="327">
        <f t="shared" si="4"/>
        <v>0</v>
      </c>
      <c r="AK76" s="327">
        <f t="shared" si="5"/>
        <v>0</v>
      </c>
    </row>
    <row r="77" spans="1:37" x14ac:dyDescent="0.25">
      <c r="A77" s="75"/>
      <c r="B77" s="75"/>
      <c r="C77" s="75"/>
      <c r="D77" s="54"/>
      <c r="E77" s="178"/>
      <c r="F77" s="928" t="str">
        <f t="shared" si="1"/>
        <v/>
      </c>
      <c r="G77" s="185"/>
      <c r="H77" s="217"/>
      <c r="I77" s="221" t="str">
        <f t="shared" si="2"/>
        <v/>
      </c>
      <c r="J77" s="207"/>
      <c r="K77" s="208"/>
      <c r="L77" s="208"/>
      <c r="M77" s="208"/>
      <c r="N77" s="209"/>
      <c r="O77" s="805"/>
      <c r="P77" s="198"/>
      <c r="Q77" s="194"/>
      <c r="R77" s="195"/>
      <c r="S77" s="195"/>
      <c r="T77" s="195"/>
      <c r="U77" s="195"/>
      <c r="V77" s="196"/>
      <c r="W77" s="197"/>
      <c r="X77" s="196"/>
      <c r="Y77" s="196"/>
      <c r="Z77" s="198"/>
      <c r="AA77" s="948" t="str">
        <f t="shared" si="3"/>
        <v/>
      </c>
      <c r="AB77" s="436"/>
      <c r="AD77" s="744">
        <f>_xlfn.IFNA(INDEX('Delegated Wage Grid'!C$14:C$50,MATCH($A77,ListDelegated,0)),0)</f>
        <v>0</v>
      </c>
      <c r="AE77" s="327">
        <f>_xlfn.IFNA(INDEX('Delegated Wage Grid'!D$14:D$50,MATCH($A77,ListDelegated,0)),0)</f>
        <v>0</v>
      </c>
      <c r="AF77" s="327">
        <f>_xlfn.IFNA(INDEX('Delegated Wage Grid'!E$14:E$50,MATCH($A77,ListDelegated,0)),0)</f>
        <v>0</v>
      </c>
      <c r="AG77" s="327">
        <f>_xlfn.IFNA(INDEX('Delegated Wage Grid'!F$14:F$50,MATCH($A77,ListDelegated,0)),0)</f>
        <v>0</v>
      </c>
      <c r="AH77" s="327">
        <f>_xlfn.IFNA(INDEX('Delegated Wage Grid'!G$14:G$50,MATCH($A77,ListDelegated,0)),0)</f>
        <v>0</v>
      </c>
      <c r="AI77" s="327">
        <f>_xlfn.IFNA(INDEX('Delegated Wage Grid'!H$14:H$50,MATCH($A77,ListDelegated,0)),0)</f>
        <v>0</v>
      </c>
      <c r="AJ77" s="327">
        <f t="shared" si="4"/>
        <v>0</v>
      </c>
      <c r="AK77" s="327">
        <f t="shared" si="5"/>
        <v>0</v>
      </c>
    </row>
    <row r="78" spans="1:37" x14ac:dyDescent="0.25">
      <c r="A78" s="75"/>
      <c r="B78" s="75"/>
      <c r="C78" s="75"/>
      <c r="D78" s="54"/>
      <c r="E78" s="178"/>
      <c r="F78" s="928" t="str">
        <f t="shared" si="1"/>
        <v/>
      </c>
      <c r="G78" s="185"/>
      <c r="H78" s="217"/>
      <c r="I78" s="221" t="str">
        <f t="shared" si="2"/>
        <v/>
      </c>
      <c r="J78" s="207"/>
      <c r="K78" s="208"/>
      <c r="L78" s="208"/>
      <c r="M78" s="208"/>
      <c r="N78" s="209"/>
      <c r="O78" s="805"/>
      <c r="P78" s="198"/>
      <c r="Q78" s="194"/>
      <c r="R78" s="195"/>
      <c r="S78" s="195"/>
      <c r="T78" s="195"/>
      <c r="U78" s="195"/>
      <c r="V78" s="196"/>
      <c r="W78" s="197"/>
      <c r="X78" s="196"/>
      <c r="Y78" s="196"/>
      <c r="Z78" s="198"/>
      <c r="AA78" s="948" t="str">
        <f t="shared" si="3"/>
        <v/>
      </c>
      <c r="AB78" s="436"/>
      <c r="AD78" s="744">
        <f>_xlfn.IFNA(INDEX('Delegated Wage Grid'!C$14:C$50,MATCH($A78,ListDelegated,0)),0)</f>
        <v>0</v>
      </c>
      <c r="AE78" s="327">
        <f>_xlfn.IFNA(INDEX('Delegated Wage Grid'!D$14:D$50,MATCH($A78,ListDelegated,0)),0)</f>
        <v>0</v>
      </c>
      <c r="AF78" s="327">
        <f>_xlfn.IFNA(INDEX('Delegated Wage Grid'!E$14:E$50,MATCH($A78,ListDelegated,0)),0)</f>
        <v>0</v>
      </c>
      <c r="AG78" s="327">
        <f>_xlfn.IFNA(INDEX('Delegated Wage Grid'!F$14:F$50,MATCH($A78,ListDelegated,0)),0)</f>
        <v>0</v>
      </c>
      <c r="AH78" s="327">
        <f>_xlfn.IFNA(INDEX('Delegated Wage Grid'!G$14:G$50,MATCH($A78,ListDelegated,0)),0)</f>
        <v>0</v>
      </c>
      <c r="AI78" s="327">
        <f>_xlfn.IFNA(INDEX('Delegated Wage Grid'!H$14:H$50,MATCH($A78,ListDelegated,0)),0)</f>
        <v>0</v>
      </c>
      <c r="AJ78" s="327">
        <f t="shared" si="4"/>
        <v>0</v>
      </c>
      <c r="AK78" s="327">
        <f t="shared" si="5"/>
        <v>0</v>
      </c>
    </row>
    <row r="79" spans="1:37" x14ac:dyDescent="0.25">
      <c r="A79" s="75"/>
      <c r="B79" s="75"/>
      <c r="C79" s="75"/>
      <c r="D79" s="54"/>
      <c r="E79" s="178"/>
      <c r="F79" s="928" t="str">
        <f t="shared" si="1"/>
        <v/>
      </c>
      <c r="G79" s="185"/>
      <c r="H79" s="217"/>
      <c r="I79" s="221" t="str">
        <f t="shared" si="2"/>
        <v/>
      </c>
      <c r="J79" s="207"/>
      <c r="K79" s="208"/>
      <c r="L79" s="208"/>
      <c r="M79" s="208"/>
      <c r="N79" s="209"/>
      <c r="O79" s="805"/>
      <c r="P79" s="198"/>
      <c r="Q79" s="194"/>
      <c r="R79" s="195"/>
      <c r="S79" s="195"/>
      <c r="T79" s="195"/>
      <c r="U79" s="195"/>
      <c r="V79" s="196"/>
      <c r="W79" s="197"/>
      <c r="X79" s="196"/>
      <c r="Y79" s="196"/>
      <c r="Z79" s="198"/>
      <c r="AA79" s="948" t="str">
        <f t="shared" si="3"/>
        <v/>
      </c>
      <c r="AB79" s="436"/>
      <c r="AD79" s="744">
        <f>_xlfn.IFNA(INDEX('Delegated Wage Grid'!C$14:C$50,MATCH($A79,ListDelegated,0)),0)</f>
        <v>0</v>
      </c>
      <c r="AE79" s="327">
        <f>_xlfn.IFNA(INDEX('Delegated Wage Grid'!D$14:D$50,MATCH($A79,ListDelegated,0)),0)</f>
        <v>0</v>
      </c>
      <c r="AF79" s="327">
        <f>_xlfn.IFNA(INDEX('Delegated Wage Grid'!E$14:E$50,MATCH($A79,ListDelegated,0)),0)</f>
        <v>0</v>
      </c>
      <c r="AG79" s="327">
        <f>_xlfn.IFNA(INDEX('Delegated Wage Grid'!F$14:F$50,MATCH($A79,ListDelegated,0)),0)</f>
        <v>0</v>
      </c>
      <c r="AH79" s="327">
        <f>_xlfn.IFNA(INDEX('Delegated Wage Grid'!G$14:G$50,MATCH($A79,ListDelegated,0)),0)</f>
        <v>0</v>
      </c>
      <c r="AI79" s="327">
        <f>_xlfn.IFNA(INDEX('Delegated Wage Grid'!H$14:H$50,MATCH($A79,ListDelegated,0)),0)</f>
        <v>0</v>
      </c>
      <c r="AJ79" s="327">
        <f t="shared" si="4"/>
        <v>0</v>
      </c>
      <c r="AK79" s="327">
        <f t="shared" si="5"/>
        <v>0</v>
      </c>
    </row>
    <row r="80" spans="1:37" x14ac:dyDescent="0.25">
      <c r="A80" s="75"/>
      <c r="B80" s="75"/>
      <c r="C80" s="75"/>
      <c r="D80" s="54"/>
      <c r="E80" s="178"/>
      <c r="F80" s="928" t="str">
        <f t="shared" si="1"/>
        <v/>
      </c>
      <c r="G80" s="185"/>
      <c r="H80" s="217"/>
      <c r="I80" s="221" t="str">
        <f t="shared" si="2"/>
        <v/>
      </c>
      <c r="J80" s="207"/>
      <c r="K80" s="208"/>
      <c r="L80" s="208"/>
      <c r="M80" s="208"/>
      <c r="N80" s="209"/>
      <c r="O80" s="805"/>
      <c r="P80" s="198"/>
      <c r="Q80" s="194"/>
      <c r="R80" s="195"/>
      <c r="S80" s="195"/>
      <c r="T80" s="195"/>
      <c r="U80" s="195"/>
      <c r="V80" s="196"/>
      <c r="W80" s="197"/>
      <c r="X80" s="196"/>
      <c r="Y80" s="196"/>
      <c r="Z80" s="198"/>
      <c r="AA80" s="948" t="str">
        <f t="shared" si="3"/>
        <v/>
      </c>
      <c r="AB80" s="436"/>
      <c r="AD80" s="744">
        <f>_xlfn.IFNA(INDEX('Delegated Wage Grid'!C$14:C$50,MATCH($A80,ListDelegated,0)),0)</f>
        <v>0</v>
      </c>
      <c r="AE80" s="327">
        <f>_xlfn.IFNA(INDEX('Delegated Wage Grid'!D$14:D$50,MATCH($A80,ListDelegated,0)),0)</f>
        <v>0</v>
      </c>
      <c r="AF80" s="327">
        <f>_xlfn.IFNA(INDEX('Delegated Wage Grid'!E$14:E$50,MATCH($A80,ListDelegated,0)),0)</f>
        <v>0</v>
      </c>
      <c r="AG80" s="327">
        <f>_xlfn.IFNA(INDEX('Delegated Wage Grid'!F$14:F$50,MATCH($A80,ListDelegated,0)),0)</f>
        <v>0</v>
      </c>
      <c r="AH80" s="327">
        <f>_xlfn.IFNA(INDEX('Delegated Wage Grid'!G$14:G$50,MATCH($A80,ListDelegated,0)),0)</f>
        <v>0</v>
      </c>
      <c r="AI80" s="327">
        <f>_xlfn.IFNA(INDEX('Delegated Wage Grid'!H$14:H$50,MATCH($A80,ListDelegated,0)),0)</f>
        <v>0</v>
      </c>
      <c r="AJ80" s="327">
        <f t="shared" si="4"/>
        <v>0</v>
      </c>
      <c r="AK80" s="327">
        <f t="shared" si="5"/>
        <v>0</v>
      </c>
    </row>
    <row r="81" spans="1:37" x14ac:dyDescent="0.25">
      <c r="A81" s="75"/>
      <c r="B81" s="75"/>
      <c r="C81" s="75"/>
      <c r="D81" s="54"/>
      <c r="E81" s="178"/>
      <c r="F81" s="928" t="str">
        <f t="shared" si="1"/>
        <v/>
      </c>
      <c r="G81" s="185"/>
      <c r="H81" s="217"/>
      <c r="I81" s="221" t="str">
        <f t="shared" si="2"/>
        <v/>
      </c>
      <c r="J81" s="207"/>
      <c r="K81" s="208"/>
      <c r="L81" s="208"/>
      <c r="M81" s="208"/>
      <c r="N81" s="209"/>
      <c r="O81" s="805"/>
      <c r="P81" s="198"/>
      <c r="Q81" s="194"/>
      <c r="R81" s="195"/>
      <c r="S81" s="195"/>
      <c r="T81" s="195"/>
      <c r="U81" s="195"/>
      <c r="V81" s="196"/>
      <c r="W81" s="197"/>
      <c r="X81" s="196"/>
      <c r="Y81" s="196"/>
      <c r="Z81" s="198"/>
      <c r="AA81" s="948" t="str">
        <f t="shared" si="3"/>
        <v/>
      </c>
      <c r="AB81" s="436"/>
      <c r="AD81" s="744">
        <f>_xlfn.IFNA(INDEX('Delegated Wage Grid'!C$14:C$50,MATCH($A81,ListDelegated,0)),0)</f>
        <v>0</v>
      </c>
      <c r="AE81" s="327">
        <f>_xlfn.IFNA(INDEX('Delegated Wage Grid'!D$14:D$50,MATCH($A81,ListDelegated,0)),0)</f>
        <v>0</v>
      </c>
      <c r="AF81" s="327">
        <f>_xlfn.IFNA(INDEX('Delegated Wage Grid'!E$14:E$50,MATCH($A81,ListDelegated,0)),0)</f>
        <v>0</v>
      </c>
      <c r="AG81" s="327">
        <f>_xlfn.IFNA(INDEX('Delegated Wage Grid'!F$14:F$50,MATCH($A81,ListDelegated,0)),0)</f>
        <v>0</v>
      </c>
      <c r="AH81" s="327">
        <f>_xlfn.IFNA(INDEX('Delegated Wage Grid'!G$14:G$50,MATCH($A81,ListDelegated,0)),0)</f>
        <v>0</v>
      </c>
      <c r="AI81" s="327">
        <f>_xlfn.IFNA(INDEX('Delegated Wage Grid'!H$14:H$50,MATCH($A81,ListDelegated,0)),0)</f>
        <v>0</v>
      </c>
      <c r="AJ81" s="327">
        <f t="shared" si="4"/>
        <v>0</v>
      </c>
      <c r="AK81" s="327">
        <f t="shared" si="5"/>
        <v>0</v>
      </c>
    </row>
    <row r="82" spans="1:37" x14ac:dyDescent="0.25">
      <c r="A82" s="75"/>
      <c r="B82" s="75"/>
      <c r="C82" s="75"/>
      <c r="D82" s="54"/>
      <c r="E82" s="178"/>
      <c r="F82" s="928" t="str">
        <f t="shared" ref="F82:F145" si="6">IF(ISBLANK(A82),"",AD82)</f>
        <v/>
      </c>
      <c r="G82" s="185"/>
      <c r="H82" s="217"/>
      <c r="I82" s="221" t="str">
        <f t="shared" ref="I82:I145" si="7">IF(SUM(J82:N82)=0,"",SUM(J82:N82))</f>
        <v/>
      </c>
      <c r="J82" s="207"/>
      <c r="K82" s="208"/>
      <c r="L82" s="208"/>
      <c r="M82" s="208"/>
      <c r="N82" s="209"/>
      <c r="O82" s="805"/>
      <c r="P82" s="198"/>
      <c r="Q82" s="194"/>
      <c r="R82" s="195"/>
      <c r="S82" s="195"/>
      <c r="T82" s="195"/>
      <c r="U82" s="195"/>
      <c r="V82" s="196"/>
      <c r="W82" s="197"/>
      <c r="X82" s="196"/>
      <c r="Y82" s="196"/>
      <c r="Z82" s="198"/>
      <c r="AA82" s="948" t="str">
        <f t="shared" ref="AA82:AA145" si="8">IF(ISBLANK(A82),"",IF(ROW(AA82)=MATCH(A82,A:A,0),A82,""))</f>
        <v/>
      </c>
      <c r="AB82" s="436"/>
      <c r="AD82" s="744">
        <f>_xlfn.IFNA(INDEX('Delegated Wage Grid'!C$14:C$50,MATCH($A82,ListDelegated,0)),0)</f>
        <v>0</v>
      </c>
      <c r="AE82" s="327">
        <f>_xlfn.IFNA(INDEX('Delegated Wage Grid'!D$14:D$50,MATCH($A82,ListDelegated,0)),0)</f>
        <v>0</v>
      </c>
      <c r="AF82" s="327">
        <f>_xlfn.IFNA(INDEX('Delegated Wage Grid'!E$14:E$50,MATCH($A82,ListDelegated,0)),0)</f>
        <v>0</v>
      </c>
      <c r="AG82" s="327">
        <f>_xlfn.IFNA(INDEX('Delegated Wage Grid'!F$14:F$50,MATCH($A82,ListDelegated,0)),0)</f>
        <v>0</v>
      </c>
      <c r="AH82" s="327">
        <f>_xlfn.IFNA(INDEX('Delegated Wage Grid'!G$14:G$50,MATCH($A82,ListDelegated,0)),0)</f>
        <v>0</v>
      </c>
      <c r="AI82" s="327">
        <f>_xlfn.IFNA(INDEX('Delegated Wage Grid'!H$14:H$50,MATCH($A82,ListDelegated,0)),0)</f>
        <v>0</v>
      </c>
      <c r="AJ82" s="327">
        <f t="shared" ref="AJ82:AJ145" si="9">G82*H82</f>
        <v>0</v>
      </c>
      <c r="AK82" s="327">
        <f t="shared" ref="AK82:AK145" si="10">SUM(J82*AE82,K82*AF82,L82*AG82,M82*AH82+N82*AI82)</f>
        <v>0</v>
      </c>
    </row>
    <row r="83" spans="1:37" x14ac:dyDescent="0.25">
      <c r="A83" s="75"/>
      <c r="B83" s="75"/>
      <c r="C83" s="75"/>
      <c r="D83" s="54"/>
      <c r="E83" s="178"/>
      <c r="F83" s="928" t="str">
        <f t="shared" si="6"/>
        <v/>
      </c>
      <c r="G83" s="185"/>
      <c r="H83" s="217"/>
      <c r="I83" s="221" t="str">
        <f t="shared" si="7"/>
        <v/>
      </c>
      <c r="J83" s="207"/>
      <c r="K83" s="208"/>
      <c r="L83" s="208"/>
      <c r="M83" s="208"/>
      <c r="N83" s="209"/>
      <c r="O83" s="805"/>
      <c r="P83" s="198"/>
      <c r="Q83" s="194"/>
      <c r="R83" s="195"/>
      <c r="S83" s="195"/>
      <c r="T83" s="195"/>
      <c r="U83" s="195"/>
      <c r="V83" s="196"/>
      <c r="W83" s="197"/>
      <c r="X83" s="196"/>
      <c r="Y83" s="196"/>
      <c r="Z83" s="198"/>
      <c r="AA83" s="948" t="str">
        <f t="shared" si="8"/>
        <v/>
      </c>
      <c r="AB83" s="436"/>
      <c r="AD83" s="744">
        <f>_xlfn.IFNA(INDEX('Delegated Wage Grid'!C$14:C$50,MATCH($A83,ListDelegated,0)),0)</f>
        <v>0</v>
      </c>
      <c r="AE83" s="327">
        <f>_xlfn.IFNA(INDEX('Delegated Wage Grid'!D$14:D$50,MATCH($A83,ListDelegated,0)),0)</f>
        <v>0</v>
      </c>
      <c r="AF83" s="327">
        <f>_xlfn.IFNA(INDEX('Delegated Wage Grid'!E$14:E$50,MATCH($A83,ListDelegated,0)),0)</f>
        <v>0</v>
      </c>
      <c r="AG83" s="327">
        <f>_xlfn.IFNA(INDEX('Delegated Wage Grid'!F$14:F$50,MATCH($A83,ListDelegated,0)),0)</f>
        <v>0</v>
      </c>
      <c r="AH83" s="327">
        <f>_xlfn.IFNA(INDEX('Delegated Wage Grid'!G$14:G$50,MATCH($A83,ListDelegated,0)),0)</f>
        <v>0</v>
      </c>
      <c r="AI83" s="327">
        <f>_xlfn.IFNA(INDEX('Delegated Wage Grid'!H$14:H$50,MATCH($A83,ListDelegated,0)),0)</f>
        <v>0</v>
      </c>
      <c r="AJ83" s="327">
        <f t="shared" si="9"/>
        <v>0</v>
      </c>
      <c r="AK83" s="327">
        <f t="shared" si="10"/>
        <v>0</v>
      </c>
    </row>
    <row r="84" spans="1:37" x14ac:dyDescent="0.25">
      <c r="A84" s="75"/>
      <c r="B84" s="75"/>
      <c r="C84" s="75"/>
      <c r="D84" s="54"/>
      <c r="E84" s="178"/>
      <c r="F84" s="928" t="str">
        <f t="shared" si="6"/>
        <v/>
      </c>
      <c r="G84" s="185"/>
      <c r="H84" s="217"/>
      <c r="I84" s="221" t="str">
        <f t="shared" si="7"/>
        <v/>
      </c>
      <c r="J84" s="207"/>
      <c r="K84" s="208"/>
      <c r="L84" s="208"/>
      <c r="M84" s="208"/>
      <c r="N84" s="209"/>
      <c r="O84" s="805"/>
      <c r="P84" s="198"/>
      <c r="Q84" s="194"/>
      <c r="R84" s="195"/>
      <c r="S84" s="195"/>
      <c r="T84" s="195"/>
      <c r="U84" s="195"/>
      <c r="V84" s="196"/>
      <c r="W84" s="197"/>
      <c r="X84" s="196"/>
      <c r="Y84" s="196"/>
      <c r="Z84" s="198"/>
      <c r="AA84" s="948" t="str">
        <f t="shared" si="8"/>
        <v/>
      </c>
      <c r="AB84" s="436"/>
      <c r="AD84" s="744">
        <f>_xlfn.IFNA(INDEX('Delegated Wage Grid'!C$14:C$50,MATCH($A84,ListDelegated,0)),0)</f>
        <v>0</v>
      </c>
      <c r="AE84" s="327">
        <f>_xlfn.IFNA(INDEX('Delegated Wage Grid'!D$14:D$50,MATCH($A84,ListDelegated,0)),0)</f>
        <v>0</v>
      </c>
      <c r="AF84" s="327">
        <f>_xlfn.IFNA(INDEX('Delegated Wage Grid'!E$14:E$50,MATCH($A84,ListDelegated,0)),0)</f>
        <v>0</v>
      </c>
      <c r="AG84" s="327">
        <f>_xlfn.IFNA(INDEX('Delegated Wage Grid'!F$14:F$50,MATCH($A84,ListDelegated,0)),0)</f>
        <v>0</v>
      </c>
      <c r="AH84" s="327">
        <f>_xlfn.IFNA(INDEX('Delegated Wage Grid'!G$14:G$50,MATCH($A84,ListDelegated,0)),0)</f>
        <v>0</v>
      </c>
      <c r="AI84" s="327">
        <f>_xlfn.IFNA(INDEX('Delegated Wage Grid'!H$14:H$50,MATCH($A84,ListDelegated,0)),0)</f>
        <v>0</v>
      </c>
      <c r="AJ84" s="327">
        <f t="shared" si="9"/>
        <v>0</v>
      </c>
      <c r="AK84" s="327">
        <f t="shared" si="10"/>
        <v>0</v>
      </c>
    </row>
    <row r="85" spans="1:37" x14ac:dyDescent="0.25">
      <c r="A85" s="75"/>
      <c r="B85" s="75"/>
      <c r="C85" s="75"/>
      <c r="D85" s="54"/>
      <c r="E85" s="178"/>
      <c r="F85" s="928" t="str">
        <f t="shared" si="6"/>
        <v/>
      </c>
      <c r="G85" s="185"/>
      <c r="H85" s="217"/>
      <c r="I85" s="221" t="str">
        <f t="shared" si="7"/>
        <v/>
      </c>
      <c r="J85" s="207"/>
      <c r="K85" s="208"/>
      <c r="L85" s="208"/>
      <c r="M85" s="208"/>
      <c r="N85" s="209"/>
      <c r="O85" s="805"/>
      <c r="P85" s="198"/>
      <c r="Q85" s="194"/>
      <c r="R85" s="195"/>
      <c r="S85" s="195"/>
      <c r="T85" s="195"/>
      <c r="U85" s="195"/>
      <c r="V85" s="196"/>
      <c r="W85" s="197"/>
      <c r="X85" s="196"/>
      <c r="Y85" s="196"/>
      <c r="Z85" s="198"/>
      <c r="AA85" s="948" t="str">
        <f t="shared" si="8"/>
        <v/>
      </c>
      <c r="AB85" s="436"/>
      <c r="AD85" s="744">
        <f>_xlfn.IFNA(INDEX('Delegated Wage Grid'!C$14:C$50,MATCH($A85,ListDelegated,0)),0)</f>
        <v>0</v>
      </c>
      <c r="AE85" s="327">
        <f>_xlfn.IFNA(INDEX('Delegated Wage Grid'!D$14:D$50,MATCH($A85,ListDelegated,0)),0)</f>
        <v>0</v>
      </c>
      <c r="AF85" s="327">
        <f>_xlfn.IFNA(INDEX('Delegated Wage Grid'!E$14:E$50,MATCH($A85,ListDelegated,0)),0)</f>
        <v>0</v>
      </c>
      <c r="AG85" s="327">
        <f>_xlfn.IFNA(INDEX('Delegated Wage Grid'!F$14:F$50,MATCH($A85,ListDelegated,0)),0)</f>
        <v>0</v>
      </c>
      <c r="AH85" s="327">
        <f>_xlfn.IFNA(INDEX('Delegated Wage Grid'!G$14:G$50,MATCH($A85,ListDelegated,0)),0)</f>
        <v>0</v>
      </c>
      <c r="AI85" s="327">
        <f>_xlfn.IFNA(INDEX('Delegated Wage Grid'!H$14:H$50,MATCH($A85,ListDelegated,0)),0)</f>
        <v>0</v>
      </c>
      <c r="AJ85" s="327">
        <f t="shared" si="9"/>
        <v>0</v>
      </c>
      <c r="AK85" s="327">
        <f t="shared" si="10"/>
        <v>0</v>
      </c>
    </row>
    <row r="86" spans="1:37" x14ac:dyDescent="0.25">
      <c r="A86" s="75"/>
      <c r="B86" s="75"/>
      <c r="C86" s="75"/>
      <c r="D86" s="54"/>
      <c r="E86" s="178"/>
      <c r="F86" s="928" t="str">
        <f t="shared" si="6"/>
        <v/>
      </c>
      <c r="G86" s="185"/>
      <c r="H86" s="217"/>
      <c r="I86" s="221" t="str">
        <f t="shared" si="7"/>
        <v/>
      </c>
      <c r="J86" s="207"/>
      <c r="K86" s="208"/>
      <c r="L86" s="208"/>
      <c r="M86" s="208"/>
      <c r="N86" s="209"/>
      <c r="O86" s="805"/>
      <c r="P86" s="198"/>
      <c r="Q86" s="194"/>
      <c r="R86" s="195"/>
      <c r="S86" s="195"/>
      <c r="T86" s="195"/>
      <c r="U86" s="195"/>
      <c r="V86" s="196"/>
      <c r="W86" s="197"/>
      <c r="X86" s="196"/>
      <c r="Y86" s="196"/>
      <c r="Z86" s="198"/>
      <c r="AA86" s="948" t="str">
        <f t="shared" si="8"/>
        <v/>
      </c>
      <c r="AB86" s="436"/>
      <c r="AD86" s="744">
        <f>_xlfn.IFNA(INDEX('Delegated Wage Grid'!C$14:C$50,MATCH($A86,ListDelegated,0)),0)</f>
        <v>0</v>
      </c>
      <c r="AE86" s="327">
        <f>_xlfn.IFNA(INDEX('Delegated Wage Grid'!D$14:D$50,MATCH($A86,ListDelegated,0)),0)</f>
        <v>0</v>
      </c>
      <c r="AF86" s="327">
        <f>_xlfn.IFNA(INDEX('Delegated Wage Grid'!E$14:E$50,MATCH($A86,ListDelegated,0)),0)</f>
        <v>0</v>
      </c>
      <c r="AG86" s="327">
        <f>_xlfn.IFNA(INDEX('Delegated Wage Grid'!F$14:F$50,MATCH($A86,ListDelegated,0)),0)</f>
        <v>0</v>
      </c>
      <c r="AH86" s="327">
        <f>_xlfn.IFNA(INDEX('Delegated Wage Grid'!G$14:G$50,MATCH($A86,ListDelegated,0)),0)</f>
        <v>0</v>
      </c>
      <c r="AI86" s="327">
        <f>_xlfn.IFNA(INDEX('Delegated Wage Grid'!H$14:H$50,MATCH($A86,ListDelegated,0)),0)</f>
        <v>0</v>
      </c>
      <c r="AJ86" s="327">
        <f t="shared" si="9"/>
        <v>0</v>
      </c>
      <c r="AK86" s="327">
        <f t="shared" si="10"/>
        <v>0</v>
      </c>
    </row>
    <row r="87" spans="1:37" x14ac:dyDescent="0.25">
      <c r="A87" s="75"/>
      <c r="B87" s="75"/>
      <c r="C87" s="75"/>
      <c r="D87" s="54"/>
      <c r="E87" s="178"/>
      <c r="F87" s="928" t="str">
        <f t="shared" si="6"/>
        <v/>
      </c>
      <c r="G87" s="185"/>
      <c r="H87" s="217"/>
      <c r="I87" s="221" t="str">
        <f t="shared" si="7"/>
        <v/>
      </c>
      <c r="J87" s="207"/>
      <c r="K87" s="208"/>
      <c r="L87" s="208"/>
      <c r="M87" s="208"/>
      <c r="N87" s="209"/>
      <c r="O87" s="805"/>
      <c r="P87" s="198"/>
      <c r="Q87" s="194"/>
      <c r="R87" s="195"/>
      <c r="S87" s="195"/>
      <c r="T87" s="195"/>
      <c r="U87" s="195"/>
      <c r="V87" s="196"/>
      <c r="W87" s="197"/>
      <c r="X87" s="196"/>
      <c r="Y87" s="196"/>
      <c r="Z87" s="198"/>
      <c r="AA87" s="948" t="str">
        <f t="shared" si="8"/>
        <v/>
      </c>
      <c r="AB87" s="436"/>
      <c r="AD87" s="744">
        <f>_xlfn.IFNA(INDEX('Delegated Wage Grid'!C$14:C$50,MATCH($A87,ListDelegated,0)),0)</f>
        <v>0</v>
      </c>
      <c r="AE87" s="327">
        <f>_xlfn.IFNA(INDEX('Delegated Wage Grid'!D$14:D$50,MATCH($A87,ListDelegated,0)),0)</f>
        <v>0</v>
      </c>
      <c r="AF87" s="327">
        <f>_xlfn.IFNA(INDEX('Delegated Wage Grid'!E$14:E$50,MATCH($A87,ListDelegated,0)),0)</f>
        <v>0</v>
      </c>
      <c r="AG87" s="327">
        <f>_xlfn.IFNA(INDEX('Delegated Wage Grid'!F$14:F$50,MATCH($A87,ListDelegated,0)),0)</f>
        <v>0</v>
      </c>
      <c r="AH87" s="327">
        <f>_xlfn.IFNA(INDEX('Delegated Wage Grid'!G$14:G$50,MATCH($A87,ListDelegated,0)),0)</f>
        <v>0</v>
      </c>
      <c r="AI87" s="327">
        <f>_xlfn.IFNA(INDEX('Delegated Wage Grid'!H$14:H$50,MATCH($A87,ListDelegated,0)),0)</f>
        <v>0</v>
      </c>
      <c r="AJ87" s="327">
        <f t="shared" si="9"/>
        <v>0</v>
      </c>
      <c r="AK87" s="327">
        <f t="shared" si="10"/>
        <v>0</v>
      </c>
    </row>
    <row r="88" spans="1:37" x14ac:dyDescent="0.25">
      <c r="A88" s="75"/>
      <c r="B88" s="75"/>
      <c r="C88" s="75"/>
      <c r="D88" s="54"/>
      <c r="E88" s="178"/>
      <c r="F88" s="928" t="str">
        <f t="shared" si="6"/>
        <v/>
      </c>
      <c r="G88" s="185"/>
      <c r="H88" s="217"/>
      <c r="I88" s="221" t="str">
        <f t="shared" si="7"/>
        <v/>
      </c>
      <c r="J88" s="207"/>
      <c r="K88" s="208"/>
      <c r="L88" s="208"/>
      <c r="M88" s="208"/>
      <c r="N88" s="209"/>
      <c r="O88" s="805"/>
      <c r="P88" s="198"/>
      <c r="Q88" s="194"/>
      <c r="R88" s="195"/>
      <c r="S88" s="195"/>
      <c r="T88" s="195"/>
      <c r="U88" s="195"/>
      <c r="V88" s="196"/>
      <c r="W88" s="197"/>
      <c r="X88" s="196"/>
      <c r="Y88" s="196"/>
      <c r="Z88" s="198"/>
      <c r="AA88" s="948" t="str">
        <f t="shared" si="8"/>
        <v/>
      </c>
      <c r="AB88" s="436"/>
      <c r="AD88" s="744">
        <f>_xlfn.IFNA(INDEX('Delegated Wage Grid'!C$14:C$50,MATCH($A88,ListDelegated,0)),0)</f>
        <v>0</v>
      </c>
      <c r="AE88" s="327">
        <f>_xlfn.IFNA(INDEX('Delegated Wage Grid'!D$14:D$50,MATCH($A88,ListDelegated,0)),0)</f>
        <v>0</v>
      </c>
      <c r="AF88" s="327">
        <f>_xlfn.IFNA(INDEX('Delegated Wage Grid'!E$14:E$50,MATCH($A88,ListDelegated,0)),0)</f>
        <v>0</v>
      </c>
      <c r="AG88" s="327">
        <f>_xlfn.IFNA(INDEX('Delegated Wage Grid'!F$14:F$50,MATCH($A88,ListDelegated,0)),0)</f>
        <v>0</v>
      </c>
      <c r="AH88" s="327">
        <f>_xlfn.IFNA(INDEX('Delegated Wage Grid'!G$14:G$50,MATCH($A88,ListDelegated,0)),0)</f>
        <v>0</v>
      </c>
      <c r="AI88" s="327">
        <f>_xlfn.IFNA(INDEX('Delegated Wage Grid'!H$14:H$50,MATCH($A88,ListDelegated,0)),0)</f>
        <v>0</v>
      </c>
      <c r="AJ88" s="327">
        <f t="shared" si="9"/>
        <v>0</v>
      </c>
      <c r="AK88" s="327">
        <f t="shared" si="10"/>
        <v>0</v>
      </c>
    </row>
    <row r="89" spans="1:37" x14ac:dyDescent="0.25">
      <c r="A89" s="75"/>
      <c r="B89" s="75"/>
      <c r="C89" s="75"/>
      <c r="D89" s="54"/>
      <c r="E89" s="178"/>
      <c r="F89" s="928" t="str">
        <f t="shared" si="6"/>
        <v/>
      </c>
      <c r="G89" s="185"/>
      <c r="H89" s="217"/>
      <c r="I89" s="221" t="str">
        <f t="shared" si="7"/>
        <v/>
      </c>
      <c r="J89" s="207"/>
      <c r="K89" s="208"/>
      <c r="L89" s="208"/>
      <c r="M89" s="208"/>
      <c r="N89" s="209"/>
      <c r="O89" s="805"/>
      <c r="P89" s="198"/>
      <c r="Q89" s="194"/>
      <c r="R89" s="195"/>
      <c r="S89" s="195"/>
      <c r="T89" s="195"/>
      <c r="U89" s="195"/>
      <c r="V89" s="196"/>
      <c r="W89" s="197"/>
      <c r="X89" s="196"/>
      <c r="Y89" s="196"/>
      <c r="Z89" s="198"/>
      <c r="AA89" s="948" t="str">
        <f t="shared" si="8"/>
        <v/>
      </c>
      <c r="AB89" s="436"/>
      <c r="AD89" s="744">
        <f>_xlfn.IFNA(INDEX('Delegated Wage Grid'!C$14:C$50,MATCH($A89,ListDelegated,0)),0)</f>
        <v>0</v>
      </c>
      <c r="AE89" s="327">
        <f>_xlfn.IFNA(INDEX('Delegated Wage Grid'!D$14:D$50,MATCH($A89,ListDelegated,0)),0)</f>
        <v>0</v>
      </c>
      <c r="AF89" s="327">
        <f>_xlfn.IFNA(INDEX('Delegated Wage Grid'!E$14:E$50,MATCH($A89,ListDelegated,0)),0)</f>
        <v>0</v>
      </c>
      <c r="AG89" s="327">
        <f>_xlfn.IFNA(INDEX('Delegated Wage Grid'!F$14:F$50,MATCH($A89,ListDelegated,0)),0)</f>
        <v>0</v>
      </c>
      <c r="AH89" s="327">
        <f>_xlfn.IFNA(INDEX('Delegated Wage Grid'!G$14:G$50,MATCH($A89,ListDelegated,0)),0)</f>
        <v>0</v>
      </c>
      <c r="AI89" s="327">
        <f>_xlfn.IFNA(INDEX('Delegated Wage Grid'!H$14:H$50,MATCH($A89,ListDelegated,0)),0)</f>
        <v>0</v>
      </c>
      <c r="AJ89" s="327">
        <f t="shared" si="9"/>
        <v>0</v>
      </c>
      <c r="AK89" s="327">
        <f t="shared" si="10"/>
        <v>0</v>
      </c>
    </row>
    <row r="90" spans="1:37" x14ac:dyDescent="0.25">
      <c r="A90" s="75"/>
      <c r="B90" s="75"/>
      <c r="C90" s="75"/>
      <c r="D90" s="54"/>
      <c r="E90" s="178"/>
      <c r="F90" s="928" t="str">
        <f t="shared" si="6"/>
        <v/>
      </c>
      <c r="G90" s="185"/>
      <c r="H90" s="217"/>
      <c r="I90" s="221" t="str">
        <f t="shared" si="7"/>
        <v/>
      </c>
      <c r="J90" s="207"/>
      <c r="K90" s="208"/>
      <c r="L90" s="208"/>
      <c r="M90" s="208"/>
      <c r="N90" s="209"/>
      <c r="O90" s="805"/>
      <c r="P90" s="198"/>
      <c r="Q90" s="194"/>
      <c r="R90" s="195"/>
      <c r="S90" s="195"/>
      <c r="T90" s="195"/>
      <c r="U90" s="195"/>
      <c r="V90" s="196"/>
      <c r="W90" s="197"/>
      <c r="X90" s="196"/>
      <c r="Y90" s="196"/>
      <c r="Z90" s="198"/>
      <c r="AA90" s="948" t="str">
        <f t="shared" si="8"/>
        <v/>
      </c>
      <c r="AB90" s="436"/>
      <c r="AD90" s="744">
        <f>_xlfn.IFNA(INDEX('Delegated Wage Grid'!C$14:C$50,MATCH($A90,ListDelegated,0)),0)</f>
        <v>0</v>
      </c>
      <c r="AE90" s="327">
        <f>_xlfn.IFNA(INDEX('Delegated Wage Grid'!D$14:D$50,MATCH($A90,ListDelegated,0)),0)</f>
        <v>0</v>
      </c>
      <c r="AF90" s="327">
        <f>_xlfn.IFNA(INDEX('Delegated Wage Grid'!E$14:E$50,MATCH($A90,ListDelegated,0)),0)</f>
        <v>0</v>
      </c>
      <c r="AG90" s="327">
        <f>_xlfn.IFNA(INDEX('Delegated Wage Grid'!F$14:F$50,MATCH($A90,ListDelegated,0)),0)</f>
        <v>0</v>
      </c>
      <c r="AH90" s="327">
        <f>_xlfn.IFNA(INDEX('Delegated Wage Grid'!G$14:G$50,MATCH($A90,ListDelegated,0)),0)</f>
        <v>0</v>
      </c>
      <c r="AI90" s="327">
        <f>_xlfn.IFNA(INDEX('Delegated Wage Grid'!H$14:H$50,MATCH($A90,ListDelegated,0)),0)</f>
        <v>0</v>
      </c>
      <c r="AJ90" s="327">
        <f t="shared" si="9"/>
        <v>0</v>
      </c>
      <c r="AK90" s="327">
        <f t="shared" si="10"/>
        <v>0</v>
      </c>
    </row>
    <row r="91" spans="1:37" x14ac:dyDescent="0.25">
      <c r="A91" s="75"/>
      <c r="B91" s="75"/>
      <c r="C91" s="75"/>
      <c r="D91" s="54"/>
      <c r="E91" s="178"/>
      <c r="F91" s="928" t="str">
        <f t="shared" si="6"/>
        <v/>
      </c>
      <c r="G91" s="185"/>
      <c r="H91" s="217"/>
      <c r="I91" s="221" t="str">
        <f t="shared" si="7"/>
        <v/>
      </c>
      <c r="J91" s="207"/>
      <c r="K91" s="208"/>
      <c r="L91" s="208"/>
      <c r="M91" s="208"/>
      <c r="N91" s="209"/>
      <c r="O91" s="805"/>
      <c r="P91" s="198"/>
      <c r="Q91" s="194"/>
      <c r="R91" s="195"/>
      <c r="S91" s="195"/>
      <c r="T91" s="195"/>
      <c r="U91" s="195"/>
      <c r="V91" s="196"/>
      <c r="W91" s="197"/>
      <c r="X91" s="196"/>
      <c r="Y91" s="196"/>
      <c r="Z91" s="198"/>
      <c r="AA91" s="948" t="str">
        <f t="shared" si="8"/>
        <v/>
      </c>
      <c r="AB91" s="436"/>
      <c r="AD91" s="744">
        <f>_xlfn.IFNA(INDEX('Delegated Wage Grid'!C$14:C$50,MATCH($A91,ListDelegated,0)),0)</f>
        <v>0</v>
      </c>
      <c r="AE91" s="327">
        <f>_xlfn.IFNA(INDEX('Delegated Wage Grid'!D$14:D$50,MATCH($A91,ListDelegated,0)),0)</f>
        <v>0</v>
      </c>
      <c r="AF91" s="327">
        <f>_xlfn.IFNA(INDEX('Delegated Wage Grid'!E$14:E$50,MATCH($A91,ListDelegated,0)),0)</f>
        <v>0</v>
      </c>
      <c r="AG91" s="327">
        <f>_xlfn.IFNA(INDEX('Delegated Wage Grid'!F$14:F$50,MATCH($A91,ListDelegated,0)),0)</f>
        <v>0</v>
      </c>
      <c r="AH91" s="327">
        <f>_xlfn.IFNA(INDEX('Delegated Wage Grid'!G$14:G$50,MATCH($A91,ListDelegated,0)),0)</f>
        <v>0</v>
      </c>
      <c r="AI91" s="327">
        <f>_xlfn.IFNA(INDEX('Delegated Wage Grid'!H$14:H$50,MATCH($A91,ListDelegated,0)),0)</f>
        <v>0</v>
      </c>
      <c r="AJ91" s="327">
        <f t="shared" si="9"/>
        <v>0</v>
      </c>
      <c r="AK91" s="327">
        <f t="shared" si="10"/>
        <v>0</v>
      </c>
    </row>
    <row r="92" spans="1:37" x14ac:dyDescent="0.25">
      <c r="A92" s="75"/>
      <c r="B92" s="75"/>
      <c r="C92" s="75"/>
      <c r="D92" s="54"/>
      <c r="E92" s="178"/>
      <c r="F92" s="928" t="str">
        <f t="shared" si="6"/>
        <v/>
      </c>
      <c r="G92" s="185"/>
      <c r="H92" s="217"/>
      <c r="I92" s="221" t="str">
        <f t="shared" si="7"/>
        <v/>
      </c>
      <c r="J92" s="207"/>
      <c r="K92" s="208"/>
      <c r="L92" s="208"/>
      <c r="M92" s="208"/>
      <c r="N92" s="209"/>
      <c r="O92" s="805"/>
      <c r="P92" s="198"/>
      <c r="Q92" s="194"/>
      <c r="R92" s="195"/>
      <c r="S92" s="195"/>
      <c r="T92" s="195"/>
      <c r="U92" s="195"/>
      <c r="V92" s="196"/>
      <c r="W92" s="197"/>
      <c r="X92" s="196"/>
      <c r="Y92" s="196"/>
      <c r="Z92" s="198"/>
      <c r="AA92" s="948" t="str">
        <f t="shared" si="8"/>
        <v/>
      </c>
      <c r="AB92" s="436"/>
      <c r="AD92" s="744">
        <f>_xlfn.IFNA(INDEX('Delegated Wage Grid'!C$14:C$50,MATCH($A92,ListDelegated,0)),0)</f>
        <v>0</v>
      </c>
      <c r="AE92" s="327">
        <f>_xlfn.IFNA(INDEX('Delegated Wage Grid'!D$14:D$50,MATCH($A92,ListDelegated,0)),0)</f>
        <v>0</v>
      </c>
      <c r="AF92" s="327">
        <f>_xlfn.IFNA(INDEX('Delegated Wage Grid'!E$14:E$50,MATCH($A92,ListDelegated,0)),0)</f>
        <v>0</v>
      </c>
      <c r="AG92" s="327">
        <f>_xlfn.IFNA(INDEX('Delegated Wage Grid'!F$14:F$50,MATCH($A92,ListDelegated,0)),0)</f>
        <v>0</v>
      </c>
      <c r="AH92" s="327">
        <f>_xlfn.IFNA(INDEX('Delegated Wage Grid'!G$14:G$50,MATCH($A92,ListDelegated,0)),0)</f>
        <v>0</v>
      </c>
      <c r="AI92" s="327">
        <f>_xlfn.IFNA(INDEX('Delegated Wage Grid'!H$14:H$50,MATCH($A92,ListDelegated,0)),0)</f>
        <v>0</v>
      </c>
      <c r="AJ92" s="327">
        <f t="shared" si="9"/>
        <v>0</v>
      </c>
      <c r="AK92" s="327">
        <f t="shared" si="10"/>
        <v>0</v>
      </c>
    </row>
    <row r="93" spans="1:37" x14ac:dyDescent="0.25">
      <c r="A93" s="75"/>
      <c r="B93" s="75"/>
      <c r="C93" s="75"/>
      <c r="D93" s="54"/>
      <c r="E93" s="178"/>
      <c r="F93" s="928" t="str">
        <f t="shared" si="6"/>
        <v/>
      </c>
      <c r="G93" s="185"/>
      <c r="H93" s="217"/>
      <c r="I93" s="221" t="str">
        <f t="shared" si="7"/>
        <v/>
      </c>
      <c r="J93" s="207"/>
      <c r="K93" s="208"/>
      <c r="L93" s="208"/>
      <c r="M93" s="208"/>
      <c r="N93" s="209"/>
      <c r="O93" s="805"/>
      <c r="P93" s="198"/>
      <c r="Q93" s="194"/>
      <c r="R93" s="195"/>
      <c r="S93" s="195"/>
      <c r="T93" s="195"/>
      <c r="U93" s="195"/>
      <c r="V93" s="196"/>
      <c r="W93" s="197"/>
      <c r="X93" s="196"/>
      <c r="Y93" s="196"/>
      <c r="Z93" s="198"/>
      <c r="AA93" s="948" t="str">
        <f t="shared" si="8"/>
        <v/>
      </c>
      <c r="AB93" s="436"/>
      <c r="AD93" s="744">
        <f>_xlfn.IFNA(INDEX('Delegated Wage Grid'!C$14:C$50,MATCH($A93,ListDelegated,0)),0)</f>
        <v>0</v>
      </c>
      <c r="AE93" s="327">
        <f>_xlfn.IFNA(INDEX('Delegated Wage Grid'!D$14:D$50,MATCH($A93,ListDelegated,0)),0)</f>
        <v>0</v>
      </c>
      <c r="AF93" s="327">
        <f>_xlfn.IFNA(INDEX('Delegated Wage Grid'!E$14:E$50,MATCH($A93,ListDelegated,0)),0)</f>
        <v>0</v>
      </c>
      <c r="AG93" s="327">
        <f>_xlfn.IFNA(INDEX('Delegated Wage Grid'!F$14:F$50,MATCH($A93,ListDelegated,0)),0)</f>
        <v>0</v>
      </c>
      <c r="AH93" s="327">
        <f>_xlfn.IFNA(INDEX('Delegated Wage Grid'!G$14:G$50,MATCH($A93,ListDelegated,0)),0)</f>
        <v>0</v>
      </c>
      <c r="AI93" s="327">
        <f>_xlfn.IFNA(INDEX('Delegated Wage Grid'!H$14:H$50,MATCH($A93,ListDelegated,0)),0)</f>
        <v>0</v>
      </c>
      <c r="AJ93" s="327">
        <f t="shared" si="9"/>
        <v>0</v>
      </c>
      <c r="AK93" s="327">
        <f t="shared" si="10"/>
        <v>0</v>
      </c>
    </row>
    <row r="94" spans="1:37" x14ac:dyDescent="0.25">
      <c r="A94" s="75"/>
      <c r="B94" s="75"/>
      <c r="C94" s="75"/>
      <c r="D94" s="54"/>
      <c r="E94" s="178"/>
      <c r="F94" s="928" t="str">
        <f t="shared" si="6"/>
        <v/>
      </c>
      <c r="G94" s="185"/>
      <c r="H94" s="217"/>
      <c r="I94" s="221" t="str">
        <f t="shared" si="7"/>
        <v/>
      </c>
      <c r="J94" s="207"/>
      <c r="K94" s="208"/>
      <c r="L94" s="208"/>
      <c r="M94" s="208"/>
      <c r="N94" s="209"/>
      <c r="O94" s="805"/>
      <c r="P94" s="198"/>
      <c r="Q94" s="194"/>
      <c r="R94" s="195"/>
      <c r="S94" s="195"/>
      <c r="T94" s="195"/>
      <c r="U94" s="195"/>
      <c r="V94" s="196"/>
      <c r="W94" s="197"/>
      <c r="X94" s="196"/>
      <c r="Y94" s="196"/>
      <c r="Z94" s="198"/>
      <c r="AA94" s="948" t="str">
        <f t="shared" si="8"/>
        <v/>
      </c>
      <c r="AB94" s="436"/>
      <c r="AD94" s="744">
        <f>_xlfn.IFNA(INDEX('Delegated Wage Grid'!C$14:C$50,MATCH($A94,ListDelegated,0)),0)</f>
        <v>0</v>
      </c>
      <c r="AE94" s="327">
        <f>_xlfn.IFNA(INDEX('Delegated Wage Grid'!D$14:D$50,MATCH($A94,ListDelegated,0)),0)</f>
        <v>0</v>
      </c>
      <c r="AF94" s="327">
        <f>_xlfn.IFNA(INDEX('Delegated Wage Grid'!E$14:E$50,MATCH($A94,ListDelegated,0)),0)</f>
        <v>0</v>
      </c>
      <c r="AG94" s="327">
        <f>_xlfn.IFNA(INDEX('Delegated Wage Grid'!F$14:F$50,MATCH($A94,ListDelegated,0)),0)</f>
        <v>0</v>
      </c>
      <c r="AH94" s="327">
        <f>_xlfn.IFNA(INDEX('Delegated Wage Grid'!G$14:G$50,MATCH($A94,ListDelegated,0)),0)</f>
        <v>0</v>
      </c>
      <c r="AI94" s="327">
        <f>_xlfn.IFNA(INDEX('Delegated Wage Grid'!H$14:H$50,MATCH($A94,ListDelegated,0)),0)</f>
        <v>0</v>
      </c>
      <c r="AJ94" s="327">
        <f t="shared" si="9"/>
        <v>0</v>
      </c>
      <c r="AK94" s="327">
        <f t="shared" si="10"/>
        <v>0</v>
      </c>
    </row>
    <row r="95" spans="1:37" x14ac:dyDescent="0.25">
      <c r="A95" s="75"/>
      <c r="B95" s="75"/>
      <c r="C95" s="75"/>
      <c r="D95" s="54"/>
      <c r="E95" s="178"/>
      <c r="F95" s="928" t="str">
        <f t="shared" si="6"/>
        <v/>
      </c>
      <c r="G95" s="185"/>
      <c r="H95" s="217"/>
      <c r="I95" s="221" t="str">
        <f t="shared" si="7"/>
        <v/>
      </c>
      <c r="J95" s="207"/>
      <c r="K95" s="208"/>
      <c r="L95" s="208"/>
      <c r="M95" s="208"/>
      <c r="N95" s="209"/>
      <c r="O95" s="805"/>
      <c r="P95" s="198"/>
      <c r="Q95" s="194"/>
      <c r="R95" s="195"/>
      <c r="S95" s="195"/>
      <c r="T95" s="195"/>
      <c r="U95" s="195"/>
      <c r="V95" s="196"/>
      <c r="W95" s="197"/>
      <c r="X95" s="196"/>
      <c r="Y95" s="196"/>
      <c r="Z95" s="198"/>
      <c r="AA95" s="948" t="str">
        <f t="shared" si="8"/>
        <v/>
      </c>
      <c r="AB95" s="436"/>
      <c r="AD95" s="744">
        <f>_xlfn.IFNA(INDEX('Delegated Wage Grid'!C$14:C$50,MATCH($A95,ListDelegated,0)),0)</f>
        <v>0</v>
      </c>
      <c r="AE95" s="327">
        <f>_xlfn.IFNA(INDEX('Delegated Wage Grid'!D$14:D$50,MATCH($A95,ListDelegated,0)),0)</f>
        <v>0</v>
      </c>
      <c r="AF95" s="327">
        <f>_xlfn.IFNA(INDEX('Delegated Wage Grid'!E$14:E$50,MATCH($A95,ListDelegated,0)),0)</f>
        <v>0</v>
      </c>
      <c r="AG95" s="327">
        <f>_xlfn.IFNA(INDEX('Delegated Wage Grid'!F$14:F$50,MATCH($A95,ListDelegated,0)),0)</f>
        <v>0</v>
      </c>
      <c r="AH95" s="327">
        <f>_xlfn.IFNA(INDEX('Delegated Wage Grid'!G$14:G$50,MATCH($A95,ListDelegated,0)),0)</f>
        <v>0</v>
      </c>
      <c r="AI95" s="327">
        <f>_xlfn.IFNA(INDEX('Delegated Wage Grid'!H$14:H$50,MATCH($A95,ListDelegated,0)),0)</f>
        <v>0</v>
      </c>
      <c r="AJ95" s="327">
        <f t="shared" si="9"/>
        <v>0</v>
      </c>
      <c r="AK95" s="327">
        <f t="shared" si="10"/>
        <v>0</v>
      </c>
    </row>
    <row r="96" spans="1:37" x14ac:dyDescent="0.25">
      <c r="A96" s="75"/>
      <c r="B96" s="75"/>
      <c r="C96" s="75"/>
      <c r="D96" s="54"/>
      <c r="E96" s="178"/>
      <c r="F96" s="928" t="str">
        <f t="shared" si="6"/>
        <v/>
      </c>
      <c r="G96" s="185"/>
      <c r="H96" s="217"/>
      <c r="I96" s="221" t="str">
        <f t="shared" si="7"/>
        <v/>
      </c>
      <c r="J96" s="207"/>
      <c r="K96" s="208"/>
      <c r="L96" s="208"/>
      <c r="M96" s="208"/>
      <c r="N96" s="209"/>
      <c r="O96" s="805"/>
      <c r="P96" s="198"/>
      <c r="Q96" s="194"/>
      <c r="R96" s="195"/>
      <c r="S96" s="195"/>
      <c r="T96" s="195"/>
      <c r="U96" s="195"/>
      <c r="V96" s="196"/>
      <c r="W96" s="197"/>
      <c r="X96" s="196"/>
      <c r="Y96" s="196"/>
      <c r="Z96" s="198"/>
      <c r="AA96" s="948" t="str">
        <f t="shared" si="8"/>
        <v/>
      </c>
      <c r="AB96" s="436"/>
      <c r="AD96" s="744">
        <f>_xlfn.IFNA(INDEX('Delegated Wage Grid'!C$14:C$50,MATCH($A96,ListDelegated,0)),0)</f>
        <v>0</v>
      </c>
      <c r="AE96" s="327">
        <f>_xlfn.IFNA(INDEX('Delegated Wage Grid'!D$14:D$50,MATCH($A96,ListDelegated,0)),0)</f>
        <v>0</v>
      </c>
      <c r="AF96" s="327">
        <f>_xlfn.IFNA(INDEX('Delegated Wage Grid'!E$14:E$50,MATCH($A96,ListDelegated,0)),0)</f>
        <v>0</v>
      </c>
      <c r="AG96" s="327">
        <f>_xlfn.IFNA(INDEX('Delegated Wage Grid'!F$14:F$50,MATCH($A96,ListDelegated,0)),0)</f>
        <v>0</v>
      </c>
      <c r="AH96" s="327">
        <f>_xlfn.IFNA(INDEX('Delegated Wage Grid'!G$14:G$50,MATCH($A96,ListDelegated,0)),0)</f>
        <v>0</v>
      </c>
      <c r="AI96" s="327">
        <f>_xlfn.IFNA(INDEX('Delegated Wage Grid'!H$14:H$50,MATCH($A96,ListDelegated,0)),0)</f>
        <v>0</v>
      </c>
      <c r="AJ96" s="327">
        <f t="shared" si="9"/>
        <v>0</v>
      </c>
      <c r="AK96" s="327">
        <f t="shared" si="10"/>
        <v>0</v>
      </c>
    </row>
    <row r="97" spans="1:37" x14ac:dyDescent="0.25">
      <c r="A97" s="75"/>
      <c r="B97" s="75"/>
      <c r="C97" s="75"/>
      <c r="D97" s="54"/>
      <c r="E97" s="178"/>
      <c r="F97" s="928" t="str">
        <f t="shared" si="6"/>
        <v/>
      </c>
      <c r="G97" s="185"/>
      <c r="H97" s="217"/>
      <c r="I97" s="221" t="str">
        <f t="shared" si="7"/>
        <v/>
      </c>
      <c r="J97" s="207"/>
      <c r="K97" s="208"/>
      <c r="L97" s="208"/>
      <c r="M97" s="208"/>
      <c r="N97" s="209"/>
      <c r="O97" s="805"/>
      <c r="P97" s="198"/>
      <c r="Q97" s="194"/>
      <c r="R97" s="195"/>
      <c r="S97" s="195"/>
      <c r="T97" s="195"/>
      <c r="U97" s="195"/>
      <c r="V97" s="196"/>
      <c r="W97" s="197"/>
      <c r="X97" s="196"/>
      <c r="Y97" s="196"/>
      <c r="Z97" s="198"/>
      <c r="AA97" s="948" t="str">
        <f t="shared" si="8"/>
        <v/>
      </c>
      <c r="AB97" s="436"/>
      <c r="AD97" s="744">
        <f>_xlfn.IFNA(INDEX('Delegated Wage Grid'!C$14:C$50,MATCH($A97,ListDelegated,0)),0)</f>
        <v>0</v>
      </c>
      <c r="AE97" s="327">
        <f>_xlfn.IFNA(INDEX('Delegated Wage Grid'!D$14:D$50,MATCH($A97,ListDelegated,0)),0)</f>
        <v>0</v>
      </c>
      <c r="AF97" s="327">
        <f>_xlfn.IFNA(INDEX('Delegated Wage Grid'!E$14:E$50,MATCH($A97,ListDelegated,0)),0)</f>
        <v>0</v>
      </c>
      <c r="AG97" s="327">
        <f>_xlfn.IFNA(INDEX('Delegated Wage Grid'!F$14:F$50,MATCH($A97,ListDelegated,0)),0)</f>
        <v>0</v>
      </c>
      <c r="AH97" s="327">
        <f>_xlfn.IFNA(INDEX('Delegated Wage Grid'!G$14:G$50,MATCH($A97,ListDelegated,0)),0)</f>
        <v>0</v>
      </c>
      <c r="AI97" s="327">
        <f>_xlfn.IFNA(INDEX('Delegated Wage Grid'!H$14:H$50,MATCH($A97,ListDelegated,0)),0)</f>
        <v>0</v>
      </c>
      <c r="AJ97" s="327">
        <f t="shared" si="9"/>
        <v>0</v>
      </c>
      <c r="AK97" s="327">
        <f t="shared" si="10"/>
        <v>0</v>
      </c>
    </row>
    <row r="98" spans="1:37" x14ac:dyDescent="0.25">
      <c r="A98" s="75"/>
      <c r="B98" s="75"/>
      <c r="C98" s="75"/>
      <c r="D98" s="54"/>
      <c r="E98" s="178"/>
      <c r="F98" s="928" t="str">
        <f t="shared" si="6"/>
        <v/>
      </c>
      <c r="G98" s="185"/>
      <c r="H98" s="217"/>
      <c r="I98" s="221" t="str">
        <f t="shared" si="7"/>
        <v/>
      </c>
      <c r="J98" s="207"/>
      <c r="K98" s="208"/>
      <c r="L98" s="208"/>
      <c r="M98" s="208"/>
      <c r="N98" s="209"/>
      <c r="O98" s="805"/>
      <c r="P98" s="198"/>
      <c r="Q98" s="194"/>
      <c r="R98" s="195"/>
      <c r="S98" s="195"/>
      <c r="T98" s="195"/>
      <c r="U98" s="195"/>
      <c r="V98" s="196"/>
      <c r="W98" s="197"/>
      <c r="X98" s="196"/>
      <c r="Y98" s="196"/>
      <c r="Z98" s="198"/>
      <c r="AA98" s="948" t="str">
        <f t="shared" si="8"/>
        <v/>
      </c>
      <c r="AB98" s="436"/>
      <c r="AD98" s="744">
        <f>_xlfn.IFNA(INDEX('Delegated Wage Grid'!C$14:C$50,MATCH($A98,ListDelegated,0)),0)</f>
        <v>0</v>
      </c>
      <c r="AE98" s="327">
        <f>_xlfn.IFNA(INDEX('Delegated Wage Grid'!D$14:D$50,MATCH($A98,ListDelegated,0)),0)</f>
        <v>0</v>
      </c>
      <c r="AF98" s="327">
        <f>_xlfn.IFNA(INDEX('Delegated Wage Grid'!E$14:E$50,MATCH($A98,ListDelegated,0)),0)</f>
        <v>0</v>
      </c>
      <c r="AG98" s="327">
        <f>_xlfn.IFNA(INDEX('Delegated Wage Grid'!F$14:F$50,MATCH($A98,ListDelegated,0)),0)</f>
        <v>0</v>
      </c>
      <c r="AH98" s="327">
        <f>_xlfn.IFNA(INDEX('Delegated Wage Grid'!G$14:G$50,MATCH($A98,ListDelegated,0)),0)</f>
        <v>0</v>
      </c>
      <c r="AI98" s="327">
        <f>_xlfn.IFNA(INDEX('Delegated Wage Grid'!H$14:H$50,MATCH($A98,ListDelegated,0)),0)</f>
        <v>0</v>
      </c>
      <c r="AJ98" s="327">
        <f t="shared" si="9"/>
        <v>0</v>
      </c>
      <c r="AK98" s="327">
        <f t="shared" si="10"/>
        <v>0</v>
      </c>
    </row>
    <row r="99" spans="1:37" x14ac:dyDescent="0.25">
      <c r="A99" s="75"/>
      <c r="B99" s="75"/>
      <c r="C99" s="75"/>
      <c r="D99" s="54"/>
      <c r="E99" s="178"/>
      <c r="F99" s="928" t="str">
        <f t="shared" si="6"/>
        <v/>
      </c>
      <c r="G99" s="185"/>
      <c r="H99" s="217"/>
      <c r="I99" s="221" t="str">
        <f t="shared" si="7"/>
        <v/>
      </c>
      <c r="J99" s="207"/>
      <c r="K99" s="208"/>
      <c r="L99" s="208"/>
      <c r="M99" s="208"/>
      <c r="N99" s="209"/>
      <c r="O99" s="805"/>
      <c r="P99" s="198"/>
      <c r="Q99" s="194"/>
      <c r="R99" s="195"/>
      <c r="S99" s="195"/>
      <c r="T99" s="195"/>
      <c r="U99" s="195"/>
      <c r="V99" s="196"/>
      <c r="W99" s="197"/>
      <c r="X99" s="196"/>
      <c r="Y99" s="196"/>
      <c r="Z99" s="198"/>
      <c r="AA99" s="948" t="str">
        <f t="shared" si="8"/>
        <v/>
      </c>
      <c r="AB99" s="436"/>
      <c r="AD99" s="744">
        <f>_xlfn.IFNA(INDEX('Delegated Wage Grid'!C$14:C$50,MATCH($A99,ListDelegated,0)),0)</f>
        <v>0</v>
      </c>
      <c r="AE99" s="327">
        <f>_xlfn.IFNA(INDEX('Delegated Wage Grid'!D$14:D$50,MATCH($A99,ListDelegated,0)),0)</f>
        <v>0</v>
      </c>
      <c r="AF99" s="327">
        <f>_xlfn.IFNA(INDEX('Delegated Wage Grid'!E$14:E$50,MATCH($A99,ListDelegated,0)),0)</f>
        <v>0</v>
      </c>
      <c r="AG99" s="327">
        <f>_xlfn.IFNA(INDEX('Delegated Wage Grid'!F$14:F$50,MATCH($A99,ListDelegated,0)),0)</f>
        <v>0</v>
      </c>
      <c r="AH99" s="327">
        <f>_xlfn.IFNA(INDEX('Delegated Wage Grid'!G$14:G$50,MATCH($A99,ListDelegated,0)),0)</f>
        <v>0</v>
      </c>
      <c r="AI99" s="327">
        <f>_xlfn.IFNA(INDEX('Delegated Wage Grid'!H$14:H$50,MATCH($A99,ListDelegated,0)),0)</f>
        <v>0</v>
      </c>
      <c r="AJ99" s="327">
        <f t="shared" si="9"/>
        <v>0</v>
      </c>
      <c r="AK99" s="327">
        <f t="shared" si="10"/>
        <v>0</v>
      </c>
    </row>
    <row r="100" spans="1:37" x14ac:dyDescent="0.25">
      <c r="A100" s="75"/>
      <c r="B100" s="75"/>
      <c r="C100" s="75"/>
      <c r="D100" s="54"/>
      <c r="E100" s="178"/>
      <c r="F100" s="928" t="str">
        <f t="shared" si="6"/>
        <v/>
      </c>
      <c r="G100" s="185"/>
      <c r="H100" s="217"/>
      <c r="I100" s="221" t="str">
        <f t="shared" si="7"/>
        <v/>
      </c>
      <c r="J100" s="207"/>
      <c r="K100" s="208"/>
      <c r="L100" s="208"/>
      <c r="M100" s="208"/>
      <c r="N100" s="209"/>
      <c r="O100" s="805"/>
      <c r="P100" s="198"/>
      <c r="Q100" s="194"/>
      <c r="R100" s="195"/>
      <c r="S100" s="195"/>
      <c r="T100" s="195"/>
      <c r="U100" s="195"/>
      <c r="V100" s="196"/>
      <c r="W100" s="197"/>
      <c r="X100" s="196"/>
      <c r="Y100" s="196"/>
      <c r="Z100" s="198"/>
      <c r="AA100" s="948" t="str">
        <f t="shared" si="8"/>
        <v/>
      </c>
      <c r="AB100" s="436"/>
      <c r="AD100" s="744">
        <f>_xlfn.IFNA(INDEX('Delegated Wage Grid'!C$14:C$50,MATCH($A100,ListDelegated,0)),0)</f>
        <v>0</v>
      </c>
      <c r="AE100" s="327">
        <f>_xlfn.IFNA(INDEX('Delegated Wage Grid'!D$14:D$50,MATCH($A100,ListDelegated,0)),0)</f>
        <v>0</v>
      </c>
      <c r="AF100" s="327">
        <f>_xlfn.IFNA(INDEX('Delegated Wage Grid'!E$14:E$50,MATCH($A100,ListDelegated,0)),0)</f>
        <v>0</v>
      </c>
      <c r="AG100" s="327">
        <f>_xlfn.IFNA(INDEX('Delegated Wage Grid'!F$14:F$50,MATCH($A100,ListDelegated,0)),0)</f>
        <v>0</v>
      </c>
      <c r="AH100" s="327">
        <f>_xlfn.IFNA(INDEX('Delegated Wage Grid'!G$14:G$50,MATCH($A100,ListDelegated,0)),0)</f>
        <v>0</v>
      </c>
      <c r="AI100" s="327">
        <f>_xlfn.IFNA(INDEX('Delegated Wage Grid'!H$14:H$50,MATCH($A100,ListDelegated,0)),0)</f>
        <v>0</v>
      </c>
      <c r="AJ100" s="327">
        <f t="shared" si="9"/>
        <v>0</v>
      </c>
      <c r="AK100" s="327">
        <f t="shared" si="10"/>
        <v>0</v>
      </c>
    </row>
    <row r="101" spans="1:37" x14ac:dyDescent="0.25">
      <c r="A101" s="75"/>
      <c r="B101" s="75"/>
      <c r="C101" s="75"/>
      <c r="D101" s="54"/>
      <c r="E101" s="178"/>
      <c r="F101" s="928" t="str">
        <f t="shared" si="6"/>
        <v/>
      </c>
      <c r="G101" s="185"/>
      <c r="H101" s="217"/>
      <c r="I101" s="221" t="str">
        <f t="shared" si="7"/>
        <v/>
      </c>
      <c r="J101" s="207"/>
      <c r="K101" s="208"/>
      <c r="L101" s="208"/>
      <c r="M101" s="208"/>
      <c r="N101" s="209"/>
      <c r="O101" s="805"/>
      <c r="P101" s="198"/>
      <c r="Q101" s="194"/>
      <c r="R101" s="195"/>
      <c r="S101" s="195"/>
      <c r="T101" s="195"/>
      <c r="U101" s="195"/>
      <c r="V101" s="196"/>
      <c r="W101" s="197"/>
      <c r="X101" s="196"/>
      <c r="Y101" s="196"/>
      <c r="Z101" s="198"/>
      <c r="AA101" s="948" t="str">
        <f t="shared" si="8"/>
        <v/>
      </c>
      <c r="AB101" s="436"/>
      <c r="AD101" s="744">
        <f>_xlfn.IFNA(INDEX('Delegated Wage Grid'!C$14:C$50,MATCH($A101,ListDelegated,0)),0)</f>
        <v>0</v>
      </c>
      <c r="AE101" s="327">
        <f>_xlfn.IFNA(INDEX('Delegated Wage Grid'!D$14:D$50,MATCH($A101,ListDelegated,0)),0)</f>
        <v>0</v>
      </c>
      <c r="AF101" s="327">
        <f>_xlfn.IFNA(INDEX('Delegated Wage Grid'!E$14:E$50,MATCH($A101,ListDelegated,0)),0)</f>
        <v>0</v>
      </c>
      <c r="AG101" s="327">
        <f>_xlfn.IFNA(INDEX('Delegated Wage Grid'!F$14:F$50,MATCH($A101,ListDelegated,0)),0)</f>
        <v>0</v>
      </c>
      <c r="AH101" s="327">
        <f>_xlfn.IFNA(INDEX('Delegated Wage Grid'!G$14:G$50,MATCH($A101,ListDelegated,0)),0)</f>
        <v>0</v>
      </c>
      <c r="AI101" s="327">
        <f>_xlfn.IFNA(INDEX('Delegated Wage Grid'!H$14:H$50,MATCH($A101,ListDelegated,0)),0)</f>
        <v>0</v>
      </c>
      <c r="AJ101" s="327">
        <f t="shared" si="9"/>
        <v>0</v>
      </c>
      <c r="AK101" s="327">
        <f t="shared" si="10"/>
        <v>0</v>
      </c>
    </row>
    <row r="102" spans="1:37" x14ac:dyDescent="0.25">
      <c r="A102" s="75"/>
      <c r="B102" s="75"/>
      <c r="C102" s="75"/>
      <c r="D102" s="54"/>
      <c r="E102" s="178"/>
      <c r="F102" s="928" t="str">
        <f t="shared" si="6"/>
        <v/>
      </c>
      <c r="G102" s="185"/>
      <c r="H102" s="217"/>
      <c r="I102" s="221" t="str">
        <f t="shared" si="7"/>
        <v/>
      </c>
      <c r="J102" s="207"/>
      <c r="K102" s="208"/>
      <c r="L102" s="208"/>
      <c r="M102" s="208"/>
      <c r="N102" s="209"/>
      <c r="O102" s="805"/>
      <c r="P102" s="198"/>
      <c r="Q102" s="194"/>
      <c r="R102" s="195"/>
      <c r="S102" s="195"/>
      <c r="T102" s="195"/>
      <c r="U102" s="195"/>
      <c r="V102" s="196"/>
      <c r="W102" s="197"/>
      <c r="X102" s="196"/>
      <c r="Y102" s="196"/>
      <c r="Z102" s="198"/>
      <c r="AA102" s="948" t="str">
        <f t="shared" si="8"/>
        <v/>
      </c>
      <c r="AB102" s="436"/>
      <c r="AD102" s="744">
        <f>_xlfn.IFNA(INDEX('Delegated Wage Grid'!C$14:C$50,MATCH($A102,ListDelegated,0)),0)</f>
        <v>0</v>
      </c>
      <c r="AE102" s="327">
        <f>_xlfn.IFNA(INDEX('Delegated Wage Grid'!D$14:D$50,MATCH($A102,ListDelegated,0)),0)</f>
        <v>0</v>
      </c>
      <c r="AF102" s="327">
        <f>_xlfn.IFNA(INDEX('Delegated Wage Grid'!E$14:E$50,MATCH($A102,ListDelegated,0)),0)</f>
        <v>0</v>
      </c>
      <c r="AG102" s="327">
        <f>_xlfn.IFNA(INDEX('Delegated Wage Grid'!F$14:F$50,MATCH($A102,ListDelegated,0)),0)</f>
        <v>0</v>
      </c>
      <c r="AH102" s="327">
        <f>_xlfn.IFNA(INDEX('Delegated Wage Grid'!G$14:G$50,MATCH($A102,ListDelegated,0)),0)</f>
        <v>0</v>
      </c>
      <c r="AI102" s="327">
        <f>_xlfn.IFNA(INDEX('Delegated Wage Grid'!H$14:H$50,MATCH($A102,ListDelegated,0)),0)</f>
        <v>0</v>
      </c>
      <c r="AJ102" s="327">
        <f t="shared" si="9"/>
        <v>0</v>
      </c>
      <c r="AK102" s="327">
        <f t="shared" si="10"/>
        <v>0</v>
      </c>
    </row>
    <row r="103" spans="1:37" x14ac:dyDescent="0.25">
      <c r="A103" s="75"/>
      <c r="B103" s="75"/>
      <c r="C103" s="75"/>
      <c r="D103" s="54"/>
      <c r="E103" s="178"/>
      <c r="F103" s="928" t="str">
        <f t="shared" si="6"/>
        <v/>
      </c>
      <c r="G103" s="185"/>
      <c r="H103" s="217"/>
      <c r="I103" s="221" t="str">
        <f t="shared" si="7"/>
        <v/>
      </c>
      <c r="J103" s="207"/>
      <c r="K103" s="208"/>
      <c r="L103" s="208"/>
      <c r="M103" s="208"/>
      <c r="N103" s="209"/>
      <c r="O103" s="805"/>
      <c r="P103" s="198"/>
      <c r="Q103" s="194"/>
      <c r="R103" s="195"/>
      <c r="S103" s="195"/>
      <c r="T103" s="195"/>
      <c r="U103" s="195"/>
      <c r="V103" s="196"/>
      <c r="W103" s="197"/>
      <c r="X103" s="196"/>
      <c r="Y103" s="196"/>
      <c r="Z103" s="198"/>
      <c r="AA103" s="948" t="str">
        <f t="shared" si="8"/>
        <v/>
      </c>
      <c r="AB103" s="436"/>
      <c r="AD103" s="744">
        <f>_xlfn.IFNA(INDEX('Delegated Wage Grid'!C$14:C$50,MATCH($A103,ListDelegated,0)),0)</f>
        <v>0</v>
      </c>
      <c r="AE103" s="327">
        <f>_xlfn.IFNA(INDEX('Delegated Wage Grid'!D$14:D$50,MATCH($A103,ListDelegated,0)),0)</f>
        <v>0</v>
      </c>
      <c r="AF103" s="327">
        <f>_xlfn.IFNA(INDEX('Delegated Wage Grid'!E$14:E$50,MATCH($A103,ListDelegated,0)),0)</f>
        <v>0</v>
      </c>
      <c r="AG103" s="327">
        <f>_xlfn.IFNA(INDEX('Delegated Wage Grid'!F$14:F$50,MATCH($A103,ListDelegated,0)),0)</f>
        <v>0</v>
      </c>
      <c r="AH103" s="327">
        <f>_xlfn.IFNA(INDEX('Delegated Wage Grid'!G$14:G$50,MATCH($A103,ListDelegated,0)),0)</f>
        <v>0</v>
      </c>
      <c r="AI103" s="327">
        <f>_xlfn.IFNA(INDEX('Delegated Wage Grid'!H$14:H$50,MATCH($A103,ListDelegated,0)),0)</f>
        <v>0</v>
      </c>
      <c r="AJ103" s="327">
        <f t="shared" si="9"/>
        <v>0</v>
      </c>
      <c r="AK103" s="327">
        <f t="shared" si="10"/>
        <v>0</v>
      </c>
    </row>
    <row r="104" spans="1:37" x14ac:dyDescent="0.25">
      <c r="A104" s="75"/>
      <c r="B104" s="75"/>
      <c r="C104" s="75"/>
      <c r="D104" s="54"/>
      <c r="E104" s="178"/>
      <c r="F104" s="928" t="str">
        <f t="shared" si="6"/>
        <v/>
      </c>
      <c r="G104" s="185"/>
      <c r="H104" s="217"/>
      <c r="I104" s="221" t="str">
        <f t="shared" si="7"/>
        <v/>
      </c>
      <c r="J104" s="207"/>
      <c r="K104" s="208"/>
      <c r="L104" s="208"/>
      <c r="M104" s="208"/>
      <c r="N104" s="209"/>
      <c r="O104" s="805"/>
      <c r="P104" s="198"/>
      <c r="Q104" s="194"/>
      <c r="R104" s="195"/>
      <c r="S104" s="195"/>
      <c r="T104" s="195"/>
      <c r="U104" s="195"/>
      <c r="V104" s="196"/>
      <c r="W104" s="197"/>
      <c r="X104" s="196"/>
      <c r="Y104" s="196"/>
      <c r="Z104" s="198"/>
      <c r="AA104" s="948" t="str">
        <f t="shared" si="8"/>
        <v/>
      </c>
      <c r="AB104" s="436"/>
      <c r="AD104" s="744">
        <f>_xlfn.IFNA(INDEX('Delegated Wage Grid'!C$14:C$50,MATCH($A104,ListDelegated,0)),0)</f>
        <v>0</v>
      </c>
      <c r="AE104" s="327">
        <f>_xlfn.IFNA(INDEX('Delegated Wage Grid'!D$14:D$50,MATCH($A104,ListDelegated,0)),0)</f>
        <v>0</v>
      </c>
      <c r="AF104" s="327">
        <f>_xlfn.IFNA(INDEX('Delegated Wage Grid'!E$14:E$50,MATCH($A104,ListDelegated,0)),0)</f>
        <v>0</v>
      </c>
      <c r="AG104" s="327">
        <f>_xlfn.IFNA(INDEX('Delegated Wage Grid'!F$14:F$50,MATCH($A104,ListDelegated,0)),0)</f>
        <v>0</v>
      </c>
      <c r="AH104" s="327">
        <f>_xlfn.IFNA(INDEX('Delegated Wage Grid'!G$14:G$50,MATCH($A104,ListDelegated,0)),0)</f>
        <v>0</v>
      </c>
      <c r="AI104" s="327">
        <f>_xlfn.IFNA(INDEX('Delegated Wage Grid'!H$14:H$50,MATCH($A104,ListDelegated,0)),0)</f>
        <v>0</v>
      </c>
      <c r="AJ104" s="327">
        <f t="shared" si="9"/>
        <v>0</v>
      </c>
      <c r="AK104" s="327">
        <f t="shared" si="10"/>
        <v>0</v>
      </c>
    </row>
    <row r="105" spans="1:37" x14ac:dyDescent="0.25">
      <c r="A105" s="75"/>
      <c r="B105" s="75"/>
      <c r="C105" s="75"/>
      <c r="D105" s="54"/>
      <c r="E105" s="178"/>
      <c r="F105" s="928" t="str">
        <f t="shared" si="6"/>
        <v/>
      </c>
      <c r="G105" s="185"/>
      <c r="H105" s="217"/>
      <c r="I105" s="221" t="str">
        <f t="shared" si="7"/>
        <v/>
      </c>
      <c r="J105" s="207"/>
      <c r="K105" s="208"/>
      <c r="L105" s="208"/>
      <c r="M105" s="208"/>
      <c r="N105" s="209"/>
      <c r="O105" s="805"/>
      <c r="P105" s="198"/>
      <c r="Q105" s="194"/>
      <c r="R105" s="195"/>
      <c r="S105" s="195"/>
      <c r="T105" s="195"/>
      <c r="U105" s="195"/>
      <c r="V105" s="196"/>
      <c r="W105" s="197"/>
      <c r="X105" s="196"/>
      <c r="Y105" s="196"/>
      <c r="Z105" s="198"/>
      <c r="AA105" s="948" t="str">
        <f t="shared" si="8"/>
        <v/>
      </c>
      <c r="AB105" s="436"/>
      <c r="AD105" s="744">
        <f>_xlfn.IFNA(INDEX('Delegated Wage Grid'!C$14:C$50,MATCH($A105,ListDelegated,0)),0)</f>
        <v>0</v>
      </c>
      <c r="AE105" s="327">
        <f>_xlfn.IFNA(INDEX('Delegated Wage Grid'!D$14:D$50,MATCH($A105,ListDelegated,0)),0)</f>
        <v>0</v>
      </c>
      <c r="AF105" s="327">
        <f>_xlfn.IFNA(INDEX('Delegated Wage Grid'!E$14:E$50,MATCH($A105,ListDelegated,0)),0)</f>
        <v>0</v>
      </c>
      <c r="AG105" s="327">
        <f>_xlfn.IFNA(INDEX('Delegated Wage Grid'!F$14:F$50,MATCH($A105,ListDelegated,0)),0)</f>
        <v>0</v>
      </c>
      <c r="AH105" s="327">
        <f>_xlfn.IFNA(INDEX('Delegated Wage Grid'!G$14:G$50,MATCH($A105,ListDelegated,0)),0)</f>
        <v>0</v>
      </c>
      <c r="AI105" s="327">
        <f>_xlfn.IFNA(INDEX('Delegated Wage Grid'!H$14:H$50,MATCH($A105,ListDelegated,0)),0)</f>
        <v>0</v>
      </c>
      <c r="AJ105" s="327">
        <f t="shared" si="9"/>
        <v>0</v>
      </c>
      <c r="AK105" s="327">
        <f t="shared" si="10"/>
        <v>0</v>
      </c>
    </row>
    <row r="106" spans="1:37" x14ac:dyDescent="0.25">
      <c r="A106" s="75"/>
      <c r="B106" s="75"/>
      <c r="C106" s="75"/>
      <c r="D106" s="54"/>
      <c r="E106" s="178"/>
      <c r="F106" s="928" t="str">
        <f t="shared" si="6"/>
        <v/>
      </c>
      <c r="G106" s="185"/>
      <c r="H106" s="217"/>
      <c r="I106" s="221" t="str">
        <f t="shared" si="7"/>
        <v/>
      </c>
      <c r="J106" s="207"/>
      <c r="K106" s="208"/>
      <c r="L106" s="208"/>
      <c r="M106" s="208"/>
      <c r="N106" s="209"/>
      <c r="O106" s="805"/>
      <c r="P106" s="198"/>
      <c r="Q106" s="194"/>
      <c r="R106" s="195"/>
      <c r="S106" s="195"/>
      <c r="T106" s="195"/>
      <c r="U106" s="195"/>
      <c r="V106" s="196"/>
      <c r="W106" s="197"/>
      <c r="X106" s="196"/>
      <c r="Y106" s="196"/>
      <c r="Z106" s="198"/>
      <c r="AA106" s="948" t="str">
        <f t="shared" si="8"/>
        <v/>
      </c>
      <c r="AB106" s="436"/>
      <c r="AD106" s="744">
        <f>_xlfn.IFNA(INDEX('Delegated Wage Grid'!C$14:C$50,MATCH($A106,ListDelegated,0)),0)</f>
        <v>0</v>
      </c>
      <c r="AE106" s="327">
        <f>_xlfn.IFNA(INDEX('Delegated Wage Grid'!D$14:D$50,MATCH($A106,ListDelegated,0)),0)</f>
        <v>0</v>
      </c>
      <c r="AF106" s="327">
        <f>_xlfn.IFNA(INDEX('Delegated Wage Grid'!E$14:E$50,MATCH($A106,ListDelegated,0)),0)</f>
        <v>0</v>
      </c>
      <c r="AG106" s="327">
        <f>_xlfn.IFNA(INDEX('Delegated Wage Grid'!F$14:F$50,MATCH($A106,ListDelegated,0)),0)</f>
        <v>0</v>
      </c>
      <c r="AH106" s="327">
        <f>_xlfn.IFNA(INDEX('Delegated Wage Grid'!G$14:G$50,MATCH($A106,ListDelegated,0)),0)</f>
        <v>0</v>
      </c>
      <c r="AI106" s="327">
        <f>_xlfn.IFNA(INDEX('Delegated Wage Grid'!H$14:H$50,MATCH($A106,ListDelegated,0)),0)</f>
        <v>0</v>
      </c>
      <c r="AJ106" s="327">
        <f t="shared" si="9"/>
        <v>0</v>
      </c>
      <c r="AK106" s="327">
        <f t="shared" si="10"/>
        <v>0</v>
      </c>
    </row>
    <row r="107" spans="1:37" x14ac:dyDescent="0.25">
      <c r="A107" s="75"/>
      <c r="B107" s="75"/>
      <c r="C107" s="75"/>
      <c r="D107" s="54"/>
      <c r="E107" s="178"/>
      <c r="F107" s="928" t="str">
        <f t="shared" si="6"/>
        <v/>
      </c>
      <c r="G107" s="185"/>
      <c r="H107" s="217"/>
      <c r="I107" s="221" t="str">
        <f t="shared" si="7"/>
        <v/>
      </c>
      <c r="J107" s="207"/>
      <c r="K107" s="208"/>
      <c r="L107" s="208"/>
      <c r="M107" s="208"/>
      <c r="N107" s="209"/>
      <c r="O107" s="805"/>
      <c r="P107" s="198"/>
      <c r="Q107" s="194"/>
      <c r="R107" s="195"/>
      <c r="S107" s="195"/>
      <c r="T107" s="195"/>
      <c r="U107" s="195"/>
      <c r="V107" s="196"/>
      <c r="W107" s="197"/>
      <c r="X107" s="196"/>
      <c r="Y107" s="196"/>
      <c r="Z107" s="198"/>
      <c r="AA107" s="948" t="str">
        <f t="shared" si="8"/>
        <v/>
      </c>
      <c r="AB107" s="436"/>
      <c r="AD107" s="744">
        <f>_xlfn.IFNA(INDEX('Delegated Wage Grid'!C$14:C$50,MATCH($A107,ListDelegated,0)),0)</f>
        <v>0</v>
      </c>
      <c r="AE107" s="327">
        <f>_xlfn.IFNA(INDEX('Delegated Wage Grid'!D$14:D$50,MATCH($A107,ListDelegated,0)),0)</f>
        <v>0</v>
      </c>
      <c r="AF107" s="327">
        <f>_xlfn.IFNA(INDEX('Delegated Wage Grid'!E$14:E$50,MATCH($A107,ListDelegated,0)),0)</f>
        <v>0</v>
      </c>
      <c r="AG107" s="327">
        <f>_xlfn.IFNA(INDEX('Delegated Wage Grid'!F$14:F$50,MATCH($A107,ListDelegated,0)),0)</f>
        <v>0</v>
      </c>
      <c r="AH107" s="327">
        <f>_xlfn.IFNA(INDEX('Delegated Wage Grid'!G$14:G$50,MATCH($A107,ListDelegated,0)),0)</f>
        <v>0</v>
      </c>
      <c r="AI107" s="327">
        <f>_xlfn.IFNA(INDEX('Delegated Wage Grid'!H$14:H$50,MATCH($A107,ListDelegated,0)),0)</f>
        <v>0</v>
      </c>
      <c r="AJ107" s="327">
        <f t="shared" si="9"/>
        <v>0</v>
      </c>
      <c r="AK107" s="327">
        <f t="shared" si="10"/>
        <v>0</v>
      </c>
    </row>
    <row r="108" spans="1:37" x14ac:dyDescent="0.25">
      <c r="A108" s="75"/>
      <c r="B108" s="75"/>
      <c r="C108" s="75"/>
      <c r="D108" s="54"/>
      <c r="E108" s="178"/>
      <c r="F108" s="928" t="str">
        <f t="shared" si="6"/>
        <v/>
      </c>
      <c r="G108" s="185"/>
      <c r="H108" s="217"/>
      <c r="I108" s="221" t="str">
        <f t="shared" si="7"/>
        <v/>
      </c>
      <c r="J108" s="207"/>
      <c r="K108" s="208"/>
      <c r="L108" s="208"/>
      <c r="M108" s="208"/>
      <c r="N108" s="209"/>
      <c r="O108" s="805"/>
      <c r="P108" s="198"/>
      <c r="Q108" s="194"/>
      <c r="R108" s="195"/>
      <c r="S108" s="195"/>
      <c r="T108" s="195"/>
      <c r="U108" s="195"/>
      <c r="V108" s="196"/>
      <c r="W108" s="197"/>
      <c r="X108" s="196"/>
      <c r="Y108" s="196"/>
      <c r="Z108" s="198"/>
      <c r="AA108" s="948" t="str">
        <f t="shared" si="8"/>
        <v/>
      </c>
      <c r="AB108" s="436"/>
      <c r="AD108" s="744">
        <f>_xlfn.IFNA(INDEX('Delegated Wage Grid'!C$14:C$50,MATCH($A108,ListDelegated,0)),0)</f>
        <v>0</v>
      </c>
      <c r="AE108" s="327">
        <f>_xlfn.IFNA(INDEX('Delegated Wage Grid'!D$14:D$50,MATCH($A108,ListDelegated,0)),0)</f>
        <v>0</v>
      </c>
      <c r="AF108" s="327">
        <f>_xlfn.IFNA(INDEX('Delegated Wage Grid'!E$14:E$50,MATCH($A108,ListDelegated,0)),0)</f>
        <v>0</v>
      </c>
      <c r="AG108" s="327">
        <f>_xlfn.IFNA(INDEX('Delegated Wage Grid'!F$14:F$50,MATCH($A108,ListDelegated,0)),0)</f>
        <v>0</v>
      </c>
      <c r="AH108" s="327">
        <f>_xlfn.IFNA(INDEX('Delegated Wage Grid'!G$14:G$50,MATCH($A108,ListDelegated,0)),0)</f>
        <v>0</v>
      </c>
      <c r="AI108" s="327">
        <f>_xlfn.IFNA(INDEX('Delegated Wage Grid'!H$14:H$50,MATCH($A108,ListDelegated,0)),0)</f>
        <v>0</v>
      </c>
      <c r="AJ108" s="327">
        <f t="shared" si="9"/>
        <v>0</v>
      </c>
      <c r="AK108" s="327">
        <f t="shared" si="10"/>
        <v>0</v>
      </c>
    </row>
    <row r="109" spans="1:37" x14ac:dyDescent="0.25">
      <c r="A109" s="75"/>
      <c r="B109" s="75"/>
      <c r="C109" s="75"/>
      <c r="D109" s="54"/>
      <c r="E109" s="178"/>
      <c r="F109" s="928" t="str">
        <f t="shared" si="6"/>
        <v/>
      </c>
      <c r="G109" s="185"/>
      <c r="H109" s="217"/>
      <c r="I109" s="221" t="str">
        <f t="shared" si="7"/>
        <v/>
      </c>
      <c r="J109" s="207"/>
      <c r="K109" s="208"/>
      <c r="L109" s="208"/>
      <c r="M109" s="208"/>
      <c r="N109" s="209"/>
      <c r="O109" s="805"/>
      <c r="P109" s="198"/>
      <c r="Q109" s="194"/>
      <c r="R109" s="195"/>
      <c r="S109" s="195"/>
      <c r="T109" s="195"/>
      <c r="U109" s="195"/>
      <c r="V109" s="196"/>
      <c r="W109" s="197"/>
      <c r="X109" s="196"/>
      <c r="Y109" s="196"/>
      <c r="Z109" s="198"/>
      <c r="AA109" s="948" t="str">
        <f t="shared" si="8"/>
        <v/>
      </c>
      <c r="AB109" s="436"/>
      <c r="AD109" s="744">
        <f>_xlfn.IFNA(INDEX('Delegated Wage Grid'!C$14:C$50,MATCH($A109,ListDelegated,0)),0)</f>
        <v>0</v>
      </c>
      <c r="AE109" s="327">
        <f>_xlfn.IFNA(INDEX('Delegated Wage Grid'!D$14:D$50,MATCH($A109,ListDelegated,0)),0)</f>
        <v>0</v>
      </c>
      <c r="AF109" s="327">
        <f>_xlfn.IFNA(INDEX('Delegated Wage Grid'!E$14:E$50,MATCH($A109,ListDelegated,0)),0)</f>
        <v>0</v>
      </c>
      <c r="AG109" s="327">
        <f>_xlfn.IFNA(INDEX('Delegated Wage Grid'!F$14:F$50,MATCH($A109,ListDelegated,0)),0)</f>
        <v>0</v>
      </c>
      <c r="AH109" s="327">
        <f>_xlfn.IFNA(INDEX('Delegated Wage Grid'!G$14:G$50,MATCH($A109,ListDelegated,0)),0)</f>
        <v>0</v>
      </c>
      <c r="AI109" s="327">
        <f>_xlfn.IFNA(INDEX('Delegated Wage Grid'!H$14:H$50,MATCH($A109,ListDelegated,0)),0)</f>
        <v>0</v>
      </c>
      <c r="AJ109" s="327">
        <f t="shared" si="9"/>
        <v>0</v>
      </c>
      <c r="AK109" s="327">
        <f t="shared" si="10"/>
        <v>0</v>
      </c>
    </row>
    <row r="110" spans="1:37" x14ac:dyDescent="0.25">
      <c r="A110" s="75"/>
      <c r="B110" s="75"/>
      <c r="C110" s="75"/>
      <c r="D110" s="54"/>
      <c r="E110" s="178"/>
      <c r="F110" s="928" t="str">
        <f t="shared" si="6"/>
        <v/>
      </c>
      <c r="G110" s="185"/>
      <c r="H110" s="217"/>
      <c r="I110" s="221" t="str">
        <f t="shared" si="7"/>
        <v/>
      </c>
      <c r="J110" s="207"/>
      <c r="K110" s="208"/>
      <c r="L110" s="208"/>
      <c r="M110" s="208"/>
      <c r="N110" s="209"/>
      <c r="O110" s="805"/>
      <c r="P110" s="198"/>
      <c r="Q110" s="194"/>
      <c r="R110" s="195"/>
      <c r="S110" s="195"/>
      <c r="T110" s="195"/>
      <c r="U110" s="195"/>
      <c r="V110" s="196"/>
      <c r="W110" s="197"/>
      <c r="X110" s="196"/>
      <c r="Y110" s="196"/>
      <c r="Z110" s="198"/>
      <c r="AA110" s="948" t="str">
        <f t="shared" si="8"/>
        <v/>
      </c>
      <c r="AB110" s="436"/>
      <c r="AD110" s="744">
        <f>_xlfn.IFNA(INDEX('Delegated Wage Grid'!C$14:C$50,MATCH($A110,ListDelegated,0)),0)</f>
        <v>0</v>
      </c>
      <c r="AE110" s="327">
        <f>_xlfn.IFNA(INDEX('Delegated Wage Grid'!D$14:D$50,MATCH($A110,ListDelegated,0)),0)</f>
        <v>0</v>
      </c>
      <c r="AF110" s="327">
        <f>_xlfn.IFNA(INDEX('Delegated Wage Grid'!E$14:E$50,MATCH($A110,ListDelegated,0)),0)</f>
        <v>0</v>
      </c>
      <c r="AG110" s="327">
        <f>_xlfn.IFNA(INDEX('Delegated Wage Grid'!F$14:F$50,MATCH($A110,ListDelegated,0)),0)</f>
        <v>0</v>
      </c>
      <c r="AH110" s="327">
        <f>_xlfn.IFNA(INDEX('Delegated Wage Grid'!G$14:G$50,MATCH($A110,ListDelegated,0)),0)</f>
        <v>0</v>
      </c>
      <c r="AI110" s="327">
        <f>_xlfn.IFNA(INDEX('Delegated Wage Grid'!H$14:H$50,MATCH($A110,ListDelegated,0)),0)</f>
        <v>0</v>
      </c>
      <c r="AJ110" s="327">
        <f t="shared" si="9"/>
        <v>0</v>
      </c>
      <c r="AK110" s="327">
        <f t="shared" si="10"/>
        <v>0</v>
      </c>
    </row>
    <row r="111" spans="1:37" x14ac:dyDescent="0.25">
      <c r="A111" s="75"/>
      <c r="B111" s="75"/>
      <c r="C111" s="75"/>
      <c r="D111" s="54"/>
      <c r="E111" s="178"/>
      <c r="F111" s="928" t="str">
        <f t="shared" si="6"/>
        <v/>
      </c>
      <c r="G111" s="185"/>
      <c r="H111" s="217"/>
      <c r="I111" s="221" t="str">
        <f t="shared" si="7"/>
        <v/>
      </c>
      <c r="J111" s="207"/>
      <c r="K111" s="208"/>
      <c r="L111" s="208"/>
      <c r="M111" s="208"/>
      <c r="N111" s="209"/>
      <c r="O111" s="805"/>
      <c r="P111" s="198"/>
      <c r="Q111" s="194"/>
      <c r="R111" s="195"/>
      <c r="S111" s="195"/>
      <c r="T111" s="195"/>
      <c r="U111" s="195"/>
      <c r="V111" s="196"/>
      <c r="W111" s="197"/>
      <c r="X111" s="196"/>
      <c r="Y111" s="196"/>
      <c r="Z111" s="198"/>
      <c r="AA111" s="948" t="str">
        <f t="shared" si="8"/>
        <v/>
      </c>
      <c r="AB111" s="436"/>
      <c r="AD111" s="744">
        <f>_xlfn.IFNA(INDEX('Delegated Wage Grid'!C$14:C$50,MATCH($A111,ListDelegated,0)),0)</f>
        <v>0</v>
      </c>
      <c r="AE111" s="327">
        <f>_xlfn.IFNA(INDEX('Delegated Wage Grid'!D$14:D$50,MATCH($A111,ListDelegated,0)),0)</f>
        <v>0</v>
      </c>
      <c r="AF111" s="327">
        <f>_xlfn.IFNA(INDEX('Delegated Wage Grid'!E$14:E$50,MATCH($A111,ListDelegated,0)),0)</f>
        <v>0</v>
      </c>
      <c r="AG111" s="327">
        <f>_xlfn.IFNA(INDEX('Delegated Wage Grid'!F$14:F$50,MATCH($A111,ListDelegated,0)),0)</f>
        <v>0</v>
      </c>
      <c r="AH111" s="327">
        <f>_xlfn.IFNA(INDEX('Delegated Wage Grid'!G$14:G$50,MATCH($A111,ListDelegated,0)),0)</f>
        <v>0</v>
      </c>
      <c r="AI111" s="327">
        <f>_xlfn.IFNA(INDEX('Delegated Wage Grid'!H$14:H$50,MATCH($A111,ListDelegated,0)),0)</f>
        <v>0</v>
      </c>
      <c r="AJ111" s="327">
        <f t="shared" si="9"/>
        <v>0</v>
      </c>
      <c r="AK111" s="327">
        <f t="shared" si="10"/>
        <v>0</v>
      </c>
    </row>
    <row r="112" spans="1:37" x14ac:dyDescent="0.25">
      <c r="A112" s="75"/>
      <c r="B112" s="75"/>
      <c r="C112" s="75"/>
      <c r="D112" s="54"/>
      <c r="E112" s="178"/>
      <c r="F112" s="928" t="str">
        <f t="shared" si="6"/>
        <v/>
      </c>
      <c r="G112" s="185"/>
      <c r="H112" s="217"/>
      <c r="I112" s="221" t="str">
        <f t="shared" si="7"/>
        <v/>
      </c>
      <c r="J112" s="207"/>
      <c r="K112" s="208"/>
      <c r="L112" s="208"/>
      <c r="M112" s="208"/>
      <c r="N112" s="209"/>
      <c r="O112" s="805"/>
      <c r="P112" s="198"/>
      <c r="Q112" s="194"/>
      <c r="R112" s="195"/>
      <c r="S112" s="195"/>
      <c r="T112" s="195"/>
      <c r="U112" s="195"/>
      <c r="V112" s="196"/>
      <c r="W112" s="197"/>
      <c r="X112" s="196"/>
      <c r="Y112" s="196"/>
      <c r="Z112" s="198"/>
      <c r="AA112" s="948" t="str">
        <f t="shared" si="8"/>
        <v/>
      </c>
      <c r="AB112" s="436"/>
      <c r="AD112" s="744">
        <f>_xlfn.IFNA(INDEX('Delegated Wage Grid'!C$14:C$50,MATCH($A112,ListDelegated,0)),0)</f>
        <v>0</v>
      </c>
      <c r="AE112" s="327">
        <f>_xlfn.IFNA(INDEX('Delegated Wage Grid'!D$14:D$50,MATCH($A112,ListDelegated,0)),0)</f>
        <v>0</v>
      </c>
      <c r="AF112" s="327">
        <f>_xlfn.IFNA(INDEX('Delegated Wage Grid'!E$14:E$50,MATCH($A112,ListDelegated,0)),0)</f>
        <v>0</v>
      </c>
      <c r="AG112" s="327">
        <f>_xlfn.IFNA(INDEX('Delegated Wage Grid'!F$14:F$50,MATCH($A112,ListDelegated,0)),0)</f>
        <v>0</v>
      </c>
      <c r="AH112" s="327">
        <f>_xlfn.IFNA(INDEX('Delegated Wage Grid'!G$14:G$50,MATCH($A112,ListDelegated,0)),0)</f>
        <v>0</v>
      </c>
      <c r="AI112" s="327">
        <f>_xlfn.IFNA(INDEX('Delegated Wage Grid'!H$14:H$50,MATCH($A112,ListDelegated,0)),0)</f>
        <v>0</v>
      </c>
      <c r="AJ112" s="327">
        <f t="shared" si="9"/>
        <v>0</v>
      </c>
      <c r="AK112" s="327">
        <f t="shared" si="10"/>
        <v>0</v>
      </c>
    </row>
    <row r="113" spans="1:37" x14ac:dyDescent="0.25">
      <c r="A113" s="75"/>
      <c r="B113" s="75"/>
      <c r="C113" s="75"/>
      <c r="D113" s="54"/>
      <c r="E113" s="178"/>
      <c r="F113" s="928" t="str">
        <f t="shared" si="6"/>
        <v/>
      </c>
      <c r="G113" s="185"/>
      <c r="H113" s="217"/>
      <c r="I113" s="221" t="str">
        <f t="shared" si="7"/>
        <v/>
      </c>
      <c r="J113" s="207"/>
      <c r="K113" s="208"/>
      <c r="L113" s="208"/>
      <c r="M113" s="208"/>
      <c r="N113" s="209"/>
      <c r="O113" s="805"/>
      <c r="P113" s="198"/>
      <c r="Q113" s="194"/>
      <c r="R113" s="195"/>
      <c r="S113" s="195"/>
      <c r="T113" s="195"/>
      <c r="U113" s="195"/>
      <c r="V113" s="196"/>
      <c r="W113" s="197"/>
      <c r="X113" s="196"/>
      <c r="Y113" s="196"/>
      <c r="Z113" s="198"/>
      <c r="AA113" s="948" t="str">
        <f t="shared" si="8"/>
        <v/>
      </c>
      <c r="AB113" s="436"/>
      <c r="AD113" s="744">
        <f>_xlfn.IFNA(INDEX('Delegated Wage Grid'!C$14:C$50,MATCH($A113,ListDelegated,0)),0)</f>
        <v>0</v>
      </c>
      <c r="AE113" s="327">
        <f>_xlfn.IFNA(INDEX('Delegated Wage Grid'!D$14:D$50,MATCH($A113,ListDelegated,0)),0)</f>
        <v>0</v>
      </c>
      <c r="AF113" s="327">
        <f>_xlfn.IFNA(INDEX('Delegated Wage Grid'!E$14:E$50,MATCH($A113,ListDelegated,0)),0)</f>
        <v>0</v>
      </c>
      <c r="AG113" s="327">
        <f>_xlfn.IFNA(INDEX('Delegated Wage Grid'!F$14:F$50,MATCH($A113,ListDelegated,0)),0)</f>
        <v>0</v>
      </c>
      <c r="AH113" s="327">
        <f>_xlfn.IFNA(INDEX('Delegated Wage Grid'!G$14:G$50,MATCH($A113,ListDelegated,0)),0)</f>
        <v>0</v>
      </c>
      <c r="AI113" s="327">
        <f>_xlfn.IFNA(INDEX('Delegated Wage Grid'!H$14:H$50,MATCH($A113,ListDelegated,0)),0)</f>
        <v>0</v>
      </c>
      <c r="AJ113" s="327">
        <f t="shared" si="9"/>
        <v>0</v>
      </c>
      <c r="AK113" s="327">
        <f t="shared" si="10"/>
        <v>0</v>
      </c>
    </row>
    <row r="114" spans="1:37" x14ac:dyDescent="0.25">
      <c r="A114" s="75"/>
      <c r="B114" s="75"/>
      <c r="C114" s="75"/>
      <c r="D114" s="54"/>
      <c r="E114" s="178"/>
      <c r="F114" s="928" t="str">
        <f t="shared" si="6"/>
        <v/>
      </c>
      <c r="G114" s="185"/>
      <c r="H114" s="217"/>
      <c r="I114" s="221" t="str">
        <f t="shared" si="7"/>
        <v/>
      </c>
      <c r="J114" s="207"/>
      <c r="K114" s="208"/>
      <c r="L114" s="208"/>
      <c r="M114" s="208"/>
      <c r="N114" s="209"/>
      <c r="O114" s="805"/>
      <c r="P114" s="198"/>
      <c r="Q114" s="194"/>
      <c r="R114" s="195"/>
      <c r="S114" s="195"/>
      <c r="T114" s="195"/>
      <c r="U114" s="195"/>
      <c r="V114" s="196"/>
      <c r="W114" s="197"/>
      <c r="X114" s="196"/>
      <c r="Y114" s="196"/>
      <c r="Z114" s="198"/>
      <c r="AA114" s="948" t="str">
        <f t="shared" si="8"/>
        <v/>
      </c>
      <c r="AB114" s="436"/>
      <c r="AD114" s="744">
        <f>_xlfn.IFNA(INDEX('Delegated Wage Grid'!C$14:C$50,MATCH($A114,ListDelegated,0)),0)</f>
        <v>0</v>
      </c>
      <c r="AE114" s="327">
        <f>_xlfn.IFNA(INDEX('Delegated Wage Grid'!D$14:D$50,MATCH($A114,ListDelegated,0)),0)</f>
        <v>0</v>
      </c>
      <c r="AF114" s="327">
        <f>_xlfn.IFNA(INDEX('Delegated Wage Grid'!E$14:E$50,MATCH($A114,ListDelegated,0)),0)</f>
        <v>0</v>
      </c>
      <c r="AG114" s="327">
        <f>_xlfn.IFNA(INDEX('Delegated Wage Grid'!F$14:F$50,MATCH($A114,ListDelegated,0)),0)</f>
        <v>0</v>
      </c>
      <c r="AH114" s="327">
        <f>_xlfn.IFNA(INDEX('Delegated Wage Grid'!G$14:G$50,MATCH($A114,ListDelegated,0)),0)</f>
        <v>0</v>
      </c>
      <c r="AI114" s="327">
        <f>_xlfn.IFNA(INDEX('Delegated Wage Grid'!H$14:H$50,MATCH($A114,ListDelegated,0)),0)</f>
        <v>0</v>
      </c>
      <c r="AJ114" s="327">
        <f t="shared" si="9"/>
        <v>0</v>
      </c>
      <c r="AK114" s="327">
        <f t="shared" si="10"/>
        <v>0</v>
      </c>
    </row>
    <row r="115" spans="1:37" x14ac:dyDescent="0.25">
      <c r="A115" s="75"/>
      <c r="B115" s="75"/>
      <c r="C115" s="75"/>
      <c r="D115" s="54"/>
      <c r="E115" s="178"/>
      <c r="F115" s="928" t="str">
        <f t="shared" si="6"/>
        <v/>
      </c>
      <c r="G115" s="185"/>
      <c r="H115" s="217"/>
      <c r="I115" s="221" t="str">
        <f t="shared" si="7"/>
        <v/>
      </c>
      <c r="J115" s="207"/>
      <c r="K115" s="208"/>
      <c r="L115" s="208"/>
      <c r="M115" s="208"/>
      <c r="N115" s="209"/>
      <c r="O115" s="805"/>
      <c r="P115" s="198"/>
      <c r="Q115" s="194"/>
      <c r="R115" s="195"/>
      <c r="S115" s="195"/>
      <c r="T115" s="195"/>
      <c r="U115" s="195"/>
      <c r="V115" s="196"/>
      <c r="W115" s="197"/>
      <c r="X115" s="196"/>
      <c r="Y115" s="196"/>
      <c r="Z115" s="198"/>
      <c r="AA115" s="948" t="str">
        <f t="shared" si="8"/>
        <v/>
      </c>
      <c r="AB115" s="436"/>
      <c r="AD115" s="744">
        <f>_xlfn.IFNA(INDEX('Delegated Wage Grid'!C$14:C$50,MATCH($A115,ListDelegated,0)),0)</f>
        <v>0</v>
      </c>
      <c r="AE115" s="327">
        <f>_xlfn.IFNA(INDEX('Delegated Wage Grid'!D$14:D$50,MATCH($A115,ListDelegated,0)),0)</f>
        <v>0</v>
      </c>
      <c r="AF115" s="327">
        <f>_xlfn.IFNA(INDEX('Delegated Wage Grid'!E$14:E$50,MATCH($A115,ListDelegated,0)),0)</f>
        <v>0</v>
      </c>
      <c r="AG115" s="327">
        <f>_xlfn.IFNA(INDEX('Delegated Wage Grid'!F$14:F$50,MATCH($A115,ListDelegated,0)),0)</f>
        <v>0</v>
      </c>
      <c r="AH115" s="327">
        <f>_xlfn.IFNA(INDEX('Delegated Wage Grid'!G$14:G$50,MATCH($A115,ListDelegated,0)),0)</f>
        <v>0</v>
      </c>
      <c r="AI115" s="327">
        <f>_xlfn.IFNA(INDEX('Delegated Wage Grid'!H$14:H$50,MATCH($A115,ListDelegated,0)),0)</f>
        <v>0</v>
      </c>
      <c r="AJ115" s="327">
        <f t="shared" si="9"/>
        <v>0</v>
      </c>
      <c r="AK115" s="327">
        <f t="shared" si="10"/>
        <v>0</v>
      </c>
    </row>
    <row r="116" spans="1:37" x14ac:dyDescent="0.25">
      <c r="A116" s="75"/>
      <c r="B116" s="75"/>
      <c r="C116" s="75"/>
      <c r="D116" s="54"/>
      <c r="E116" s="178"/>
      <c r="F116" s="928" t="str">
        <f t="shared" si="6"/>
        <v/>
      </c>
      <c r="G116" s="185"/>
      <c r="H116" s="217"/>
      <c r="I116" s="221" t="str">
        <f t="shared" si="7"/>
        <v/>
      </c>
      <c r="J116" s="207"/>
      <c r="K116" s="208"/>
      <c r="L116" s="208"/>
      <c r="M116" s="208"/>
      <c r="N116" s="209"/>
      <c r="O116" s="805"/>
      <c r="P116" s="198"/>
      <c r="Q116" s="194"/>
      <c r="R116" s="195"/>
      <c r="S116" s="195"/>
      <c r="T116" s="195"/>
      <c r="U116" s="195"/>
      <c r="V116" s="196"/>
      <c r="W116" s="197"/>
      <c r="X116" s="196"/>
      <c r="Y116" s="196"/>
      <c r="Z116" s="198"/>
      <c r="AA116" s="948" t="str">
        <f t="shared" si="8"/>
        <v/>
      </c>
      <c r="AB116" s="436"/>
      <c r="AD116" s="744">
        <f>_xlfn.IFNA(INDEX('Delegated Wage Grid'!C$14:C$50,MATCH($A116,ListDelegated,0)),0)</f>
        <v>0</v>
      </c>
      <c r="AE116" s="327">
        <f>_xlfn.IFNA(INDEX('Delegated Wage Grid'!D$14:D$50,MATCH($A116,ListDelegated,0)),0)</f>
        <v>0</v>
      </c>
      <c r="AF116" s="327">
        <f>_xlfn.IFNA(INDEX('Delegated Wage Grid'!E$14:E$50,MATCH($A116,ListDelegated,0)),0)</f>
        <v>0</v>
      </c>
      <c r="AG116" s="327">
        <f>_xlfn.IFNA(INDEX('Delegated Wage Grid'!F$14:F$50,MATCH($A116,ListDelegated,0)),0)</f>
        <v>0</v>
      </c>
      <c r="AH116" s="327">
        <f>_xlfn.IFNA(INDEX('Delegated Wage Grid'!G$14:G$50,MATCH($A116,ListDelegated,0)),0)</f>
        <v>0</v>
      </c>
      <c r="AI116" s="327">
        <f>_xlfn.IFNA(INDEX('Delegated Wage Grid'!H$14:H$50,MATCH($A116,ListDelegated,0)),0)</f>
        <v>0</v>
      </c>
      <c r="AJ116" s="327">
        <f t="shared" si="9"/>
        <v>0</v>
      </c>
      <c r="AK116" s="327">
        <f t="shared" si="10"/>
        <v>0</v>
      </c>
    </row>
    <row r="117" spans="1:37" x14ac:dyDescent="0.25">
      <c r="A117" s="75"/>
      <c r="B117" s="75"/>
      <c r="C117" s="75"/>
      <c r="D117" s="54"/>
      <c r="E117" s="178"/>
      <c r="F117" s="928" t="str">
        <f t="shared" si="6"/>
        <v/>
      </c>
      <c r="G117" s="185"/>
      <c r="H117" s="217"/>
      <c r="I117" s="221" t="str">
        <f t="shared" si="7"/>
        <v/>
      </c>
      <c r="J117" s="207"/>
      <c r="K117" s="208"/>
      <c r="L117" s="208"/>
      <c r="M117" s="208"/>
      <c r="N117" s="209"/>
      <c r="O117" s="805"/>
      <c r="P117" s="198"/>
      <c r="Q117" s="194"/>
      <c r="R117" s="195"/>
      <c r="S117" s="195"/>
      <c r="T117" s="195"/>
      <c r="U117" s="195"/>
      <c r="V117" s="196"/>
      <c r="W117" s="197"/>
      <c r="X117" s="196"/>
      <c r="Y117" s="196"/>
      <c r="Z117" s="198"/>
      <c r="AA117" s="948" t="str">
        <f t="shared" si="8"/>
        <v/>
      </c>
      <c r="AB117" s="436"/>
      <c r="AD117" s="744">
        <f>_xlfn.IFNA(INDEX('Delegated Wage Grid'!C$14:C$50,MATCH($A117,ListDelegated,0)),0)</f>
        <v>0</v>
      </c>
      <c r="AE117" s="327">
        <f>_xlfn.IFNA(INDEX('Delegated Wage Grid'!D$14:D$50,MATCH($A117,ListDelegated,0)),0)</f>
        <v>0</v>
      </c>
      <c r="AF117" s="327">
        <f>_xlfn.IFNA(INDEX('Delegated Wage Grid'!E$14:E$50,MATCH($A117,ListDelegated,0)),0)</f>
        <v>0</v>
      </c>
      <c r="AG117" s="327">
        <f>_xlfn.IFNA(INDEX('Delegated Wage Grid'!F$14:F$50,MATCH($A117,ListDelegated,0)),0)</f>
        <v>0</v>
      </c>
      <c r="AH117" s="327">
        <f>_xlfn.IFNA(INDEX('Delegated Wage Grid'!G$14:G$50,MATCH($A117,ListDelegated,0)),0)</f>
        <v>0</v>
      </c>
      <c r="AI117" s="327">
        <f>_xlfn.IFNA(INDEX('Delegated Wage Grid'!H$14:H$50,MATCH($A117,ListDelegated,0)),0)</f>
        <v>0</v>
      </c>
      <c r="AJ117" s="327">
        <f t="shared" si="9"/>
        <v>0</v>
      </c>
      <c r="AK117" s="327">
        <f t="shared" si="10"/>
        <v>0</v>
      </c>
    </row>
    <row r="118" spans="1:37" x14ac:dyDescent="0.25">
      <c r="A118" s="75"/>
      <c r="B118" s="75"/>
      <c r="C118" s="75"/>
      <c r="D118" s="54"/>
      <c r="E118" s="178"/>
      <c r="F118" s="928" t="str">
        <f t="shared" si="6"/>
        <v/>
      </c>
      <c r="G118" s="185"/>
      <c r="H118" s="217"/>
      <c r="I118" s="221" t="str">
        <f t="shared" si="7"/>
        <v/>
      </c>
      <c r="J118" s="207"/>
      <c r="K118" s="208"/>
      <c r="L118" s="208"/>
      <c r="M118" s="208"/>
      <c r="N118" s="209"/>
      <c r="O118" s="805"/>
      <c r="P118" s="198"/>
      <c r="Q118" s="194"/>
      <c r="R118" s="195"/>
      <c r="S118" s="195"/>
      <c r="T118" s="195"/>
      <c r="U118" s="195"/>
      <c r="V118" s="196"/>
      <c r="W118" s="197"/>
      <c r="X118" s="196"/>
      <c r="Y118" s="196"/>
      <c r="Z118" s="198"/>
      <c r="AA118" s="948" t="str">
        <f t="shared" si="8"/>
        <v/>
      </c>
      <c r="AB118" s="436"/>
      <c r="AD118" s="744">
        <f>_xlfn.IFNA(INDEX('Delegated Wage Grid'!C$14:C$50,MATCH($A118,ListDelegated,0)),0)</f>
        <v>0</v>
      </c>
      <c r="AE118" s="327">
        <f>_xlfn.IFNA(INDEX('Delegated Wage Grid'!D$14:D$50,MATCH($A118,ListDelegated,0)),0)</f>
        <v>0</v>
      </c>
      <c r="AF118" s="327">
        <f>_xlfn.IFNA(INDEX('Delegated Wage Grid'!E$14:E$50,MATCH($A118,ListDelegated,0)),0)</f>
        <v>0</v>
      </c>
      <c r="AG118" s="327">
        <f>_xlfn.IFNA(INDEX('Delegated Wage Grid'!F$14:F$50,MATCH($A118,ListDelegated,0)),0)</f>
        <v>0</v>
      </c>
      <c r="AH118" s="327">
        <f>_xlfn.IFNA(INDEX('Delegated Wage Grid'!G$14:G$50,MATCH($A118,ListDelegated,0)),0)</f>
        <v>0</v>
      </c>
      <c r="AI118" s="327">
        <f>_xlfn.IFNA(INDEX('Delegated Wage Grid'!H$14:H$50,MATCH($A118,ListDelegated,0)),0)</f>
        <v>0</v>
      </c>
      <c r="AJ118" s="327">
        <f t="shared" si="9"/>
        <v>0</v>
      </c>
      <c r="AK118" s="327">
        <f t="shared" si="10"/>
        <v>0</v>
      </c>
    </row>
    <row r="119" spans="1:37" x14ac:dyDescent="0.25">
      <c r="A119" s="75"/>
      <c r="B119" s="75"/>
      <c r="C119" s="75"/>
      <c r="D119" s="54"/>
      <c r="E119" s="178"/>
      <c r="F119" s="928" t="str">
        <f t="shared" si="6"/>
        <v/>
      </c>
      <c r="G119" s="185"/>
      <c r="H119" s="217"/>
      <c r="I119" s="221" t="str">
        <f t="shared" si="7"/>
        <v/>
      </c>
      <c r="J119" s="207"/>
      <c r="K119" s="208"/>
      <c r="L119" s="208"/>
      <c r="M119" s="208"/>
      <c r="N119" s="209"/>
      <c r="O119" s="805"/>
      <c r="P119" s="198"/>
      <c r="Q119" s="194"/>
      <c r="R119" s="195"/>
      <c r="S119" s="195"/>
      <c r="T119" s="195"/>
      <c r="U119" s="195"/>
      <c r="V119" s="196"/>
      <c r="W119" s="197"/>
      <c r="X119" s="196"/>
      <c r="Y119" s="196"/>
      <c r="Z119" s="198"/>
      <c r="AA119" s="948" t="str">
        <f t="shared" si="8"/>
        <v/>
      </c>
      <c r="AB119" s="436"/>
      <c r="AD119" s="744">
        <f>_xlfn.IFNA(INDEX('Delegated Wage Grid'!C$14:C$50,MATCH($A119,ListDelegated,0)),0)</f>
        <v>0</v>
      </c>
      <c r="AE119" s="327">
        <f>_xlfn.IFNA(INDEX('Delegated Wage Grid'!D$14:D$50,MATCH($A119,ListDelegated,0)),0)</f>
        <v>0</v>
      </c>
      <c r="AF119" s="327">
        <f>_xlfn.IFNA(INDEX('Delegated Wage Grid'!E$14:E$50,MATCH($A119,ListDelegated,0)),0)</f>
        <v>0</v>
      </c>
      <c r="AG119" s="327">
        <f>_xlfn.IFNA(INDEX('Delegated Wage Grid'!F$14:F$50,MATCH($A119,ListDelegated,0)),0)</f>
        <v>0</v>
      </c>
      <c r="AH119" s="327">
        <f>_xlfn.IFNA(INDEX('Delegated Wage Grid'!G$14:G$50,MATCH($A119,ListDelegated,0)),0)</f>
        <v>0</v>
      </c>
      <c r="AI119" s="327">
        <f>_xlfn.IFNA(INDEX('Delegated Wage Grid'!H$14:H$50,MATCH($A119,ListDelegated,0)),0)</f>
        <v>0</v>
      </c>
      <c r="AJ119" s="327">
        <f t="shared" si="9"/>
        <v>0</v>
      </c>
      <c r="AK119" s="327">
        <f t="shared" si="10"/>
        <v>0</v>
      </c>
    </row>
    <row r="120" spans="1:37" x14ac:dyDescent="0.25">
      <c r="A120" s="75"/>
      <c r="B120" s="75"/>
      <c r="C120" s="75"/>
      <c r="D120" s="54"/>
      <c r="E120" s="178"/>
      <c r="F120" s="928" t="str">
        <f t="shared" si="6"/>
        <v/>
      </c>
      <c r="G120" s="185"/>
      <c r="H120" s="217"/>
      <c r="I120" s="221" t="str">
        <f t="shared" si="7"/>
        <v/>
      </c>
      <c r="J120" s="207"/>
      <c r="K120" s="208"/>
      <c r="L120" s="208"/>
      <c r="M120" s="208"/>
      <c r="N120" s="209"/>
      <c r="O120" s="805"/>
      <c r="P120" s="198"/>
      <c r="Q120" s="194"/>
      <c r="R120" s="195"/>
      <c r="S120" s="195"/>
      <c r="T120" s="195"/>
      <c r="U120" s="195"/>
      <c r="V120" s="196"/>
      <c r="W120" s="197"/>
      <c r="X120" s="196"/>
      <c r="Y120" s="196"/>
      <c r="Z120" s="198"/>
      <c r="AA120" s="948" t="str">
        <f t="shared" si="8"/>
        <v/>
      </c>
      <c r="AB120" s="436"/>
      <c r="AD120" s="744">
        <f>_xlfn.IFNA(INDEX('Delegated Wage Grid'!C$14:C$50,MATCH($A120,ListDelegated,0)),0)</f>
        <v>0</v>
      </c>
      <c r="AE120" s="327">
        <f>_xlfn.IFNA(INDEX('Delegated Wage Grid'!D$14:D$50,MATCH($A120,ListDelegated,0)),0)</f>
        <v>0</v>
      </c>
      <c r="AF120" s="327">
        <f>_xlfn.IFNA(INDEX('Delegated Wage Grid'!E$14:E$50,MATCH($A120,ListDelegated,0)),0)</f>
        <v>0</v>
      </c>
      <c r="AG120" s="327">
        <f>_xlfn.IFNA(INDEX('Delegated Wage Grid'!F$14:F$50,MATCH($A120,ListDelegated,0)),0)</f>
        <v>0</v>
      </c>
      <c r="AH120" s="327">
        <f>_xlfn.IFNA(INDEX('Delegated Wage Grid'!G$14:G$50,MATCH($A120,ListDelegated,0)),0)</f>
        <v>0</v>
      </c>
      <c r="AI120" s="327">
        <f>_xlfn.IFNA(INDEX('Delegated Wage Grid'!H$14:H$50,MATCH($A120,ListDelegated,0)),0)</f>
        <v>0</v>
      </c>
      <c r="AJ120" s="327">
        <f t="shared" si="9"/>
        <v>0</v>
      </c>
      <c r="AK120" s="327">
        <f t="shared" si="10"/>
        <v>0</v>
      </c>
    </row>
    <row r="121" spans="1:37" x14ac:dyDescent="0.25">
      <c r="A121" s="75"/>
      <c r="B121" s="75"/>
      <c r="C121" s="75"/>
      <c r="D121" s="54"/>
      <c r="E121" s="178"/>
      <c r="F121" s="928" t="str">
        <f t="shared" si="6"/>
        <v/>
      </c>
      <c r="G121" s="185"/>
      <c r="H121" s="217"/>
      <c r="I121" s="221" t="str">
        <f t="shared" si="7"/>
        <v/>
      </c>
      <c r="J121" s="207"/>
      <c r="K121" s="208"/>
      <c r="L121" s="208"/>
      <c r="M121" s="208"/>
      <c r="N121" s="209"/>
      <c r="O121" s="805"/>
      <c r="P121" s="198"/>
      <c r="Q121" s="194"/>
      <c r="R121" s="195"/>
      <c r="S121" s="195"/>
      <c r="T121" s="195"/>
      <c r="U121" s="195"/>
      <c r="V121" s="196"/>
      <c r="W121" s="197"/>
      <c r="X121" s="196"/>
      <c r="Y121" s="196"/>
      <c r="Z121" s="198"/>
      <c r="AA121" s="948" t="str">
        <f t="shared" si="8"/>
        <v/>
      </c>
      <c r="AB121" s="436"/>
      <c r="AD121" s="744">
        <f>_xlfn.IFNA(INDEX('Delegated Wage Grid'!C$14:C$50,MATCH($A121,ListDelegated,0)),0)</f>
        <v>0</v>
      </c>
      <c r="AE121" s="327">
        <f>_xlfn.IFNA(INDEX('Delegated Wage Grid'!D$14:D$50,MATCH($A121,ListDelegated,0)),0)</f>
        <v>0</v>
      </c>
      <c r="AF121" s="327">
        <f>_xlfn.IFNA(INDEX('Delegated Wage Grid'!E$14:E$50,MATCH($A121,ListDelegated,0)),0)</f>
        <v>0</v>
      </c>
      <c r="AG121" s="327">
        <f>_xlfn.IFNA(INDEX('Delegated Wage Grid'!F$14:F$50,MATCH($A121,ListDelegated,0)),0)</f>
        <v>0</v>
      </c>
      <c r="AH121" s="327">
        <f>_xlfn.IFNA(INDEX('Delegated Wage Grid'!G$14:G$50,MATCH($A121,ListDelegated,0)),0)</f>
        <v>0</v>
      </c>
      <c r="AI121" s="327">
        <f>_xlfn.IFNA(INDEX('Delegated Wage Grid'!H$14:H$50,MATCH($A121,ListDelegated,0)),0)</f>
        <v>0</v>
      </c>
      <c r="AJ121" s="327">
        <f t="shared" si="9"/>
        <v>0</v>
      </c>
      <c r="AK121" s="327">
        <f t="shared" si="10"/>
        <v>0</v>
      </c>
    </row>
    <row r="122" spans="1:37" x14ac:dyDescent="0.25">
      <c r="A122" s="75"/>
      <c r="B122" s="75"/>
      <c r="C122" s="75"/>
      <c r="D122" s="54"/>
      <c r="E122" s="178"/>
      <c r="F122" s="928" t="str">
        <f t="shared" si="6"/>
        <v/>
      </c>
      <c r="G122" s="185"/>
      <c r="H122" s="217"/>
      <c r="I122" s="221" t="str">
        <f t="shared" si="7"/>
        <v/>
      </c>
      <c r="J122" s="207"/>
      <c r="K122" s="208"/>
      <c r="L122" s="208"/>
      <c r="M122" s="208"/>
      <c r="N122" s="209"/>
      <c r="O122" s="805"/>
      <c r="P122" s="198"/>
      <c r="Q122" s="194"/>
      <c r="R122" s="195"/>
      <c r="S122" s="195"/>
      <c r="T122" s="195"/>
      <c r="U122" s="195"/>
      <c r="V122" s="196"/>
      <c r="W122" s="197"/>
      <c r="X122" s="196"/>
      <c r="Y122" s="196"/>
      <c r="Z122" s="198"/>
      <c r="AA122" s="948" t="str">
        <f t="shared" si="8"/>
        <v/>
      </c>
      <c r="AB122" s="436"/>
      <c r="AD122" s="744">
        <f>_xlfn.IFNA(INDEX('Delegated Wage Grid'!C$14:C$50,MATCH($A122,ListDelegated,0)),0)</f>
        <v>0</v>
      </c>
      <c r="AE122" s="327">
        <f>_xlfn.IFNA(INDEX('Delegated Wage Grid'!D$14:D$50,MATCH($A122,ListDelegated,0)),0)</f>
        <v>0</v>
      </c>
      <c r="AF122" s="327">
        <f>_xlfn.IFNA(INDEX('Delegated Wage Grid'!E$14:E$50,MATCH($A122,ListDelegated,0)),0)</f>
        <v>0</v>
      </c>
      <c r="AG122" s="327">
        <f>_xlfn.IFNA(INDEX('Delegated Wage Grid'!F$14:F$50,MATCH($A122,ListDelegated,0)),0)</f>
        <v>0</v>
      </c>
      <c r="AH122" s="327">
        <f>_xlfn.IFNA(INDEX('Delegated Wage Grid'!G$14:G$50,MATCH($A122,ListDelegated,0)),0)</f>
        <v>0</v>
      </c>
      <c r="AI122" s="327">
        <f>_xlfn.IFNA(INDEX('Delegated Wage Grid'!H$14:H$50,MATCH($A122,ListDelegated,0)),0)</f>
        <v>0</v>
      </c>
      <c r="AJ122" s="327">
        <f t="shared" si="9"/>
        <v>0</v>
      </c>
      <c r="AK122" s="327">
        <f t="shared" si="10"/>
        <v>0</v>
      </c>
    </row>
    <row r="123" spans="1:37" x14ac:dyDescent="0.25">
      <c r="A123" s="75"/>
      <c r="B123" s="75"/>
      <c r="C123" s="75"/>
      <c r="D123" s="54"/>
      <c r="E123" s="178"/>
      <c r="F123" s="928" t="str">
        <f t="shared" si="6"/>
        <v/>
      </c>
      <c r="G123" s="185"/>
      <c r="H123" s="217"/>
      <c r="I123" s="221" t="str">
        <f t="shared" si="7"/>
        <v/>
      </c>
      <c r="J123" s="207"/>
      <c r="K123" s="208"/>
      <c r="L123" s="208"/>
      <c r="M123" s="208"/>
      <c r="N123" s="209"/>
      <c r="O123" s="805"/>
      <c r="P123" s="198"/>
      <c r="Q123" s="194"/>
      <c r="R123" s="195"/>
      <c r="S123" s="195"/>
      <c r="T123" s="195"/>
      <c r="U123" s="195"/>
      <c r="V123" s="196"/>
      <c r="W123" s="197"/>
      <c r="X123" s="196"/>
      <c r="Y123" s="196"/>
      <c r="Z123" s="198"/>
      <c r="AA123" s="948" t="str">
        <f t="shared" si="8"/>
        <v/>
      </c>
      <c r="AB123" s="436"/>
      <c r="AD123" s="744">
        <f>_xlfn.IFNA(INDEX('Delegated Wage Grid'!C$14:C$50,MATCH($A123,ListDelegated,0)),0)</f>
        <v>0</v>
      </c>
      <c r="AE123" s="327">
        <f>_xlfn.IFNA(INDEX('Delegated Wage Grid'!D$14:D$50,MATCH($A123,ListDelegated,0)),0)</f>
        <v>0</v>
      </c>
      <c r="AF123" s="327">
        <f>_xlfn.IFNA(INDEX('Delegated Wage Grid'!E$14:E$50,MATCH($A123,ListDelegated,0)),0)</f>
        <v>0</v>
      </c>
      <c r="AG123" s="327">
        <f>_xlfn.IFNA(INDEX('Delegated Wage Grid'!F$14:F$50,MATCH($A123,ListDelegated,0)),0)</f>
        <v>0</v>
      </c>
      <c r="AH123" s="327">
        <f>_xlfn.IFNA(INDEX('Delegated Wage Grid'!G$14:G$50,MATCH($A123,ListDelegated,0)),0)</f>
        <v>0</v>
      </c>
      <c r="AI123" s="327">
        <f>_xlfn.IFNA(INDEX('Delegated Wage Grid'!H$14:H$50,MATCH($A123,ListDelegated,0)),0)</f>
        <v>0</v>
      </c>
      <c r="AJ123" s="327">
        <f t="shared" si="9"/>
        <v>0</v>
      </c>
      <c r="AK123" s="327">
        <f t="shared" si="10"/>
        <v>0</v>
      </c>
    </row>
    <row r="124" spans="1:37" x14ac:dyDescent="0.25">
      <c r="A124" s="75"/>
      <c r="B124" s="75"/>
      <c r="C124" s="75"/>
      <c r="D124" s="54"/>
      <c r="E124" s="178"/>
      <c r="F124" s="928" t="str">
        <f t="shared" si="6"/>
        <v/>
      </c>
      <c r="G124" s="185"/>
      <c r="H124" s="217"/>
      <c r="I124" s="221" t="str">
        <f t="shared" si="7"/>
        <v/>
      </c>
      <c r="J124" s="207"/>
      <c r="K124" s="208"/>
      <c r="L124" s="208"/>
      <c r="M124" s="208"/>
      <c r="N124" s="209"/>
      <c r="O124" s="805"/>
      <c r="P124" s="198"/>
      <c r="Q124" s="194"/>
      <c r="R124" s="195"/>
      <c r="S124" s="195"/>
      <c r="T124" s="195"/>
      <c r="U124" s="195"/>
      <c r="V124" s="196"/>
      <c r="W124" s="197"/>
      <c r="X124" s="196"/>
      <c r="Y124" s="196"/>
      <c r="Z124" s="198"/>
      <c r="AA124" s="948" t="str">
        <f t="shared" si="8"/>
        <v/>
      </c>
      <c r="AB124" s="436"/>
      <c r="AD124" s="744">
        <f>_xlfn.IFNA(INDEX('Delegated Wage Grid'!C$14:C$50,MATCH($A124,ListDelegated,0)),0)</f>
        <v>0</v>
      </c>
      <c r="AE124" s="327">
        <f>_xlfn.IFNA(INDEX('Delegated Wage Grid'!D$14:D$50,MATCH($A124,ListDelegated,0)),0)</f>
        <v>0</v>
      </c>
      <c r="AF124" s="327">
        <f>_xlfn.IFNA(INDEX('Delegated Wage Grid'!E$14:E$50,MATCH($A124,ListDelegated,0)),0)</f>
        <v>0</v>
      </c>
      <c r="AG124" s="327">
        <f>_xlfn.IFNA(INDEX('Delegated Wage Grid'!F$14:F$50,MATCH($A124,ListDelegated,0)),0)</f>
        <v>0</v>
      </c>
      <c r="AH124" s="327">
        <f>_xlfn.IFNA(INDEX('Delegated Wage Grid'!G$14:G$50,MATCH($A124,ListDelegated,0)),0)</f>
        <v>0</v>
      </c>
      <c r="AI124" s="327">
        <f>_xlfn.IFNA(INDEX('Delegated Wage Grid'!H$14:H$50,MATCH($A124,ListDelegated,0)),0)</f>
        <v>0</v>
      </c>
      <c r="AJ124" s="327">
        <f t="shared" si="9"/>
        <v>0</v>
      </c>
      <c r="AK124" s="327">
        <f t="shared" si="10"/>
        <v>0</v>
      </c>
    </row>
    <row r="125" spans="1:37" x14ac:dyDescent="0.25">
      <c r="A125" s="75"/>
      <c r="B125" s="75"/>
      <c r="C125" s="75"/>
      <c r="D125" s="54"/>
      <c r="E125" s="178"/>
      <c r="F125" s="928" t="str">
        <f t="shared" si="6"/>
        <v/>
      </c>
      <c r="G125" s="185"/>
      <c r="H125" s="217"/>
      <c r="I125" s="221" t="str">
        <f t="shared" si="7"/>
        <v/>
      </c>
      <c r="J125" s="207"/>
      <c r="K125" s="208"/>
      <c r="L125" s="208"/>
      <c r="M125" s="208"/>
      <c r="N125" s="209"/>
      <c r="O125" s="805"/>
      <c r="P125" s="198"/>
      <c r="Q125" s="194"/>
      <c r="R125" s="195"/>
      <c r="S125" s="195"/>
      <c r="T125" s="195"/>
      <c r="U125" s="195"/>
      <c r="V125" s="196"/>
      <c r="W125" s="197"/>
      <c r="X125" s="196"/>
      <c r="Y125" s="196"/>
      <c r="Z125" s="198"/>
      <c r="AA125" s="948" t="str">
        <f t="shared" si="8"/>
        <v/>
      </c>
      <c r="AB125" s="436"/>
      <c r="AD125" s="744">
        <f>_xlfn.IFNA(INDEX('Delegated Wage Grid'!C$14:C$50,MATCH($A125,ListDelegated,0)),0)</f>
        <v>0</v>
      </c>
      <c r="AE125" s="327">
        <f>_xlfn.IFNA(INDEX('Delegated Wage Grid'!D$14:D$50,MATCH($A125,ListDelegated,0)),0)</f>
        <v>0</v>
      </c>
      <c r="AF125" s="327">
        <f>_xlfn.IFNA(INDEX('Delegated Wage Grid'!E$14:E$50,MATCH($A125,ListDelegated,0)),0)</f>
        <v>0</v>
      </c>
      <c r="AG125" s="327">
        <f>_xlfn.IFNA(INDEX('Delegated Wage Grid'!F$14:F$50,MATCH($A125,ListDelegated,0)),0)</f>
        <v>0</v>
      </c>
      <c r="AH125" s="327">
        <f>_xlfn.IFNA(INDEX('Delegated Wage Grid'!G$14:G$50,MATCH($A125,ListDelegated,0)),0)</f>
        <v>0</v>
      </c>
      <c r="AI125" s="327">
        <f>_xlfn.IFNA(INDEX('Delegated Wage Grid'!H$14:H$50,MATCH($A125,ListDelegated,0)),0)</f>
        <v>0</v>
      </c>
      <c r="AJ125" s="327">
        <f t="shared" si="9"/>
        <v>0</v>
      </c>
      <c r="AK125" s="327">
        <f t="shared" si="10"/>
        <v>0</v>
      </c>
    </row>
    <row r="126" spans="1:37" x14ac:dyDescent="0.25">
      <c r="A126" s="75"/>
      <c r="B126" s="75"/>
      <c r="C126" s="75"/>
      <c r="D126" s="54"/>
      <c r="E126" s="178"/>
      <c r="F126" s="928" t="str">
        <f t="shared" si="6"/>
        <v/>
      </c>
      <c r="G126" s="185"/>
      <c r="H126" s="217"/>
      <c r="I126" s="221" t="str">
        <f t="shared" si="7"/>
        <v/>
      </c>
      <c r="J126" s="207"/>
      <c r="K126" s="208"/>
      <c r="L126" s="208"/>
      <c r="M126" s="208"/>
      <c r="N126" s="209"/>
      <c r="O126" s="805"/>
      <c r="P126" s="198"/>
      <c r="Q126" s="194"/>
      <c r="R126" s="195"/>
      <c r="S126" s="195"/>
      <c r="T126" s="195"/>
      <c r="U126" s="195"/>
      <c r="V126" s="196"/>
      <c r="W126" s="197"/>
      <c r="X126" s="196"/>
      <c r="Y126" s="196"/>
      <c r="Z126" s="198"/>
      <c r="AA126" s="948" t="str">
        <f t="shared" si="8"/>
        <v/>
      </c>
      <c r="AB126" s="436"/>
      <c r="AD126" s="744">
        <f>_xlfn.IFNA(INDEX('Delegated Wage Grid'!C$14:C$50,MATCH($A126,ListDelegated,0)),0)</f>
        <v>0</v>
      </c>
      <c r="AE126" s="327">
        <f>_xlfn.IFNA(INDEX('Delegated Wage Grid'!D$14:D$50,MATCH($A126,ListDelegated,0)),0)</f>
        <v>0</v>
      </c>
      <c r="AF126" s="327">
        <f>_xlfn.IFNA(INDEX('Delegated Wage Grid'!E$14:E$50,MATCH($A126,ListDelegated,0)),0)</f>
        <v>0</v>
      </c>
      <c r="AG126" s="327">
        <f>_xlfn.IFNA(INDEX('Delegated Wage Grid'!F$14:F$50,MATCH($A126,ListDelegated,0)),0)</f>
        <v>0</v>
      </c>
      <c r="AH126" s="327">
        <f>_xlfn.IFNA(INDEX('Delegated Wage Grid'!G$14:G$50,MATCH($A126,ListDelegated,0)),0)</f>
        <v>0</v>
      </c>
      <c r="AI126" s="327">
        <f>_xlfn.IFNA(INDEX('Delegated Wage Grid'!H$14:H$50,MATCH($A126,ListDelegated,0)),0)</f>
        <v>0</v>
      </c>
      <c r="AJ126" s="327">
        <f t="shared" si="9"/>
        <v>0</v>
      </c>
      <c r="AK126" s="327">
        <f t="shared" si="10"/>
        <v>0</v>
      </c>
    </row>
    <row r="127" spans="1:37" x14ac:dyDescent="0.25">
      <c r="A127" s="75"/>
      <c r="B127" s="75"/>
      <c r="C127" s="75"/>
      <c r="D127" s="54"/>
      <c r="E127" s="178"/>
      <c r="F127" s="928" t="str">
        <f t="shared" si="6"/>
        <v/>
      </c>
      <c r="G127" s="185"/>
      <c r="H127" s="217"/>
      <c r="I127" s="221" t="str">
        <f t="shared" si="7"/>
        <v/>
      </c>
      <c r="J127" s="207"/>
      <c r="K127" s="208"/>
      <c r="L127" s="208"/>
      <c r="M127" s="208"/>
      <c r="N127" s="209"/>
      <c r="O127" s="805"/>
      <c r="P127" s="198"/>
      <c r="Q127" s="194"/>
      <c r="R127" s="195"/>
      <c r="S127" s="195"/>
      <c r="T127" s="195"/>
      <c r="U127" s="195"/>
      <c r="V127" s="196"/>
      <c r="W127" s="197"/>
      <c r="X127" s="196"/>
      <c r="Y127" s="196"/>
      <c r="Z127" s="198"/>
      <c r="AA127" s="948" t="str">
        <f t="shared" si="8"/>
        <v/>
      </c>
      <c r="AB127" s="436"/>
      <c r="AD127" s="744">
        <f>_xlfn.IFNA(INDEX('Delegated Wage Grid'!C$14:C$50,MATCH($A127,ListDelegated,0)),0)</f>
        <v>0</v>
      </c>
      <c r="AE127" s="327">
        <f>_xlfn.IFNA(INDEX('Delegated Wage Grid'!D$14:D$50,MATCH($A127,ListDelegated,0)),0)</f>
        <v>0</v>
      </c>
      <c r="AF127" s="327">
        <f>_xlfn.IFNA(INDEX('Delegated Wage Grid'!E$14:E$50,MATCH($A127,ListDelegated,0)),0)</f>
        <v>0</v>
      </c>
      <c r="AG127" s="327">
        <f>_xlfn.IFNA(INDEX('Delegated Wage Grid'!F$14:F$50,MATCH($A127,ListDelegated,0)),0)</f>
        <v>0</v>
      </c>
      <c r="AH127" s="327">
        <f>_xlfn.IFNA(INDEX('Delegated Wage Grid'!G$14:G$50,MATCH($A127,ListDelegated,0)),0)</f>
        <v>0</v>
      </c>
      <c r="AI127" s="327">
        <f>_xlfn.IFNA(INDEX('Delegated Wage Grid'!H$14:H$50,MATCH($A127,ListDelegated,0)),0)</f>
        <v>0</v>
      </c>
      <c r="AJ127" s="327">
        <f t="shared" si="9"/>
        <v>0</v>
      </c>
      <c r="AK127" s="327">
        <f t="shared" si="10"/>
        <v>0</v>
      </c>
    </row>
    <row r="128" spans="1:37" x14ac:dyDescent="0.25">
      <c r="A128" s="75"/>
      <c r="B128" s="75"/>
      <c r="C128" s="75"/>
      <c r="D128" s="54"/>
      <c r="E128" s="178"/>
      <c r="F128" s="928" t="str">
        <f t="shared" si="6"/>
        <v/>
      </c>
      <c r="G128" s="185"/>
      <c r="H128" s="217"/>
      <c r="I128" s="221" t="str">
        <f t="shared" si="7"/>
        <v/>
      </c>
      <c r="J128" s="207"/>
      <c r="K128" s="208"/>
      <c r="L128" s="208"/>
      <c r="M128" s="208"/>
      <c r="N128" s="209"/>
      <c r="O128" s="805"/>
      <c r="P128" s="198"/>
      <c r="Q128" s="194"/>
      <c r="R128" s="195"/>
      <c r="S128" s="195"/>
      <c r="T128" s="195"/>
      <c r="U128" s="195"/>
      <c r="V128" s="196"/>
      <c r="W128" s="197"/>
      <c r="X128" s="196"/>
      <c r="Y128" s="196"/>
      <c r="Z128" s="198"/>
      <c r="AA128" s="948" t="str">
        <f t="shared" si="8"/>
        <v/>
      </c>
      <c r="AB128" s="436"/>
      <c r="AD128" s="744">
        <f>_xlfn.IFNA(INDEX('Delegated Wage Grid'!C$14:C$50,MATCH($A128,ListDelegated,0)),0)</f>
        <v>0</v>
      </c>
      <c r="AE128" s="327">
        <f>_xlfn.IFNA(INDEX('Delegated Wage Grid'!D$14:D$50,MATCH($A128,ListDelegated,0)),0)</f>
        <v>0</v>
      </c>
      <c r="AF128" s="327">
        <f>_xlfn.IFNA(INDEX('Delegated Wage Grid'!E$14:E$50,MATCH($A128,ListDelegated,0)),0)</f>
        <v>0</v>
      </c>
      <c r="AG128" s="327">
        <f>_xlfn.IFNA(INDEX('Delegated Wage Grid'!F$14:F$50,MATCH($A128,ListDelegated,0)),0)</f>
        <v>0</v>
      </c>
      <c r="AH128" s="327">
        <f>_xlfn.IFNA(INDEX('Delegated Wage Grid'!G$14:G$50,MATCH($A128,ListDelegated,0)),0)</f>
        <v>0</v>
      </c>
      <c r="AI128" s="327">
        <f>_xlfn.IFNA(INDEX('Delegated Wage Grid'!H$14:H$50,MATCH($A128,ListDelegated,0)),0)</f>
        <v>0</v>
      </c>
      <c r="AJ128" s="327">
        <f t="shared" si="9"/>
        <v>0</v>
      </c>
      <c r="AK128" s="327">
        <f t="shared" si="10"/>
        <v>0</v>
      </c>
    </row>
    <row r="129" spans="1:37" x14ac:dyDescent="0.25">
      <c r="A129" s="75"/>
      <c r="B129" s="75"/>
      <c r="C129" s="75"/>
      <c r="D129" s="54"/>
      <c r="E129" s="178"/>
      <c r="F129" s="928" t="str">
        <f t="shared" si="6"/>
        <v/>
      </c>
      <c r="G129" s="185"/>
      <c r="H129" s="217"/>
      <c r="I129" s="221" t="str">
        <f t="shared" si="7"/>
        <v/>
      </c>
      <c r="J129" s="207"/>
      <c r="K129" s="208"/>
      <c r="L129" s="208"/>
      <c r="M129" s="208"/>
      <c r="N129" s="209"/>
      <c r="O129" s="805"/>
      <c r="P129" s="198"/>
      <c r="Q129" s="194"/>
      <c r="R129" s="195"/>
      <c r="S129" s="195"/>
      <c r="T129" s="195"/>
      <c r="U129" s="195"/>
      <c r="V129" s="196"/>
      <c r="W129" s="197"/>
      <c r="X129" s="196"/>
      <c r="Y129" s="196"/>
      <c r="Z129" s="198"/>
      <c r="AA129" s="948" t="str">
        <f t="shared" si="8"/>
        <v/>
      </c>
      <c r="AB129" s="436"/>
      <c r="AD129" s="744">
        <f>_xlfn.IFNA(INDEX('Delegated Wage Grid'!C$14:C$50,MATCH($A129,ListDelegated,0)),0)</f>
        <v>0</v>
      </c>
      <c r="AE129" s="327">
        <f>_xlfn.IFNA(INDEX('Delegated Wage Grid'!D$14:D$50,MATCH($A129,ListDelegated,0)),0)</f>
        <v>0</v>
      </c>
      <c r="AF129" s="327">
        <f>_xlfn.IFNA(INDEX('Delegated Wage Grid'!E$14:E$50,MATCH($A129,ListDelegated,0)),0)</f>
        <v>0</v>
      </c>
      <c r="AG129" s="327">
        <f>_xlfn.IFNA(INDEX('Delegated Wage Grid'!F$14:F$50,MATCH($A129,ListDelegated,0)),0)</f>
        <v>0</v>
      </c>
      <c r="AH129" s="327">
        <f>_xlfn.IFNA(INDEX('Delegated Wage Grid'!G$14:G$50,MATCH($A129,ListDelegated,0)),0)</f>
        <v>0</v>
      </c>
      <c r="AI129" s="327">
        <f>_xlfn.IFNA(INDEX('Delegated Wage Grid'!H$14:H$50,MATCH($A129,ListDelegated,0)),0)</f>
        <v>0</v>
      </c>
      <c r="AJ129" s="327">
        <f t="shared" si="9"/>
        <v>0</v>
      </c>
      <c r="AK129" s="327">
        <f t="shared" si="10"/>
        <v>0</v>
      </c>
    </row>
    <row r="130" spans="1:37" x14ac:dyDescent="0.25">
      <c r="A130" s="75"/>
      <c r="B130" s="75"/>
      <c r="C130" s="75"/>
      <c r="D130" s="54"/>
      <c r="E130" s="178"/>
      <c r="F130" s="928" t="str">
        <f t="shared" si="6"/>
        <v/>
      </c>
      <c r="G130" s="185"/>
      <c r="H130" s="217"/>
      <c r="I130" s="221" t="str">
        <f t="shared" si="7"/>
        <v/>
      </c>
      <c r="J130" s="207"/>
      <c r="K130" s="208"/>
      <c r="L130" s="208"/>
      <c r="M130" s="208"/>
      <c r="N130" s="209"/>
      <c r="O130" s="805"/>
      <c r="P130" s="198"/>
      <c r="Q130" s="194"/>
      <c r="R130" s="195"/>
      <c r="S130" s="195"/>
      <c r="T130" s="195"/>
      <c r="U130" s="195"/>
      <c r="V130" s="196"/>
      <c r="W130" s="197"/>
      <c r="X130" s="196"/>
      <c r="Y130" s="196"/>
      <c r="Z130" s="198"/>
      <c r="AA130" s="948" t="str">
        <f t="shared" si="8"/>
        <v/>
      </c>
      <c r="AB130" s="436"/>
      <c r="AD130" s="744">
        <f>_xlfn.IFNA(INDEX('Delegated Wage Grid'!C$14:C$50,MATCH($A130,ListDelegated,0)),0)</f>
        <v>0</v>
      </c>
      <c r="AE130" s="327">
        <f>_xlfn.IFNA(INDEX('Delegated Wage Grid'!D$14:D$50,MATCH($A130,ListDelegated,0)),0)</f>
        <v>0</v>
      </c>
      <c r="AF130" s="327">
        <f>_xlfn.IFNA(INDEX('Delegated Wage Grid'!E$14:E$50,MATCH($A130,ListDelegated,0)),0)</f>
        <v>0</v>
      </c>
      <c r="AG130" s="327">
        <f>_xlfn.IFNA(INDEX('Delegated Wage Grid'!F$14:F$50,MATCH($A130,ListDelegated,0)),0)</f>
        <v>0</v>
      </c>
      <c r="AH130" s="327">
        <f>_xlfn.IFNA(INDEX('Delegated Wage Grid'!G$14:G$50,MATCH($A130,ListDelegated,0)),0)</f>
        <v>0</v>
      </c>
      <c r="AI130" s="327">
        <f>_xlfn.IFNA(INDEX('Delegated Wage Grid'!H$14:H$50,MATCH($A130,ListDelegated,0)),0)</f>
        <v>0</v>
      </c>
      <c r="AJ130" s="327">
        <f t="shared" si="9"/>
        <v>0</v>
      </c>
      <c r="AK130" s="327">
        <f t="shared" si="10"/>
        <v>0</v>
      </c>
    </row>
    <row r="131" spans="1:37" x14ac:dyDescent="0.25">
      <c r="A131" s="75"/>
      <c r="B131" s="75"/>
      <c r="C131" s="75"/>
      <c r="D131" s="54"/>
      <c r="E131" s="178"/>
      <c r="F131" s="928" t="str">
        <f t="shared" si="6"/>
        <v/>
      </c>
      <c r="G131" s="185"/>
      <c r="H131" s="217"/>
      <c r="I131" s="221" t="str">
        <f t="shared" si="7"/>
        <v/>
      </c>
      <c r="J131" s="207"/>
      <c r="K131" s="208"/>
      <c r="L131" s="208"/>
      <c r="M131" s="208"/>
      <c r="N131" s="209"/>
      <c r="O131" s="805"/>
      <c r="P131" s="198"/>
      <c r="Q131" s="194"/>
      <c r="R131" s="195"/>
      <c r="S131" s="195"/>
      <c r="T131" s="195"/>
      <c r="U131" s="195"/>
      <c r="V131" s="196"/>
      <c r="W131" s="197"/>
      <c r="X131" s="196"/>
      <c r="Y131" s="196"/>
      <c r="Z131" s="198"/>
      <c r="AA131" s="948" t="str">
        <f t="shared" si="8"/>
        <v/>
      </c>
      <c r="AB131" s="436"/>
      <c r="AD131" s="744">
        <f>_xlfn.IFNA(INDEX('Delegated Wage Grid'!C$14:C$50,MATCH($A131,ListDelegated,0)),0)</f>
        <v>0</v>
      </c>
      <c r="AE131" s="327">
        <f>_xlfn.IFNA(INDEX('Delegated Wage Grid'!D$14:D$50,MATCH($A131,ListDelegated,0)),0)</f>
        <v>0</v>
      </c>
      <c r="AF131" s="327">
        <f>_xlfn.IFNA(INDEX('Delegated Wage Grid'!E$14:E$50,MATCH($A131,ListDelegated,0)),0)</f>
        <v>0</v>
      </c>
      <c r="AG131" s="327">
        <f>_xlfn.IFNA(INDEX('Delegated Wage Grid'!F$14:F$50,MATCH($A131,ListDelegated,0)),0)</f>
        <v>0</v>
      </c>
      <c r="AH131" s="327">
        <f>_xlfn.IFNA(INDEX('Delegated Wage Grid'!G$14:G$50,MATCH($A131,ListDelegated,0)),0)</f>
        <v>0</v>
      </c>
      <c r="AI131" s="327">
        <f>_xlfn.IFNA(INDEX('Delegated Wage Grid'!H$14:H$50,MATCH($A131,ListDelegated,0)),0)</f>
        <v>0</v>
      </c>
      <c r="AJ131" s="327">
        <f t="shared" si="9"/>
        <v>0</v>
      </c>
      <c r="AK131" s="327">
        <f t="shared" si="10"/>
        <v>0</v>
      </c>
    </row>
    <row r="132" spans="1:37" x14ac:dyDescent="0.25">
      <c r="A132" s="75"/>
      <c r="B132" s="75"/>
      <c r="C132" s="75"/>
      <c r="D132" s="54"/>
      <c r="E132" s="178"/>
      <c r="F132" s="928" t="str">
        <f t="shared" si="6"/>
        <v/>
      </c>
      <c r="G132" s="185"/>
      <c r="H132" s="217"/>
      <c r="I132" s="221" t="str">
        <f t="shared" si="7"/>
        <v/>
      </c>
      <c r="J132" s="207"/>
      <c r="K132" s="208"/>
      <c r="L132" s="208"/>
      <c r="M132" s="208"/>
      <c r="N132" s="209"/>
      <c r="O132" s="805"/>
      <c r="P132" s="198"/>
      <c r="Q132" s="194"/>
      <c r="R132" s="195"/>
      <c r="S132" s="195"/>
      <c r="T132" s="195"/>
      <c r="U132" s="195"/>
      <c r="V132" s="196"/>
      <c r="W132" s="197"/>
      <c r="X132" s="196"/>
      <c r="Y132" s="196"/>
      <c r="Z132" s="198"/>
      <c r="AA132" s="948" t="str">
        <f t="shared" si="8"/>
        <v/>
      </c>
      <c r="AB132" s="436"/>
      <c r="AD132" s="744">
        <f>_xlfn.IFNA(INDEX('Delegated Wage Grid'!C$14:C$50,MATCH($A132,ListDelegated,0)),0)</f>
        <v>0</v>
      </c>
      <c r="AE132" s="327">
        <f>_xlfn.IFNA(INDEX('Delegated Wage Grid'!D$14:D$50,MATCH($A132,ListDelegated,0)),0)</f>
        <v>0</v>
      </c>
      <c r="AF132" s="327">
        <f>_xlfn.IFNA(INDEX('Delegated Wage Grid'!E$14:E$50,MATCH($A132,ListDelegated,0)),0)</f>
        <v>0</v>
      </c>
      <c r="AG132" s="327">
        <f>_xlfn.IFNA(INDEX('Delegated Wage Grid'!F$14:F$50,MATCH($A132,ListDelegated,0)),0)</f>
        <v>0</v>
      </c>
      <c r="AH132" s="327">
        <f>_xlfn.IFNA(INDEX('Delegated Wage Grid'!G$14:G$50,MATCH($A132,ListDelegated,0)),0)</f>
        <v>0</v>
      </c>
      <c r="AI132" s="327">
        <f>_xlfn.IFNA(INDEX('Delegated Wage Grid'!H$14:H$50,MATCH($A132,ListDelegated,0)),0)</f>
        <v>0</v>
      </c>
      <c r="AJ132" s="327">
        <f t="shared" si="9"/>
        <v>0</v>
      </c>
      <c r="AK132" s="327">
        <f t="shared" si="10"/>
        <v>0</v>
      </c>
    </row>
    <row r="133" spans="1:37" x14ac:dyDescent="0.25">
      <c r="A133" s="75"/>
      <c r="B133" s="75"/>
      <c r="C133" s="75"/>
      <c r="D133" s="54"/>
      <c r="E133" s="178"/>
      <c r="F133" s="928" t="str">
        <f t="shared" si="6"/>
        <v/>
      </c>
      <c r="G133" s="185"/>
      <c r="H133" s="217"/>
      <c r="I133" s="221" t="str">
        <f t="shared" si="7"/>
        <v/>
      </c>
      <c r="J133" s="207"/>
      <c r="K133" s="208"/>
      <c r="L133" s="208"/>
      <c r="M133" s="208"/>
      <c r="N133" s="209"/>
      <c r="O133" s="805"/>
      <c r="P133" s="198"/>
      <c r="Q133" s="194"/>
      <c r="R133" s="195"/>
      <c r="S133" s="195"/>
      <c r="T133" s="195"/>
      <c r="U133" s="195"/>
      <c r="V133" s="196"/>
      <c r="W133" s="197"/>
      <c r="X133" s="196"/>
      <c r="Y133" s="196"/>
      <c r="Z133" s="198"/>
      <c r="AA133" s="948" t="str">
        <f t="shared" si="8"/>
        <v/>
      </c>
      <c r="AB133" s="436"/>
      <c r="AD133" s="744">
        <f>_xlfn.IFNA(INDEX('Delegated Wage Grid'!C$14:C$50,MATCH($A133,ListDelegated,0)),0)</f>
        <v>0</v>
      </c>
      <c r="AE133" s="327">
        <f>_xlfn.IFNA(INDEX('Delegated Wage Grid'!D$14:D$50,MATCH($A133,ListDelegated,0)),0)</f>
        <v>0</v>
      </c>
      <c r="AF133" s="327">
        <f>_xlfn.IFNA(INDEX('Delegated Wage Grid'!E$14:E$50,MATCH($A133,ListDelegated,0)),0)</f>
        <v>0</v>
      </c>
      <c r="AG133" s="327">
        <f>_xlfn.IFNA(INDEX('Delegated Wage Grid'!F$14:F$50,MATCH($A133,ListDelegated,0)),0)</f>
        <v>0</v>
      </c>
      <c r="AH133" s="327">
        <f>_xlfn.IFNA(INDEX('Delegated Wage Grid'!G$14:G$50,MATCH($A133,ListDelegated,0)),0)</f>
        <v>0</v>
      </c>
      <c r="AI133" s="327">
        <f>_xlfn.IFNA(INDEX('Delegated Wage Grid'!H$14:H$50,MATCH($A133,ListDelegated,0)),0)</f>
        <v>0</v>
      </c>
      <c r="AJ133" s="327">
        <f t="shared" si="9"/>
        <v>0</v>
      </c>
      <c r="AK133" s="327">
        <f t="shared" si="10"/>
        <v>0</v>
      </c>
    </row>
    <row r="134" spans="1:37" x14ac:dyDescent="0.25">
      <c r="A134" s="75"/>
      <c r="B134" s="75"/>
      <c r="C134" s="75"/>
      <c r="D134" s="54"/>
      <c r="E134" s="178"/>
      <c r="F134" s="928" t="str">
        <f t="shared" si="6"/>
        <v/>
      </c>
      <c r="G134" s="185"/>
      <c r="H134" s="217"/>
      <c r="I134" s="221" t="str">
        <f t="shared" si="7"/>
        <v/>
      </c>
      <c r="J134" s="207"/>
      <c r="K134" s="208"/>
      <c r="L134" s="208"/>
      <c r="M134" s="208"/>
      <c r="N134" s="209"/>
      <c r="O134" s="805"/>
      <c r="P134" s="198"/>
      <c r="Q134" s="194"/>
      <c r="R134" s="195"/>
      <c r="S134" s="195"/>
      <c r="T134" s="195"/>
      <c r="U134" s="195"/>
      <c r="V134" s="196"/>
      <c r="W134" s="197"/>
      <c r="X134" s="196"/>
      <c r="Y134" s="196"/>
      <c r="Z134" s="198"/>
      <c r="AA134" s="948" t="str">
        <f t="shared" si="8"/>
        <v/>
      </c>
      <c r="AB134" s="436"/>
      <c r="AD134" s="744">
        <f>_xlfn.IFNA(INDEX('Delegated Wage Grid'!C$14:C$50,MATCH($A134,ListDelegated,0)),0)</f>
        <v>0</v>
      </c>
      <c r="AE134" s="327">
        <f>_xlfn.IFNA(INDEX('Delegated Wage Grid'!D$14:D$50,MATCH($A134,ListDelegated,0)),0)</f>
        <v>0</v>
      </c>
      <c r="AF134" s="327">
        <f>_xlfn.IFNA(INDEX('Delegated Wage Grid'!E$14:E$50,MATCH($A134,ListDelegated,0)),0)</f>
        <v>0</v>
      </c>
      <c r="AG134" s="327">
        <f>_xlfn.IFNA(INDEX('Delegated Wage Grid'!F$14:F$50,MATCH($A134,ListDelegated,0)),0)</f>
        <v>0</v>
      </c>
      <c r="AH134" s="327">
        <f>_xlfn.IFNA(INDEX('Delegated Wage Grid'!G$14:G$50,MATCH($A134,ListDelegated,0)),0)</f>
        <v>0</v>
      </c>
      <c r="AI134" s="327">
        <f>_xlfn.IFNA(INDEX('Delegated Wage Grid'!H$14:H$50,MATCH($A134,ListDelegated,0)),0)</f>
        <v>0</v>
      </c>
      <c r="AJ134" s="327">
        <f t="shared" si="9"/>
        <v>0</v>
      </c>
      <c r="AK134" s="327">
        <f t="shared" si="10"/>
        <v>0</v>
      </c>
    </row>
    <row r="135" spans="1:37" x14ac:dyDescent="0.25">
      <c r="A135" s="75"/>
      <c r="B135" s="75"/>
      <c r="C135" s="75"/>
      <c r="D135" s="54"/>
      <c r="E135" s="178"/>
      <c r="F135" s="928" t="str">
        <f t="shared" si="6"/>
        <v/>
      </c>
      <c r="G135" s="185"/>
      <c r="H135" s="217"/>
      <c r="I135" s="221" t="str">
        <f t="shared" si="7"/>
        <v/>
      </c>
      <c r="J135" s="207"/>
      <c r="K135" s="208"/>
      <c r="L135" s="208"/>
      <c r="M135" s="208"/>
      <c r="N135" s="209"/>
      <c r="O135" s="805"/>
      <c r="P135" s="198"/>
      <c r="Q135" s="194"/>
      <c r="R135" s="195"/>
      <c r="S135" s="195"/>
      <c r="T135" s="195"/>
      <c r="U135" s="195"/>
      <c r="V135" s="196"/>
      <c r="W135" s="197"/>
      <c r="X135" s="196"/>
      <c r="Y135" s="196"/>
      <c r="Z135" s="198"/>
      <c r="AA135" s="948" t="str">
        <f t="shared" si="8"/>
        <v/>
      </c>
      <c r="AB135" s="436"/>
      <c r="AD135" s="744">
        <f>_xlfn.IFNA(INDEX('Delegated Wage Grid'!C$14:C$50,MATCH($A135,ListDelegated,0)),0)</f>
        <v>0</v>
      </c>
      <c r="AE135" s="327">
        <f>_xlfn.IFNA(INDEX('Delegated Wage Grid'!D$14:D$50,MATCH($A135,ListDelegated,0)),0)</f>
        <v>0</v>
      </c>
      <c r="AF135" s="327">
        <f>_xlfn.IFNA(INDEX('Delegated Wage Grid'!E$14:E$50,MATCH($A135,ListDelegated,0)),0)</f>
        <v>0</v>
      </c>
      <c r="AG135" s="327">
        <f>_xlfn.IFNA(INDEX('Delegated Wage Grid'!F$14:F$50,MATCH($A135,ListDelegated,0)),0)</f>
        <v>0</v>
      </c>
      <c r="AH135" s="327">
        <f>_xlfn.IFNA(INDEX('Delegated Wage Grid'!G$14:G$50,MATCH($A135,ListDelegated,0)),0)</f>
        <v>0</v>
      </c>
      <c r="AI135" s="327">
        <f>_xlfn.IFNA(INDEX('Delegated Wage Grid'!H$14:H$50,MATCH($A135,ListDelegated,0)),0)</f>
        <v>0</v>
      </c>
      <c r="AJ135" s="327">
        <f t="shared" si="9"/>
        <v>0</v>
      </c>
      <c r="AK135" s="327">
        <f t="shared" si="10"/>
        <v>0</v>
      </c>
    </row>
    <row r="136" spans="1:37" x14ac:dyDescent="0.25">
      <c r="A136" s="75"/>
      <c r="B136" s="75"/>
      <c r="C136" s="75"/>
      <c r="D136" s="54"/>
      <c r="E136" s="178"/>
      <c r="F136" s="928" t="str">
        <f t="shared" si="6"/>
        <v/>
      </c>
      <c r="G136" s="185"/>
      <c r="H136" s="217"/>
      <c r="I136" s="221" t="str">
        <f t="shared" si="7"/>
        <v/>
      </c>
      <c r="J136" s="207"/>
      <c r="K136" s="208"/>
      <c r="L136" s="208"/>
      <c r="M136" s="208"/>
      <c r="N136" s="209"/>
      <c r="O136" s="805"/>
      <c r="P136" s="198"/>
      <c r="Q136" s="194"/>
      <c r="R136" s="195"/>
      <c r="S136" s="195"/>
      <c r="T136" s="195"/>
      <c r="U136" s="195"/>
      <c r="V136" s="196"/>
      <c r="W136" s="197"/>
      <c r="X136" s="196"/>
      <c r="Y136" s="196"/>
      <c r="Z136" s="198"/>
      <c r="AA136" s="948" t="str">
        <f t="shared" si="8"/>
        <v/>
      </c>
      <c r="AB136" s="436"/>
      <c r="AD136" s="744">
        <f>_xlfn.IFNA(INDEX('Delegated Wage Grid'!C$14:C$50,MATCH($A136,ListDelegated,0)),0)</f>
        <v>0</v>
      </c>
      <c r="AE136" s="327">
        <f>_xlfn.IFNA(INDEX('Delegated Wage Grid'!D$14:D$50,MATCH($A136,ListDelegated,0)),0)</f>
        <v>0</v>
      </c>
      <c r="AF136" s="327">
        <f>_xlfn.IFNA(INDEX('Delegated Wage Grid'!E$14:E$50,MATCH($A136,ListDelegated,0)),0)</f>
        <v>0</v>
      </c>
      <c r="AG136" s="327">
        <f>_xlfn.IFNA(INDEX('Delegated Wage Grid'!F$14:F$50,MATCH($A136,ListDelegated,0)),0)</f>
        <v>0</v>
      </c>
      <c r="AH136" s="327">
        <f>_xlfn.IFNA(INDEX('Delegated Wage Grid'!G$14:G$50,MATCH($A136,ListDelegated,0)),0)</f>
        <v>0</v>
      </c>
      <c r="AI136" s="327">
        <f>_xlfn.IFNA(INDEX('Delegated Wage Grid'!H$14:H$50,MATCH($A136,ListDelegated,0)),0)</f>
        <v>0</v>
      </c>
      <c r="AJ136" s="327">
        <f t="shared" si="9"/>
        <v>0</v>
      </c>
      <c r="AK136" s="327">
        <f t="shared" si="10"/>
        <v>0</v>
      </c>
    </row>
    <row r="137" spans="1:37" x14ac:dyDescent="0.25">
      <c r="A137" s="75"/>
      <c r="B137" s="75"/>
      <c r="C137" s="75"/>
      <c r="D137" s="54"/>
      <c r="E137" s="178"/>
      <c r="F137" s="928" t="str">
        <f t="shared" si="6"/>
        <v/>
      </c>
      <c r="G137" s="185"/>
      <c r="H137" s="217"/>
      <c r="I137" s="221" t="str">
        <f t="shared" si="7"/>
        <v/>
      </c>
      <c r="J137" s="207"/>
      <c r="K137" s="208"/>
      <c r="L137" s="208"/>
      <c r="M137" s="208"/>
      <c r="N137" s="209"/>
      <c r="O137" s="805"/>
      <c r="P137" s="198"/>
      <c r="Q137" s="194"/>
      <c r="R137" s="195"/>
      <c r="S137" s="195"/>
      <c r="T137" s="195"/>
      <c r="U137" s="195"/>
      <c r="V137" s="196"/>
      <c r="W137" s="197"/>
      <c r="X137" s="196"/>
      <c r="Y137" s="196"/>
      <c r="Z137" s="198"/>
      <c r="AA137" s="948" t="str">
        <f t="shared" si="8"/>
        <v/>
      </c>
      <c r="AB137" s="436"/>
      <c r="AD137" s="744">
        <f>_xlfn.IFNA(INDEX('Delegated Wage Grid'!C$14:C$50,MATCH($A137,ListDelegated,0)),0)</f>
        <v>0</v>
      </c>
      <c r="AE137" s="327">
        <f>_xlfn.IFNA(INDEX('Delegated Wage Grid'!D$14:D$50,MATCH($A137,ListDelegated,0)),0)</f>
        <v>0</v>
      </c>
      <c r="AF137" s="327">
        <f>_xlfn.IFNA(INDEX('Delegated Wage Grid'!E$14:E$50,MATCH($A137,ListDelegated,0)),0)</f>
        <v>0</v>
      </c>
      <c r="AG137" s="327">
        <f>_xlfn.IFNA(INDEX('Delegated Wage Grid'!F$14:F$50,MATCH($A137,ListDelegated,0)),0)</f>
        <v>0</v>
      </c>
      <c r="AH137" s="327">
        <f>_xlfn.IFNA(INDEX('Delegated Wage Grid'!G$14:G$50,MATCH($A137,ListDelegated,0)),0)</f>
        <v>0</v>
      </c>
      <c r="AI137" s="327">
        <f>_xlfn.IFNA(INDEX('Delegated Wage Grid'!H$14:H$50,MATCH($A137,ListDelegated,0)),0)</f>
        <v>0</v>
      </c>
      <c r="AJ137" s="327">
        <f t="shared" si="9"/>
        <v>0</v>
      </c>
      <c r="AK137" s="327">
        <f t="shared" si="10"/>
        <v>0</v>
      </c>
    </row>
    <row r="138" spans="1:37" x14ac:dyDescent="0.25">
      <c r="A138" s="75"/>
      <c r="B138" s="75"/>
      <c r="C138" s="75"/>
      <c r="D138" s="54"/>
      <c r="E138" s="178"/>
      <c r="F138" s="928" t="str">
        <f t="shared" si="6"/>
        <v/>
      </c>
      <c r="G138" s="185"/>
      <c r="H138" s="217"/>
      <c r="I138" s="221" t="str">
        <f t="shared" si="7"/>
        <v/>
      </c>
      <c r="J138" s="207"/>
      <c r="K138" s="208"/>
      <c r="L138" s="208"/>
      <c r="M138" s="208"/>
      <c r="N138" s="209"/>
      <c r="O138" s="805"/>
      <c r="P138" s="198"/>
      <c r="Q138" s="194"/>
      <c r="R138" s="195"/>
      <c r="S138" s="195"/>
      <c r="T138" s="195"/>
      <c r="U138" s="195"/>
      <c r="V138" s="196"/>
      <c r="W138" s="197"/>
      <c r="X138" s="196"/>
      <c r="Y138" s="196"/>
      <c r="Z138" s="198"/>
      <c r="AA138" s="948" t="str">
        <f t="shared" si="8"/>
        <v/>
      </c>
      <c r="AB138" s="436"/>
      <c r="AD138" s="744">
        <f>_xlfn.IFNA(INDEX('Delegated Wage Grid'!C$14:C$50,MATCH($A138,ListDelegated,0)),0)</f>
        <v>0</v>
      </c>
      <c r="AE138" s="327">
        <f>_xlfn.IFNA(INDEX('Delegated Wage Grid'!D$14:D$50,MATCH($A138,ListDelegated,0)),0)</f>
        <v>0</v>
      </c>
      <c r="AF138" s="327">
        <f>_xlfn.IFNA(INDEX('Delegated Wage Grid'!E$14:E$50,MATCH($A138,ListDelegated,0)),0)</f>
        <v>0</v>
      </c>
      <c r="AG138" s="327">
        <f>_xlfn.IFNA(INDEX('Delegated Wage Grid'!F$14:F$50,MATCH($A138,ListDelegated,0)),0)</f>
        <v>0</v>
      </c>
      <c r="AH138" s="327">
        <f>_xlfn.IFNA(INDEX('Delegated Wage Grid'!G$14:G$50,MATCH($A138,ListDelegated,0)),0)</f>
        <v>0</v>
      </c>
      <c r="AI138" s="327">
        <f>_xlfn.IFNA(INDEX('Delegated Wage Grid'!H$14:H$50,MATCH($A138,ListDelegated,0)),0)</f>
        <v>0</v>
      </c>
      <c r="AJ138" s="327">
        <f t="shared" si="9"/>
        <v>0</v>
      </c>
      <c r="AK138" s="327">
        <f t="shared" si="10"/>
        <v>0</v>
      </c>
    </row>
    <row r="139" spans="1:37" x14ac:dyDescent="0.25">
      <c r="A139" s="75"/>
      <c r="B139" s="75"/>
      <c r="C139" s="75"/>
      <c r="D139" s="54"/>
      <c r="E139" s="178"/>
      <c r="F139" s="928" t="str">
        <f t="shared" si="6"/>
        <v/>
      </c>
      <c r="G139" s="185"/>
      <c r="H139" s="217"/>
      <c r="I139" s="221" t="str">
        <f t="shared" si="7"/>
        <v/>
      </c>
      <c r="J139" s="207"/>
      <c r="K139" s="208"/>
      <c r="L139" s="208"/>
      <c r="M139" s="208"/>
      <c r="N139" s="209"/>
      <c r="O139" s="805"/>
      <c r="P139" s="198"/>
      <c r="Q139" s="194"/>
      <c r="R139" s="195"/>
      <c r="S139" s="195"/>
      <c r="T139" s="195"/>
      <c r="U139" s="195"/>
      <c r="V139" s="196"/>
      <c r="W139" s="197"/>
      <c r="X139" s="196"/>
      <c r="Y139" s="196"/>
      <c r="Z139" s="198"/>
      <c r="AA139" s="948" t="str">
        <f t="shared" si="8"/>
        <v/>
      </c>
      <c r="AB139" s="436"/>
      <c r="AD139" s="744">
        <f>_xlfn.IFNA(INDEX('Delegated Wage Grid'!C$14:C$50,MATCH($A139,ListDelegated,0)),0)</f>
        <v>0</v>
      </c>
      <c r="AE139" s="327">
        <f>_xlfn.IFNA(INDEX('Delegated Wage Grid'!D$14:D$50,MATCH($A139,ListDelegated,0)),0)</f>
        <v>0</v>
      </c>
      <c r="AF139" s="327">
        <f>_xlfn.IFNA(INDEX('Delegated Wage Grid'!E$14:E$50,MATCH($A139,ListDelegated,0)),0)</f>
        <v>0</v>
      </c>
      <c r="AG139" s="327">
        <f>_xlfn.IFNA(INDEX('Delegated Wage Grid'!F$14:F$50,MATCH($A139,ListDelegated,0)),0)</f>
        <v>0</v>
      </c>
      <c r="AH139" s="327">
        <f>_xlfn.IFNA(INDEX('Delegated Wage Grid'!G$14:G$50,MATCH($A139,ListDelegated,0)),0)</f>
        <v>0</v>
      </c>
      <c r="AI139" s="327">
        <f>_xlfn.IFNA(INDEX('Delegated Wage Grid'!H$14:H$50,MATCH($A139,ListDelegated,0)),0)</f>
        <v>0</v>
      </c>
      <c r="AJ139" s="327">
        <f t="shared" si="9"/>
        <v>0</v>
      </c>
      <c r="AK139" s="327">
        <f t="shared" si="10"/>
        <v>0</v>
      </c>
    </row>
    <row r="140" spans="1:37" x14ac:dyDescent="0.25">
      <c r="A140" s="75"/>
      <c r="B140" s="75"/>
      <c r="C140" s="75"/>
      <c r="D140" s="54"/>
      <c r="E140" s="178"/>
      <c r="F140" s="928" t="str">
        <f t="shared" si="6"/>
        <v/>
      </c>
      <c r="G140" s="185"/>
      <c r="H140" s="217"/>
      <c r="I140" s="221" t="str">
        <f t="shared" si="7"/>
        <v/>
      </c>
      <c r="J140" s="207"/>
      <c r="K140" s="208"/>
      <c r="L140" s="208"/>
      <c r="M140" s="208"/>
      <c r="N140" s="209"/>
      <c r="O140" s="805"/>
      <c r="P140" s="198"/>
      <c r="Q140" s="194"/>
      <c r="R140" s="195"/>
      <c r="S140" s="195"/>
      <c r="T140" s="195"/>
      <c r="U140" s="195"/>
      <c r="V140" s="196"/>
      <c r="W140" s="197"/>
      <c r="X140" s="196"/>
      <c r="Y140" s="196"/>
      <c r="Z140" s="198"/>
      <c r="AA140" s="948" t="str">
        <f t="shared" si="8"/>
        <v/>
      </c>
      <c r="AB140" s="436"/>
      <c r="AD140" s="744">
        <f>_xlfn.IFNA(INDEX('Delegated Wage Grid'!C$14:C$50,MATCH($A140,ListDelegated,0)),0)</f>
        <v>0</v>
      </c>
      <c r="AE140" s="327">
        <f>_xlfn.IFNA(INDEX('Delegated Wage Grid'!D$14:D$50,MATCH($A140,ListDelegated,0)),0)</f>
        <v>0</v>
      </c>
      <c r="AF140" s="327">
        <f>_xlfn.IFNA(INDEX('Delegated Wage Grid'!E$14:E$50,MATCH($A140,ListDelegated,0)),0)</f>
        <v>0</v>
      </c>
      <c r="AG140" s="327">
        <f>_xlfn.IFNA(INDEX('Delegated Wage Grid'!F$14:F$50,MATCH($A140,ListDelegated,0)),0)</f>
        <v>0</v>
      </c>
      <c r="AH140" s="327">
        <f>_xlfn.IFNA(INDEX('Delegated Wage Grid'!G$14:G$50,MATCH($A140,ListDelegated,0)),0)</f>
        <v>0</v>
      </c>
      <c r="AI140" s="327">
        <f>_xlfn.IFNA(INDEX('Delegated Wage Grid'!H$14:H$50,MATCH($A140,ListDelegated,0)),0)</f>
        <v>0</v>
      </c>
      <c r="AJ140" s="327">
        <f t="shared" si="9"/>
        <v>0</v>
      </c>
      <c r="AK140" s="327">
        <f t="shared" si="10"/>
        <v>0</v>
      </c>
    </row>
    <row r="141" spans="1:37" x14ac:dyDescent="0.25">
      <c r="A141" s="75"/>
      <c r="B141" s="75"/>
      <c r="C141" s="75"/>
      <c r="D141" s="54"/>
      <c r="E141" s="178"/>
      <c r="F141" s="928" t="str">
        <f t="shared" si="6"/>
        <v/>
      </c>
      <c r="G141" s="185"/>
      <c r="H141" s="217"/>
      <c r="I141" s="221" t="str">
        <f t="shared" si="7"/>
        <v/>
      </c>
      <c r="J141" s="207"/>
      <c r="K141" s="208"/>
      <c r="L141" s="208"/>
      <c r="M141" s="208"/>
      <c r="N141" s="209"/>
      <c r="O141" s="805"/>
      <c r="P141" s="198"/>
      <c r="Q141" s="194"/>
      <c r="R141" s="195"/>
      <c r="S141" s="195"/>
      <c r="T141" s="195"/>
      <c r="U141" s="195"/>
      <c r="V141" s="196"/>
      <c r="W141" s="197"/>
      <c r="X141" s="196"/>
      <c r="Y141" s="196"/>
      <c r="Z141" s="198"/>
      <c r="AA141" s="948" t="str">
        <f t="shared" si="8"/>
        <v/>
      </c>
      <c r="AB141" s="436"/>
      <c r="AD141" s="744">
        <f>_xlfn.IFNA(INDEX('Delegated Wage Grid'!C$14:C$50,MATCH($A141,ListDelegated,0)),0)</f>
        <v>0</v>
      </c>
      <c r="AE141" s="327">
        <f>_xlfn.IFNA(INDEX('Delegated Wage Grid'!D$14:D$50,MATCH($A141,ListDelegated,0)),0)</f>
        <v>0</v>
      </c>
      <c r="AF141" s="327">
        <f>_xlfn.IFNA(INDEX('Delegated Wage Grid'!E$14:E$50,MATCH($A141,ListDelegated,0)),0)</f>
        <v>0</v>
      </c>
      <c r="AG141" s="327">
        <f>_xlfn.IFNA(INDEX('Delegated Wage Grid'!F$14:F$50,MATCH($A141,ListDelegated,0)),0)</f>
        <v>0</v>
      </c>
      <c r="AH141" s="327">
        <f>_xlfn.IFNA(INDEX('Delegated Wage Grid'!G$14:G$50,MATCH($A141,ListDelegated,0)),0)</f>
        <v>0</v>
      </c>
      <c r="AI141" s="327">
        <f>_xlfn.IFNA(INDEX('Delegated Wage Grid'!H$14:H$50,MATCH($A141,ListDelegated,0)),0)</f>
        <v>0</v>
      </c>
      <c r="AJ141" s="327">
        <f t="shared" si="9"/>
        <v>0</v>
      </c>
      <c r="AK141" s="327">
        <f t="shared" si="10"/>
        <v>0</v>
      </c>
    </row>
    <row r="142" spans="1:37" x14ac:dyDescent="0.25">
      <c r="A142" s="75"/>
      <c r="B142" s="75"/>
      <c r="C142" s="75"/>
      <c r="D142" s="54"/>
      <c r="E142" s="178"/>
      <c r="F142" s="928" t="str">
        <f t="shared" si="6"/>
        <v/>
      </c>
      <c r="G142" s="185"/>
      <c r="H142" s="217"/>
      <c r="I142" s="221" t="str">
        <f t="shared" si="7"/>
        <v/>
      </c>
      <c r="J142" s="207"/>
      <c r="K142" s="208"/>
      <c r="L142" s="208"/>
      <c r="M142" s="208"/>
      <c r="N142" s="209"/>
      <c r="O142" s="805"/>
      <c r="P142" s="198"/>
      <c r="Q142" s="194"/>
      <c r="R142" s="195"/>
      <c r="S142" s="195"/>
      <c r="T142" s="195"/>
      <c r="U142" s="195"/>
      <c r="V142" s="196"/>
      <c r="W142" s="197"/>
      <c r="X142" s="196"/>
      <c r="Y142" s="196"/>
      <c r="Z142" s="198"/>
      <c r="AA142" s="948" t="str">
        <f t="shared" si="8"/>
        <v/>
      </c>
      <c r="AB142" s="436"/>
      <c r="AD142" s="744">
        <f>_xlfn.IFNA(INDEX('Delegated Wage Grid'!C$14:C$50,MATCH($A142,ListDelegated,0)),0)</f>
        <v>0</v>
      </c>
      <c r="AE142" s="327">
        <f>_xlfn.IFNA(INDEX('Delegated Wage Grid'!D$14:D$50,MATCH($A142,ListDelegated,0)),0)</f>
        <v>0</v>
      </c>
      <c r="AF142" s="327">
        <f>_xlfn.IFNA(INDEX('Delegated Wage Grid'!E$14:E$50,MATCH($A142,ListDelegated,0)),0)</f>
        <v>0</v>
      </c>
      <c r="AG142" s="327">
        <f>_xlfn.IFNA(INDEX('Delegated Wage Grid'!F$14:F$50,MATCH($A142,ListDelegated,0)),0)</f>
        <v>0</v>
      </c>
      <c r="AH142" s="327">
        <f>_xlfn.IFNA(INDEX('Delegated Wage Grid'!G$14:G$50,MATCH($A142,ListDelegated,0)),0)</f>
        <v>0</v>
      </c>
      <c r="AI142" s="327">
        <f>_xlfn.IFNA(INDEX('Delegated Wage Grid'!H$14:H$50,MATCH($A142,ListDelegated,0)),0)</f>
        <v>0</v>
      </c>
      <c r="AJ142" s="327">
        <f t="shared" si="9"/>
        <v>0</v>
      </c>
      <c r="AK142" s="327">
        <f t="shared" si="10"/>
        <v>0</v>
      </c>
    </row>
    <row r="143" spans="1:37" x14ac:dyDescent="0.25">
      <c r="A143" s="75"/>
      <c r="B143" s="75"/>
      <c r="C143" s="75"/>
      <c r="D143" s="54"/>
      <c r="E143" s="178"/>
      <c r="F143" s="928" t="str">
        <f t="shared" si="6"/>
        <v/>
      </c>
      <c r="G143" s="185"/>
      <c r="H143" s="217"/>
      <c r="I143" s="221" t="str">
        <f t="shared" si="7"/>
        <v/>
      </c>
      <c r="J143" s="207"/>
      <c r="K143" s="208"/>
      <c r="L143" s="208"/>
      <c r="M143" s="208"/>
      <c r="N143" s="209"/>
      <c r="O143" s="805"/>
      <c r="P143" s="198"/>
      <c r="Q143" s="194"/>
      <c r="R143" s="195"/>
      <c r="S143" s="195"/>
      <c r="T143" s="195"/>
      <c r="U143" s="195"/>
      <c r="V143" s="196"/>
      <c r="W143" s="197"/>
      <c r="X143" s="196"/>
      <c r="Y143" s="196"/>
      <c r="Z143" s="198"/>
      <c r="AA143" s="948" t="str">
        <f t="shared" si="8"/>
        <v/>
      </c>
      <c r="AB143" s="436"/>
      <c r="AD143" s="744">
        <f>_xlfn.IFNA(INDEX('Delegated Wage Grid'!C$14:C$50,MATCH($A143,ListDelegated,0)),0)</f>
        <v>0</v>
      </c>
      <c r="AE143" s="327">
        <f>_xlfn.IFNA(INDEX('Delegated Wage Grid'!D$14:D$50,MATCH($A143,ListDelegated,0)),0)</f>
        <v>0</v>
      </c>
      <c r="AF143" s="327">
        <f>_xlfn.IFNA(INDEX('Delegated Wage Grid'!E$14:E$50,MATCH($A143,ListDelegated,0)),0)</f>
        <v>0</v>
      </c>
      <c r="AG143" s="327">
        <f>_xlfn.IFNA(INDEX('Delegated Wage Grid'!F$14:F$50,MATCH($A143,ListDelegated,0)),0)</f>
        <v>0</v>
      </c>
      <c r="AH143" s="327">
        <f>_xlfn.IFNA(INDEX('Delegated Wage Grid'!G$14:G$50,MATCH($A143,ListDelegated,0)),0)</f>
        <v>0</v>
      </c>
      <c r="AI143" s="327">
        <f>_xlfn.IFNA(INDEX('Delegated Wage Grid'!H$14:H$50,MATCH($A143,ListDelegated,0)),0)</f>
        <v>0</v>
      </c>
      <c r="AJ143" s="327">
        <f t="shared" si="9"/>
        <v>0</v>
      </c>
      <c r="AK143" s="327">
        <f t="shared" si="10"/>
        <v>0</v>
      </c>
    </row>
    <row r="144" spans="1:37" x14ac:dyDescent="0.25">
      <c r="A144" s="75"/>
      <c r="B144" s="75"/>
      <c r="C144" s="75"/>
      <c r="D144" s="54"/>
      <c r="E144" s="178"/>
      <c r="F144" s="928" t="str">
        <f t="shared" si="6"/>
        <v/>
      </c>
      <c r="G144" s="185"/>
      <c r="H144" s="217"/>
      <c r="I144" s="221" t="str">
        <f t="shared" si="7"/>
        <v/>
      </c>
      <c r="J144" s="207"/>
      <c r="K144" s="208"/>
      <c r="L144" s="208"/>
      <c r="M144" s="208"/>
      <c r="N144" s="209"/>
      <c r="O144" s="805"/>
      <c r="P144" s="198"/>
      <c r="Q144" s="194"/>
      <c r="R144" s="195"/>
      <c r="S144" s="195"/>
      <c r="T144" s="195"/>
      <c r="U144" s="195"/>
      <c r="V144" s="196"/>
      <c r="W144" s="197"/>
      <c r="X144" s="196"/>
      <c r="Y144" s="196"/>
      <c r="Z144" s="198"/>
      <c r="AA144" s="948" t="str">
        <f t="shared" si="8"/>
        <v/>
      </c>
      <c r="AB144" s="436"/>
      <c r="AD144" s="744">
        <f>_xlfn.IFNA(INDEX('Delegated Wage Grid'!C$14:C$50,MATCH($A144,ListDelegated,0)),0)</f>
        <v>0</v>
      </c>
      <c r="AE144" s="327">
        <f>_xlfn.IFNA(INDEX('Delegated Wage Grid'!D$14:D$50,MATCH($A144,ListDelegated,0)),0)</f>
        <v>0</v>
      </c>
      <c r="AF144" s="327">
        <f>_xlfn.IFNA(INDEX('Delegated Wage Grid'!E$14:E$50,MATCH($A144,ListDelegated,0)),0)</f>
        <v>0</v>
      </c>
      <c r="AG144" s="327">
        <f>_xlfn.IFNA(INDEX('Delegated Wage Grid'!F$14:F$50,MATCH($A144,ListDelegated,0)),0)</f>
        <v>0</v>
      </c>
      <c r="AH144" s="327">
        <f>_xlfn.IFNA(INDEX('Delegated Wage Grid'!G$14:G$50,MATCH($A144,ListDelegated,0)),0)</f>
        <v>0</v>
      </c>
      <c r="AI144" s="327">
        <f>_xlfn.IFNA(INDEX('Delegated Wage Grid'!H$14:H$50,MATCH($A144,ListDelegated,0)),0)</f>
        <v>0</v>
      </c>
      <c r="AJ144" s="327">
        <f t="shared" si="9"/>
        <v>0</v>
      </c>
      <c r="AK144" s="327">
        <f t="shared" si="10"/>
        <v>0</v>
      </c>
    </row>
    <row r="145" spans="1:37" x14ac:dyDescent="0.25">
      <c r="A145" s="75"/>
      <c r="B145" s="75"/>
      <c r="C145" s="75"/>
      <c r="D145" s="54"/>
      <c r="E145" s="178"/>
      <c r="F145" s="928" t="str">
        <f t="shared" si="6"/>
        <v/>
      </c>
      <c r="G145" s="185"/>
      <c r="H145" s="217"/>
      <c r="I145" s="221" t="str">
        <f t="shared" si="7"/>
        <v/>
      </c>
      <c r="J145" s="207"/>
      <c r="K145" s="208"/>
      <c r="L145" s="208"/>
      <c r="M145" s="208"/>
      <c r="N145" s="209"/>
      <c r="O145" s="805"/>
      <c r="P145" s="198"/>
      <c r="Q145" s="194"/>
      <c r="R145" s="195"/>
      <c r="S145" s="195"/>
      <c r="T145" s="195"/>
      <c r="U145" s="195"/>
      <c r="V145" s="196"/>
      <c r="W145" s="197"/>
      <c r="X145" s="196"/>
      <c r="Y145" s="196"/>
      <c r="Z145" s="198"/>
      <c r="AA145" s="948" t="str">
        <f t="shared" si="8"/>
        <v/>
      </c>
      <c r="AB145" s="436"/>
      <c r="AD145" s="744">
        <f>_xlfn.IFNA(INDEX('Delegated Wage Grid'!C$14:C$50,MATCH($A145,ListDelegated,0)),0)</f>
        <v>0</v>
      </c>
      <c r="AE145" s="327">
        <f>_xlfn.IFNA(INDEX('Delegated Wage Grid'!D$14:D$50,MATCH($A145,ListDelegated,0)),0)</f>
        <v>0</v>
      </c>
      <c r="AF145" s="327">
        <f>_xlfn.IFNA(INDEX('Delegated Wage Grid'!E$14:E$50,MATCH($A145,ListDelegated,0)),0)</f>
        <v>0</v>
      </c>
      <c r="AG145" s="327">
        <f>_xlfn.IFNA(INDEX('Delegated Wage Grid'!F$14:F$50,MATCH($A145,ListDelegated,0)),0)</f>
        <v>0</v>
      </c>
      <c r="AH145" s="327">
        <f>_xlfn.IFNA(INDEX('Delegated Wage Grid'!G$14:G$50,MATCH($A145,ListDelegated,0)),0)</f>
        <v>0</v>
      </c>
      <c r="AI145" s="327">
        <f>_xlfn.IFNA(INDEX('Delegated Wage Grid'!H$14:H$50,MATCH($A145,ListDelegated,0)),0)</f>
        <v>0</v>
      </c>
      <c r="AJ145" s="327">
        <f t="shared" si="9"/>
        <v>0</v>
      </c>
      <c r="AK145" s="327">
        <f t="shared" si="10"/>
        <v>0</v>
      </c>
    </row>
    <row r="146" spans="1:37" x14ac:dyDescent="0.25">
      <c r="A146" s="75"/>
      <c r="B146" s="75"/>
      <c r="C146" s="75"/>
      <c r="D146" s="54"/>
      <c r="E146" s="178"/>
      <c r="F146" s="928" t="str">
        <f t="shared" ref="F146:F196" si="11">IF(ISBLANK(A146),"",AD146)</f>
        <v/>
      </c>
      <c r="G146" s="185"/>
      <c r="H146" s="217"/>
      <c r="I146" s="221" t="str">
        <f t="shared" ref="I146:I196" si="12">IF(SUM(J146:N146)=0,"",SUM(J146:N146))</f>
        <v/>
      </c>
      <c r="J146" s="207"/>
      <c r="K146" s="208"/>
      <c r="L146" s="208"/>
      <c r="M146" s="208"/>
      <c r="N146" s="209"/>
      <c r="O146" s="805"/>
      <c r="P146" s="198"/>
      <c r="Q146" s="194"/>
      <c r="R146" s="195"/>
      <c r="S146" s="195"/>
      <c r="T146" s="195"/>
      <c r="U146" s="195"/>
      <c r="V146" s="196"/>
      <c r="W146" s="197"/>
      <c r="X146" s="196"/>
      <c r="Y146" s="196"/>
      <c r="Z146" s="198"/>
      <c r="AA146" s="948" t="str">
        <f t="shared" ref="AA146:AA196" si="13">IF(ISBLANK(A146),"",IF(ROW(AA146)=MATCH(A146,A:A,0),A146,""))</f>
        <v/>
      </c>
      <c r="AB146" s="436"/>
      <c r="AD146" s="744">
        <f>_xlfn.IFNA(INDEX('Delegated Wage Grid'!C$14:C$50,MATCH($A146,ListDelegated,0)),0)</f>
        <v>0</v>
      </c>
      <c r="AE146" s="327">
        <f>_xlfn.IFNA(INDEX('Delegated Wage Grid'!D$14:D$50,MATCH($A146,ListDelegated,0)),0)</f>
        <v>0</v>
      </c>
      <c r="AF146" s="327">
        <f>_xlfn.IFNA(INDEX('Delegated Wage Grid'!E$14:E$50,MATCH($A146,ListDelegated,0)),0)</f>
        <v>0</v>
      </c>
      <c r="AG146" s="327">
        <f>_xlfn.IFNA(INDEX('Delegated Wage Grid'!F$14:F$50,MATCH($A146,ListDelegated,0)),0)</f>
        <v>0</v>
      </c>
      <c r="AH146" s="327">
        <f>_xlfn.IFNA(INDEX('Delegated Wage Grid'!G$14:G$50,MATCH($A146,ListDelegated,0)),0)</f>
        <v>0</v>
      </c>
      <c r="AI146" s="327">
        <f>_xlfn.IFNA(INDEX('Delegated Wage Grid'!H$14:H$50,MATCH($A146,ListDelegated,0)),0)</f>
        <v>0</v>
      </c>
      <c r="AJ146" s="327">
        <f t="shared" ref="AJ146:AJ196" si="14">G146*H146</f>
        <v>0</v>
      </c>
      <c r="AK146" s="327">
        <f t="shared" ref="AK146:AK196" si="15">SUM(J146*AE146,K146*AF146,L146*AG146,M146*AH146+N146*AI146)</f>
        <v>0</v>
      </c>
    </row>
    <row r="147" spans="1:37" x14ac:dyDescent="0.25">
      <c r="A147" s="75"/>
      <c r="B147" s="75"/>
      <c r="C147" s="75"/>
      <c r="D147" s="54"/>
      <c r="E147" s="178"/>
      <c r="F147" s="928" t="str">
        <f t="shared" si="11"/>
        <v/>
      </c>
      <c r="G147" s="185"/>
      <c r="H147" s="217"/>
      <c r="I147" s="221" t="str">
        <f t="shared" si="12"/>
        <v/>
      </c>
      <c r="J147" s="207"/>
      <c r="K147" s="208"/>
      <c r="L147" s="208"/>
      <c r="M147" s="208"/>
      <c r="N147" s="209"/>
      <c r="O147" s="805"/>
      <c r="P147" s="198"/>
      <c r="Q147" s="194"/>
      <c r="R147" s="195"/>
      <c r="S147" s="195"/>
      <c r="T147" s="195"/>
      <c r="U147" s="195"/>
      <c r="V147" s="196"/>
      <c r="W147" s="197"/>
      <c r="X147" s="196"/>
      <c r="Y147" s="196"/>
      <c r="Z147" s="198"/>
      <c r="AA147" s="948" t="str">
        <f t="shared" si="13"/>
        <v/>
      </c>
      <c r="AB147" s="436"/>
      <c r="AD147" s="744">
        <f>_xlfn.IFNA(INDEX('Delegated Wage Grid'!C$14:C$50,MATCH($A147,ListDelegated,0)),0)</f>
        <v>0</v>
      </c>
      <c r="AE147" s="327">
        <f>_xlfn.IFNA(INDEX('Delegated Wage Grid'!D$14:D$50,MATCH($A147,ListDelegated,0)),0)</f>
        <v>0</v>
      </c>
      <c r="AF147" s="327">
        <f>_xlfn.IFNA(INDEX('Delegated Wage Grid'!E$14:E$50,MATCH($A147,ListDelegated,0)),0)</f>
        <v>0</v>
      </c>
      <c r="AG147" s="327">
        <f>_xlfn.IFNA(INDEX('Delegated Wage Grid'!F$14:F$50,MATCH($A147,ListDelegated,0)),0)</f>
        <v>0</v>
      </c>
      <c r="AH147" s="327">
        <f>_xlfn.IFNA(INDEX('Delegated Wage Grid'!G$14:G$50,MATCH($A147,ListDelegated,0)),0)</f>
        <v>0</v>
      </c>
      <c r="AI147" s="327">
        <f>_xlfn.IFNA(INDEX('Delegated Wage Grid'!H$14:H$50,MATCH($A147,ListDelegated,0)),0)</f>
        <v>0</v>
      </c>
      <c r="AJ147" s="327">
        <f t="shared" si="14"/>
        <v>0</v>
      </c>
      <c r="AK147" s="327">
        <f t="shared" si="15"/>
        <v>0</v>
      </c>
    </row>
    <row r="148" spans="1:37" x14ac:dyDescent="0.25">
      <c r="A148" s="75"/>
      <c r="B148" s="75"/>
      <c r="C148" s="75"/>
      <c r="D148" s="54"/>
      <c r="E148" s="178"/>
      <c r="F148" s="928" t="str">
        <f t="shared" si="11"/>
        <v/>
      </c>
      <c r="G148" s="185"/>
      <c r="H148" s="217"/>
      <c r="I148" s="221" t="str">
        <f t="shared" si="12"/>
        <v/>
      </c>
      <c r="J148" s="207"/>
      <c r="K148" s="208"/>
      <c r="L148" s="208"/>
      <c r="M148" s="208"/>
      <c r="N148" s="209"/>
      <c r="O148" s="805"/>
      <c r="P148" s="198"/>
      <c r="Q148" s="194"/>
      <c r="R148" s="195"/>
      <c r="S148" s="195"/>
      <c r="T148" s="195"/>
      <c r="U148" s="195"/>
      <c r="V148" s="196"/>
      <c r="W148" s="197"/>
      <c r="X148" s="196"/>
      <c r="Y148" s="196"/>
      <c r="Z148" s="198"/>
      <c r="AA148" s="948" t="str">
        <f t="shared" si="13"/>
        <v/>
      </c>
      <c r="AB148" s="436"/>
      <c r="AD148" s="744">
        <f>_xlfn.IFNA(INDEX('Delegated Wage Grid'!C$14:C$50,MATCH($A148,ListDelegated,0)),0)</f>
        <v>0</v>
      </c>
      <c r="AE148" s="327">
        <f>_xlfn.IFNA(INDEX('Delegated Wage Grid'!D$14:D$50,MATCH($A148,ListDelegated,0)),0)</f>
        <v>0</v>
      </c>
      <c r="AF148" s="327">
        <f>_xlfn.IFNA(INDEX('Delegated Wage Grid'!E$14:E$50,MATCH($A148,ListDelegated,0)),0)</f>
        <v>0</v>
      </c>
      <c r="AG148" s="327">
        <f>_xlfn.IFNA(INDEX('Delegated Wage Grid'!F$14:F$50,MATCH($A148,ListDelegated,0)),0)</f>
        <v>0</v>
      </c>
      <c r="AH148" s="327">
        <f>_xlfn.IFNA(INDEX('Delegated Wage Grid'!G$14:G$50,MATCH($A148,ListDelegated,0)),0)</f>
        <v>0</v>
      </c>
      <c r="AI148" s="327">
        <f>_xlfn.IFNA(INDEX('Delegated Wage Grid'!H$14:H$50,MATCH($A148,ListDelegated,0)),0)</f>
        <v>0</v>
      </c>
      <c r="AJ148" s="327">
        <f t="shared" si="14"/>
        <v>0</v>
      </c>
      <c r="AK148" s="327">
        <f t="shared" si="15"/>
        <v>0</v>
      </c>
    </row>
    <row r="149" spans="1:37" x14ac:dyDescent="0.25">
      <c r="A149" s="75"/>
      <c r="B149" s="75"/>
      <c r="C149" s="75"/>
      <c r="D149" s="54"/>
      <c r="E149" s="178"/>
      <c r="F149" s="928" t="str">
        <f t="shared" si="11"/>
        <v/>
      </c>
      <c r="G149" s="185"/>
      <c r="H149" s="217"/>
      <c r="I149" s="221" t="str">
        <f t="shared" si="12"/>
        <v/>
      </c>
      <c r="J149" s="207"/>
      <c r="K149" s="208"/>
      <c r="L149" s="208"/>
      <c r="M149" s="208"/>
      <c r="N149" s="209"/>
      <c r="O149" s="805"/>
      <c r="P149" s="198"/>
      <c r="Q149" s="194"/>
      <c r="R149" s="195"/>
      <c r="S149" s="195"/>
      <c r="T149" s="195"/>
      <c r="U149" s="195"/>
      <c r="V149" s="196"/>
      <c r="W149" s="197"/>
      <c r="X149" s="196"/>
      <c r="Y149" s="196"/>
      <c r="Z149" s="198"/>
      <c r="AA149" s="948" t="str">
        <f t="shared" si="13"/>
        <v/>
      </c>
      <c r="AB149" s="436"/>
      <c r="AD149" s="744">
        <f>_xlfn.IFNA(INDEX('Delegated Wage Grid'!C$14:C$50,MATCH($A149,ListDelegated,0)),0)</f>
        <v>0</v>
      </c>
      <c r="AE149" s="327">
        <f>_xlfn.IFNA(INDEX('Delegated Wage Grid'!D$14:D$50,MATCH($A149,ListDelegated,0)),0)</f>
        <v>0</v>
      </c>
      <c r="AF149" s="327">
        <f>_xlfn.IFNA(INDEX('Delegated Wage Grid'!E$14:E$50,MATCH($A149,ListDelegated,0)),0)</f>
        <v>0</v>
      </c>
      <c r="AG149" s="327">
        <f>_xlfn.IFNA(INDEX('Delegated Wage Grid'!F$14:F$50,MATCH($A149,ListDelegated,0)),0)</f>
        <v>0</v>
      </c>
      <c r="AH149" s="327">
        <f>_xlfn.IFNA(INDEX('Delegated Wage Grid'!G$14:G$50,MATCH($A149,ListDelegated,0)),0)</f>
        <v>0</v>
      </c>
      <c r="AI149" s="327">
        <f>_xlfn.IFNA(INDEX('Delegated Wage Grid'!H$14:H$50,MATCH($A149,ListDelegated,0)),0)</f>
        <v>0</v>
      </c>
      <c r="AJ149" s="327">
        <f t="shared" si="14"/>
        <v>0</v>
      </c>
      <c r="AK149" s="327">
        <f t="shared" si="15"/>
        <v>0</v>
      </c>
    </row>
    <row r="150" spans="1:37" x14ac:dyDescent="0.25">
      <c r="A150" s="75"/>
      <c r="B150" s="75"/>
      <c r="C150" s="75"/>
      <c r="D150" s="54"/>
      <c r="E150" s="178"/>
      <c r="F150" s="928" t="str">
        <f t="shared" si="11"/>
        <v/>
      </c>
      <c r="G150" s="185"/>
      <c r="H150" s="217"/>
      <c r="I150" s="221" t="str">
        <f t="shared" si="12"/>
        <v/>
      </c>
      <c r="J150" s="207"/>
      <c r="K150" s="208"/>
      <c r="L150" s="208"/>
      <c r="M150" s="208"/>
      <c r="N150" s="209"/>
      <c r="O150" s="805"/>
      <c r="P150" s="198"/>
      <c r="Q150" s="194"/>
      <c r="R150" s="195"/>
      <c r="S150" s="195"/>
      <c r="T150" s="195"/>
      <c r="U150" s="195"/>
      <c r="V150" s="196"/>
      <c r="W150" s="197"/>
      <c r="X150" s="196"/>
      <c r="Y150" s="196"/>
      <c r="Z150" s="198"/>
      <c r="AA150" s="948" t="str">
        <f t="shared" si="13"/>
        <v/>
      </c>
      <c r="AB150" s="436"/>
      <c r="AD150" s="744">
        <f>_xlfn.IFNA(INDEX('Delegated Wage Grid'!C$14:C$50,MATCH($A150,ListDelegated,0)),0)</f>
        <v>0</v>
      </c>
      <c r="AE150" s="327">
        <f>_xlfn.IFNA(INDEX('Delegated Wage Grid'!D$14:D$50,MATCH($A150,ListDelegated,0)),0)</f>
        <v>0</v>
      </c>
      <c r="AF150" s="327">
        <f>_xlfn.IFNA(INDEX('Delegated Wage Grid'!E$14:E$50,MATCH($A150,ListDelegated,0)),0)</f>
        <v>0</v>
      </c>
      <c r="AG150" s="327">
        <f>_xlfn.IFNA(INDEX('Delegated Wage Grid'!F$14:F$50,MATCH($A150,ListDelegated,0)),0)</f>
        <v>0</v>
      </c>
      <c r="AH150" s="327">
        <f>_xlfn.IFNA(INDEX('Delegated Wage Grid'!G$14:G$50,MATCH($A150,ListDelegated,0)),0)</f>
        <v>0</v>
      </c>
      <c r="AI150" s="327">
        <f>_xlfn.IFNA(INDEX('Delegated Wage Grid'!H$14:H$50,MATCH($A150,ListDelegated,0)),0)</f>
        <v>0</v>
      </c>
      <c r="AJ150" s="327">
        <f t="shared" si="14"/>
        <v>0</v>
      </c>
      <c r="AK150" s="327">
        <f t="shared" si="15"/>
        <v>0</v>
      </c>
    </row>
    <row r="151" spans="1:37" x14ac:dyDescent="0.25">
      <c r="A151" s="75"/>
      <c r="B151" s="75"/>
      <c r="C151" s="75"/>
      <c r="D151" s="54"/>
      <c r="E151" s="178"/>
      <c r="F151" s="928" t="str">
        <f t="shared" si="11"/>
        <v/>
      </c>
      <c r="G151" s="185"/>
      <c r="H151" s="217"/>
      <c r="I151" s="221" t="str">
        <f t="shared" si="12"/>
        <v/>
      </c>
      <c r="J151" s="207"/>
      <c r="K151" s="208"/>
      <c r="L151" s="208"/>
      <c r="M151" s="208"/>
      <c r="N151" s="209"/>
      <c r="O151" s="805"/>
      <c r="P151" s="198"/>
      <c r="Q151" s="194"/>
      <c r="R151" s="195"/>
      <c r="S151" s="195"/>
      <c r="T151" s="195"/>
      <c r="U151" s="195"/>
      <c r="V151" s="196"/>
      <c r="W151" s="197"/>
      <c r="X151" s="196"/>
      <c r="Y151" s="196"/>
      <c r="Z151" s="198"/>
      <c r="AA151" s="948" t="str">
        <f t="shared" si="13"/>
        <v/>
      </c>
      <c r="AB151" s="436"/>
      <c r="AD151" s="744">
        <f>_xlfn.IFNA(INDEX('Delegated Wage Grid'!C$14:C$50,MATCH($A151,ListDelegated,0)),0)</f>
        <v>0</v>
      </c>
      <c r="AE151" s="327">
        <f>_xlfn.IFNA(INDEX('Delegated Wage Grid'!D$14:D$50,MATCH($A151,ListDelegated,0)),0)</f>
        <v>0</v>
      </c>
      <c r="AF151" s="327">
        <f>_xlfn.IFNA(INDEX('Delegated Wage Grid'!E$14:E$50,MATCH($A151,ListDelegated,0)),0)</f>
        <v>0</v>
      </c>
      <c r="AG151" s="327">
        <f>_xlfn.IFNA(INDEX('Delegated Wage Grid'!F$14:F$50,MATCH($A151,ListDelegated,0)),0)</f>
        <v>0</v>
      </c>
      <c r="AH151" s="327">
        <f>_xlfn.IFNA(INDEX('Delegated Wage Grid'!G$14:G$50,MATCH($A151,ListDelegated,0)),0)</f>
        <v>0</v>
      </c>
      <c r="AI151" s="327">
        <f>_xlfn.IFNA(INDEX('Delegated Wage Grid'!H$14:H$50,MATCH($A151,ListDelegated,0)),0)</f>
        <v>0</v>
      </c>
      <c r="AJ151" s="327">
        <f t="shared" si="14"/>
        <v>0</v>
      </c>
      <c r="AK151" s="327">
        <f t="shared" si="15"/>
        <v>0</v>
      </c>
    </row>
    <row r="152" spans="1:37" x14ac:dyDescent="0.25">
      <c r="A152" s="75"/>
      <c r="B152" s="75"/>
      <c r="C152" s="75"/>
      <c r="D152" s="54"/>
      <c r="E152" s="178"/>
      <c r="F152" s="928" t="str">
        <f t="shared" si="11"/>
        <v/>
      </c>
      <c r="G152" s="185"/>
      <c r="H152" s="217"/>
      <c r="I152" s="221" t="str">
        <f t="shared" si="12"/>
        <v/>
      </c>
      <c r="J152" s="207"/>
      <c r="K152" s="208"/>
      <c r="L152" s="208"/>
      <c r="M152" s="208"/>
      <c r="N152" s="209"/>
      <c r="O152" s="805"/>
      <c r="P152" s="198"/>
      <c r="Q152" s="194"/>
      <c r="R152" s="195"/>
      <c r="S152" s="195"/>
      <c r="T152" s="195"/>
      <c r="U152" s="195"/>
      <c r="V152" s="196"/>
      <c r="W152" s="197"/>
      <c r="X152" s="196"/>
      <c r="Y152" s="196"/>
      <c r="Z152" s="198"/>
      <c r="AA152" s="948" t="str">
        <f t="shared" si="13"/>
        <v/>
      </c>
      <c r="AB152" s="436"/>
      <c r="AD152" s="744">
        <f>_xlfn.IFNA(INDEX('Delegated Wage Grid'!C$14:C$50,MATCH($A152,ListDelegated,0)),0)</f>
        <v>0</v>
      </c>
      <c r="AE152" s="327">
        <f>_xlfn.IFNA(INDEX('Delegated Wage Grid'!D$14:D$50,MATCH($A152,ListDelegated,0)),0)</f>
        <v>0</v>
      </c>
      <c r="AF152" s="327">
        <f>_xlfn.IFNA(INDEX('Delegated Wage Grid'!E$14:E$50,MATCH($A152,ListDelegated,0)),0)</f>
        <v>0</v>
      </c>
      <c r="AG152" s="327">
        <f>_xlfn.IFNA(INDEX('Delegated Wage Grid'!F$14:F$50,MATCH($A152,ListDelegated,0)),0)</f>
        <v>0</v>
      </c>
      <c r="AH152" s="327">
        <f>_xlfn.IFNA(INDEX('Delegated Wage Grid'!G$14:G$50,MATCH($A152,ListDelegated,0)),0)</f>
        <v>0</v>
      </c>
      <c r="AI152" s="327">
        <f>_xlfn.IFNA(INDEX('Delegated Wage Grid'!H$14:H$50,MATCH($A152,ListDelegated,0)),0)</f>
        <v>0</v>
      </c>
      <c r="AJ152" s="327">
        <f t="shared" si="14"/>
        <v>0</v>
      </c>
      <c r="AK152" s="327">
        <f t="shared" si="15"/>
        <v>0</v>
      </c>
    </row>
    <row r="153" spans="1:37" x14ac:dyDescent="0.25">
      <c r="A153" s="75"/>
      <c r="B153" s="75"/>
      <c r="C153" s="75"/>
      <c r="D153" s="54"/>
      <c r="E153" s="178"/>
      <c r="F153" s="928" t="str">
        <f t="shared" si="11"/>
        <v/>
      </c>
      <c r="G153" s="185"/>
      <c r="H153" s="217"/>
      <c r="I153" s="221" t="str">
        <f t="shared" si="12"/>
        <v/>
      </c>
      <c r="J153" s="207"/>
      <c r="K153" s="208"/>
      <c r="L153" s="208"/>
      <c r="M153" s="208"/>
      <c r="N153" s="209"/>
      <c r="O153" s="805"/>
      <c r="P153" s="198"/>
      <c r="Q153" s="194"/>
      <c r="R153" s="195"/>
      <c r="S153" s="195"/>
      <c r="T153" s="195"/>
      <c r="U153" s="195"/>
      <c r="V153" s="196"/>
      <c r="W153" s="197"/>
      <c r="X153" s="196"/>
      <c r="Y153" s="196"/>
      <c r="Z153" s="198"/>
      <c r="AA153" s="948" t="str">
        <f t="shared" si="13"/>
        <v/>
      </c>
      <c r="AB153" s="436"/>
      <c r="AD153" s="744">
        <f>_xlfn.IFNA(INDEX('Delegated Wage Grid'!C$14:C$50,MATCH($A153,ListDelegated,0)),0)</f>
        <v>0</v>
      </c>
      <c r="AE153" s="327">
        <f>_xlfn.IFNA(INDEX('Delegated Wage Grid'!D$14:D$50,MATCH($A153,ListDelegated,0)),0)</f>
        <v>0</v>
      </c>
      <c r="AF153" s="327">
        <f>_xlfn.IFNA(INDEX('Delegated Wage Grid'!E$14:E$50,MATCH($A153,ListDelegated,0)),0)</f>
        <v>0</v>
      </c>
      <c r="AG153" s="327">
        <f>_xlfn.IFNA(INDEX('Delegated Wage Grid'!F$14:F$50,MATCH($A153,ListDelegated,0)),0)</f>
        <v>0</v>
      </c>
      <c r="AH153" s="327">
        <f>_xlfn.IFNA(INDEX('Delegated Wage Grid'!G$14:G$50,MATCH($A153,ListDelegated,0)),0)</f>
        <v>0</v>
      </c>
      <c r="AI153" s="327">
        <f>_xlfn.IFNA(INDEX('Delegated Wage Grid'!H$14:H$50,MATCH($A153,ListDelegated,0)),0)</f>
        <v>0</v>
      </c>
      <c r="AJ153" s="327">
        <f t="shared" si="14"/>
        <v>0</v>
      </c>
      <c r="AK153" s="327">
        <f t="shared" si="15"/>
        <v>0</v>
      </c>
    </row>
    <row r="154" spans="1:37" x14ac:dyDescent="0.25">
      <c r="A154" s="75"/>
      <c r="B154" s="75"/>
      <c r="C154" s="75"/>
      <c r="D154" s="54"/>
      <c r="E154" s="178"/>
      <c r="F154" s="928" t="str">
        <f t="shared" si="11"/>
        <v/>
      </c>
      <c r="G154" s="185"/>
      <c r="H154" s="217"/>
      <c r="I154" s="221" t="str">
        <f t="shared" si="12"/>
        <v/>
      </c>
      <c r="J154" s="207"/>
      <c r="K154" s="208"/>
      <c r="L154" s="208"/>
      <c r="M154" s="208"/>
      <c r="N154" s="209"/>
      <c r="O154" s="805"/>
      <c r="P154" s="198"/>
      <c r="Q154" s="194"/>
      <c r="R154" s="195"/>
      <c r="S154" s="195"/>
      <c r="T154" s="195"/>
      <c r="U154" s="195"/>
      <c r="V154" s="196"/>
      <c r="W154" s="197"/>
      <c r="X154" s="196"/>
      <c r="Y154" s="196"/>
      <c r="Z154" s="198"/>
      <c r="AA154" s="948" t="str">
        <f t="shared" si="13"/>
        <v/>
      </c>
      <c r="AB154" s="436"/>
      <c r="AD154" s="744">
        <f>_xlfn.IFNA(INDEX('Delegated Wage Grid'!C$14:C$50,MATCH($A154,ListDelegated,0)),0)</f>
        <v>0</v>
      </c>
      <c r="AE154" s="327">
        <f>_xlfn.IFNA(INDEX('Delegated Wage Grid'!D$14:D$50,MATCH($A154,ListDelegated,0)),0)</f>
        <v>0</v>
      </c>
      <c r="AF154" s="327">
        <f>_xlfn.IFNA(INDEX('Delegated Wage Grid'!E$14:E$50,MATCH($A154,ListDelegated,0)),0)</f>
        <v>0</v>
      </c>
      <c r="AG154" s="327">
        <f>_xlfn.IFNA(INDEX('Delegated Wage Grid'!F$14:F$50,MATCH($A154,ListDelegated,0)),0)</f>
        <v>0</v>
      </c>
      <c r="AH154" s="327">
        <f>_xlfn.IFNA(INDEX('Delegated Wage Grid'!G$14:G$50,MATCH($A154,ListDelegated,0)),0)</f>
        <v>0</v>
      </c>
      <c r="AI154" s="327">
        <f>_xlfn.IFNA(INDEX('Delegated Wage Grid'!H$14:H$50,MATCH($A154,ListDelegated,0)),0)</f>
        <v>0</v>
      </c>
      <c r="AJ154" s="327">
        <f t="shared" si="14"/>
        <v>0</v>
      </c>
      <c r="AK154" s="327">
        <f t="shared" si="15"/>
        <v>0</v>
      </c>
    </row>
    <row r="155" spans="1:37" x14ac:dyDescent="0.25">
      <c r="A155" s="75"/>
      <c r="B155" s="75"/>
      <c r="C155" s="75"/>
      <c r="D155" s="54"/>
      <c r="E155" s="178"/>
      <c r="F155" s="928" t="str">
        <f t="shared" si="11"/>
        <v/>
      </c>
      <c r="G155" s="185"/>
      <c r="H155" s="217"/>
      <c r="I155" s="221" t="str">
        <f t="shared" si="12"/>
        <v/>
      </c>
      <c r="J155" s="207"/>
      <c r="K155" s="208"/>
      <c r="L155" s="208"/>
      <c r="M155" s="208"/>
      <c r="N155" s="209"/>
      <c r="O155" s="805"/>
      <c r="P155" s="198"/>
      <c r="Q155" s="194"/>
      <c r="R155" s="195"/>
      <c r="S155" s="195"/>
      <c r="T155" s="195"/>
      <c r="U155" s="195"/>
      <c r="V155" s="196"/>
      <c r="W155" s="197"/>
      <c r="X155" s="196"/>
      <c r="Y155" s="196"/>
      <c r="Z155" s="198"/>
      <c r="AA155" s="948" t="str">
        <f t="shared" si="13"/>
        <v/>
      </c>
      <c r="AB155" s="436"/>
      <c r="AD155" s="744">
        <f>_xlfn.IFNA(INDEX('Delegated Wage Grid'!C$14:C$50,MATCH($A155,ListDelegated,0)),0)</f>
        <v>0</v>
      </c>
      <c r="AE155" s="327">
        <f>_xlfn.IFNA(INDEX('Delegated Wage Grid'!D$14:D$50,MATCH($A155,ListDelegated,0)),0)</f>
        <v>0</v>
      </c>
      <c r="AF155" s="327">
        <f>_xlfn.IFNA(INDEX('Delegated Wage Grid'!E$14:E$50,MATCH($A155,ListDelegated,0)),0)</f>
        <v>0</v>
      </c>
      <c r="AG155" s="327">
        <f>_xlfn.IFNA(INDEX('Delegated Wage Grid'!F$14:F$50,MATCH($A155,ListDelegated,0)),0)</f>
        <v>0</v>
      </c>
      <c r="AH155" s="327">
        <f>_xlfn.IFNA(INDEX('Delegated Wage Grid'!G$14:G$50,MATCH($A155,ListDelegated,0)),0)</f>
        <v>0</v>
      </c>
      <c r="AI155" s="327">
        <f>_xlfn.IFNA(INDEX('Delegated Wage Grid'!H$14:H$50,MATCH($A155,ListDelegated,0)),0)</f>
        <v>0</v>
      </c>
      <c r="AJ155" s="327">
        <f t="shared" si="14"/>
        <v>0</v>
      </c>
      <c r="AK155" s="327">
        <f t="shared" si="15"/>
        <v>0</v>
      </c>
    </row>
    <row r="156" spans="1:37" x14ac:dyDescent="0.25">
      <c r="A156" s="75"/>
      <c r="B156" s="75"/>
      <c r="C156" s="75"/>
      <c r="D156" s="54"/>
      <c r="E156" s="178"/>
      <c r="F156" s="928" t="str">
        <f t="shared" si="11"/>
        <v/>
      </c>
      <c r="G156" s="185"/>
      <c r="H156" s="217"/>
      <c r="I156" s="221" t="str">
        <f t="shared" si="12"/>
        <v/>
      </c>
      <c r="J156" s="207"/>
      <c r="K156" s="208"/>
      <c r="L156" s="208"/>
      <c r="M156" s="208"/>
      <c r="N156" s="209"/>
      <c r="O156" s="805"/>
      <c r="P156" s="198"/>
      <c r="Q156" s="194"/>
      <c r="R156" s="195"/>
      <c r="S156" s="195"/>
      <c r="T156" s="195"/>
      <c r="U156" s="195"/>
      <c r="V156" s="196"/>
      <c r="W156" s="197"/>
      <c r="X156" s="196"/>
      <c r="Y156" s="196"/>
      <c r="Z156" s="198"/>
      <c r="AA156" s="948" t="str">
        <f t="shared" si="13"/>
        <v/>
      </c>
      <c r="AB156" s="436"/>
      <c r="AD156" s="744">
        <f>_xlfn.IFNA(INDEX('Delegated Wage Grid'!C$14:C$50,MATCH($A156,ListDelegated,0)),0)</f>
        <v>0</v>
      </c>
      <c r="AE156" s="327">
        <f>_xlfn.IFNA(INDEX('Delegated Wage Grid'!D$14:D$50,MATCH($A156,ListDelegated,0)),0)</f>
        <v>0</v>
      </c>
      <c r="AF156" s="327">
        <f>_xlfn.IFNA(INDEX('Delegated Wage Grid'!E$14:E$50,MATCH($A156,ListDelegated,0)),0)</f>
        <v>0</v>
      </c>
      <c r="AG156" s="327">
        <f>_xlfn.IFNA(INDEX('Delegated Wage Grid'!F$14:F$50,MATCH($A156,ListDelegated,0)),0)</f>
        <v>0</v>
      </c>
      <c r="AH156" s="327">
        <f>_xlfn.IFNA(INDEX('Delegated Wage Grid'!G$14:G$50,MATCH($A156,ListDelegated,0)),0)</f>
        <v>0</v>
      </c>
      <c r="AI156" s="327">
        <f>_xlfn.IFNA(INDEX('Delegated Wage Grid'!H$14:H$50,MATCH($A156,ListDelegated,0)),0)</f>
        <v>0</v>
      </c>
      <c r="AJ156" s="327">
        <f t="shared" si="14"/>
        <v>0</v>
      </c>
      <c r="AK156" s="327">
        <f t="shared" si="15"/>
        <v>0</v>
      </c>
    </row>
    <row r="157" spans="1:37" x14ac:dyDescent="0.25">
      <c r="A157" s="75"/>
      <c r="B157" s="75"/>
      <c r="C157" s="75"/>
      <c r="D157" s="54"/>
      <c r="E157" s="178"/>
      <c r="F157" s="928" t="str">
        <f t="shared" si="11"/>
        <v/>
      </c>
      <c r="G157" s="185"/>
      <c r="H157" s="217"/>
      <c r="I157" s="221" t="str">
        <f t="shared" si="12"/>
        <v/>
      </c>
      <c r="J157" s="207"/>
      <c r="K157" s="208"/>
      <c r="L157" s="208"/>
      <c r="M157" s="208"/>
      <c r="N157" s="209"/>
      <c r="O157" s="805"/>
      <c r="P157" s="198"/>
      <c r="Q157" s="194"/>
      <c r="R157" s="195"/>
      <c r="S157" s="195"/>
      <c r="T157" s="195"/>
      <c r="U157" s="195"/>
      <c r="V157" s="196"/>
      <c r="W157" s="197"/>
      <c r="X157" s="196"/>
      <c r="Y157" s="196"/>
      <c r="Z157" s="198"/>
      <c r="AA157" s="948" t="str">
        <f t="shared" si="13"/>
        <v/>
      </c>
      <c r="AB157" s="436"/>
      <c r="AD157" s="744">
        <f>_xlfn.IFNA(INDEX('Delegated Wage Grid'!C$14:C$50,MATCH($A157,ListDelegated,0)),0)</f>
        <v>0</v>
      </c>
      <c r="AE157" s="327">
        <f>_xlfn.IFNA(INDEX('Delegated Wage Grid'!D$14:D$50,MATCH($A157,ListDelegated,0)),0)</f>
        <v>0</v>
      </c>
      <c r="AF157" s="327">
        <f>_xlfn.IFNA(INDEX('Delegated Wage Grid'!E$14:E$50,MATCH($A157,ListDelegated,0)),0)</f>
        <v>0</v>
      </c>
      <c r="AG157" s="327">
        <f>_xlfn.IFNA(INDEX('Delegated Wage Grid'!F$14:F$50,MATCH($A157,ListDelegated,0)),0)</f>
        <v>0</v>
      </c>
      <c r="AH157" s="327">
        <f>_xlfn.IFNA(INDEX('Delegated Wage Grid'!G$14:G$50,MATCH($A157,ListDelegated,0)),0)</f>
        <v>0</v>
      </c>
      <c r="AI157" s="327">
        <f>_xlfn.IFNA(INDEX('Delegated Wage Grid'!H$14:H$50,MATCH($A157,ListDelegated,0)),0)</f>
        <v>0</v>
      </c>
      <c r="AJ157" s="327">
        <f t="shared" si="14"/>
        <v>0</v>
      </c>
      <c r="AK157" s="327">
        <f t="shared" si="15"/>
        <v>0</v>
      </c>
    </row>
    <row r="158" spans="1:37" x14ac:dyDescent="0.25">
      <c r="A158" s="75"/>
      <c r="B158" s="75"/>
      <c r="C158" s="75"/>
      <c r="D158" s="54"/>
      <c r="E158" s="178"/>
      <c r="F158" s="928" t="str">
        <f t="shared" si="11"/>
        <v/>
      </c>
      <c r="G158" s="185"/>
      <c r="H158" s="217"/>
      <c r="I158" s="221" t="str">
        <f t="shared" si="12"/>
        <v/>
      </c>
      <c r="J158" s="207"/>
      <c r="K158" s="208"/>
      <c r="L158" s="208"/>
      <c r="M158" s="208"/>
      <c r="N158" s="209"/>
      <c r="O158" s="805"/>
      <c r="P158" s="198"/>
      <c r="Q158" s="194"/>
      <c r="R158" s="195"/>
      <c r="S158" s="195"/>
      <c r="T158" s="195"/>
      <c r="U158" s="195"/>
      <c r="V158" s="196"/>
      <c r="W158" s="197"/>
      <c r="X158" s="196"/>
      <c r="Y158" s="196"/>
      <c r="Z158" s="198"/>
      <c r="AA158" s="948" t="str">
        <f t="shared" si="13"/>
        <v/>
      </c>
      <c r="AB158" s="436"/>
      <c r="AD158" s="744">
        <f>_xlfn.IFNA(INDEX('Delegated Wage Grid'!C$14:C$50,MATCH($A158,ListDelegated,0)),0)</f>
        <v>0</v>
      </c>
      <c r="AE158" s="327">
        <f>_xlfn.IFNA(INDEX('Delegated Wage Grid'!D$14:D$50,MATCH($A158,ListDelegated,0)),0)</f>
        <v>0</v>
      </c>
      <c r="AF158" s="327">
        <f>_xlfn.IFNA(INDEX('Delegated Wage Grid'!E$14:E$50,MATCH($A158,ListDelegated,0)),0)</f>
        <v>0</v>
      </c>
      <c r="AG158" s="327">
        <f>_xlfn.IFNA(INDEX('Delegated Wage Grid'!F$14:F$50,MATCH($A158,ListDelegated,0)),0)</f>
        <v>0</v>
      </c>
      <c r="AH158" s="327">
        <f>_xlfn.IFNA(INDEX('Delegated Wage Grid'!G$14:G$50,MATCH($A158,ListDelegated,0)),0)</f>
        <v>0</v>
      </c>
      <c r="AI158" s="327">
        <f>_xlfn.IFNA(INDEX('Delegated Wage Grid'!H$14:H$50,MATCH($A158,ListDelegated,0)),0)</f>
        <v>0</v>
      </c>
      <c r="AJ158" s="327">
        <f t="shared" si="14"/>
        <v>0</v>
      </c>
      <c r="AK158" s="327">
        <f t="shared" si="15"/>
        <v>0</v>
      </c>
    </row>
    <row r="159" spans="1:37" x14ac:dyDescent="0.25">
      <c r="A159" s="75"/>
      <c r="B159" s="75"/>
      <c r="C159" s="75"/>
      <c r="D159" s="54"/>
      <c r="E159" s="178"/>
      <c r="F159" s="928" t="str">
        <f t="shared" si="11"/>
        <v/>
      </c>
      <c r="G159" s="185"/>
      <c r="H159" s="217"/>
      <c r="I159" s="221" t="str">
        <f t="shared" si="12"/>
        <v/>
      </c>
      <c r="J159" s="207"/>
      <c r="K159" s="208"/>
      <c r="L159" s="208"/>
      <c r="M159" s="208"/>
      <c r="N159" s="209"/>
      <c r="O159" s="805"/>
      <c r="P159" s="198"/>
      <c r="Q159" s="194"/>
      <c r="R159" s="195"/>
      <c r="S159" s="195"/>
      <c r="T159" s="195"/>
      <c r="U159" s="195"/>
      <c r="V159" s="196"/>
      <c r="W159" s="197"/>
      <c r="X159" s="196"/>
      <c r="Y159" s="196"/>
      <c r="Z159" s="198"/>
      <c r="AA159" s="948" t="str">
        <f t="shared" si="13"/>
        <v/>
      </c>
      <c r="AB159" s="436"/>
      <c r="AD159" s="744">
        <f>_xlfn.IFNA(INDEX('Delegated Wage Grid'!C$14:C$50,MATCH($A159,ListDelegated,0)),0)</f>
        <v>0</v>
      </c>
      <c r="AE159" s="327">
        <f>_xlfn.IFNA(INDEX('Delegated Wage Grid'!D$14:D$50,MATCH($A159,ListDelegated,0)),0)</f>
        <v>0</v>
      </c>
      <c r="AF159" s="327">
        <f>_xlfn.IFNA(INDEX('Delegated Wage Grid'!E$14:E$50,MATCH($A159,ListDelegated,0)),0)</f>
        <v>0</v>
      </c>
      <c r="AG159" s="327">
        <f>_xlfn.IFNA(INDEX('Delegated Wage Grid'!F$14:F$50,MATCH($A159,ListDelegated,0)),0)</f>
        <v>0</v>
      </c>
      <c r="AH159" s="327">
        <f>_xlfn.IFNA(INDEX('Delegated Wage Grid'!G$14:G$50,MATCH($A159,ListDelegated,0)),0)</f>
        <v>0</v>
      </c>
      <c r="AI159" s="327">
        <f>_xlfn.IFNA(INDEX('Delegated Wage Grid'!H$14:H$50,MATCH($A159,ListDelegated,0)),0)</f>
        <v>0</v>
      </c>
      <c r="AJ159" s="327">
        <f t="shared" si="14"/>
        <v>0</v>
      </c>
      <c r="AK159" s="327">
        <f t="shared" si="15"/>
        <v>0</v>
      </c>
    </row>
    <row r="160" spans="1:37" x14ac:dyDescent="0.25">
      <c r="A160" s="75"/>
      <c r="B160" s="75"/>
      <c r="C160" s="75"/>
      <c r="D160" s="54"/>
      <c r="E160" s="178"/>
      <c r="F160" s="928" t="str">
        <f t="shared" si="11"/>
        <v/>
      </c>
      <c r="G160" s="185"/>
      <c r="H160" s="217"/>
      <c r="I160" s="221" t="str">
        <f t="shared" si="12"/>
        <v/>
      </c>
      <c r="J160" s="207"/>
      <c r="K160" s="208"/>
      <c r="L160" s="208"/>
      <c r="M160" s="208"/>
      <c r="N160" s="209"/>
      <c r="O160" s="805"/>
      <c r="P160" s="198"/>
      <c r="Q160" s="194"/>
      <c r="R160" s="195"/>
      <c r="S160" s="195"/>
      <c r="T160" s="195"/>
      <c r="U160" s="195"/>
      <c r="V160" s="196"/>
      <c r="W160" s="197"/>
      <c r="X160" s="196"/>
      <c r="Y160" s="196"/>
      <c r="Z160" s="198"/>
      <c r="AA160" s="948" t="str">
        <f t="shared" si="13"/>
        <v/>
      </c>
      <c r="AB160" s="436"/>
      <c r="AD160" s="744">
        <f>_xlfn.IFNA(INDEX('Delegated Wage Grid'!C$14:C$50,MATCH($A160,ListDelegated,0)),0)</f>
        <v>0</v>
      </c>
      <c r="AE160" s="327">
        <f>_xlfn.IFNA(INDEX('Delegated Wage Grid'!D$14:D$50,MATCH($A160,ListDelegated,0)),0)</f>
        <v>0</v>
      </c>
      <c r="AF160" s="327">
        <f>_xlfn.IFNA(INDEX('Delegated Wage Grid'!E$14:E$50,MATCH($A160,ListDelegated,0)),0)</f>
        <v>0</v>
      </c>
      <c r="AG160" s="327">
        <f>_xlfn.IFNA(INDEX('Delegated Wage Grid'!F$14:F$50,MATCH($A160,ListDelegated,0)),0)</f>
        <v>0</v>
      </c>
      <c r="AH160" s="327">
        <f>_xlfn.IFNA(INDEX('Delegated Wage Grid'!G$14:G$50,MATCH($A160,ListDelegated,0)),0)</f>
        <v>0</v>
      </c>
      <c r="AI160" s="327">
        <f>_xlfn.IFNA(INDEX('Delegated Wage Grid'!H$14:H$50,MATCH($A160,ListDelegated,0)),0)</f>
        <v>0</v>
      </c>
      <c r="AJ160" s="327">
        <f t="shared" si="14"/>
        <v>0</v>
      </c>
      <c r="AK160" s="327">
        <f t="shared" si="15"/>
        <v>0</v>
      </c>
    </row>
    <row r="161" spans="1:37" x14ac:dyDescent="0.25">
      <c r="A161" s="75"/>
      <c r="B161" s="75"/>
      <c r="C161" s="75"/>
      <c r="D161" s="54"/>
      <c r="E161" s="178"/>
      <c r="F161" s="928" t="str">
        <f t="shared" si="11"/>
        <v/>
      </c>
      <c r="G161" s="185"/>
      <c r="H161" s="217"/>
      <c r="I161" s="221" t="str">
        <f t="shared" si="12"/>
        <v/>
      </c>
      <c r="J161" s="207"/>
      <c r="K161" s="208"/>
      <c r="L161" s="208"/>
      <c r="M161" s="208"/>
      <c r="N161" s="209"/>
      <c r="O161" s="805"/>
      <c r="P161" s="198"/>
      <c r="Q161" s="194"/>
      <c r="R161" s="195"/>
      <c r="S161" s="195"/>
      <c r="T161" s="195"/>
      <c r="U161" s="195"/>
      <c r="V161" s="196"/>
      <c r="W161" s="197"/>
      <c r="X161" s="196"/>
      <c r="Y161" s="196"/>
      <c r="Z161" s="198"/>
      <c r="AA161" s="948" t="str">
        <f t="shared" si="13"/>
        <v/>
      </c>
      <c r="AB161" s="436"/>
      <c r="AD161" s="744">
        <f>_xlfn.IFNA(INDEX('Delegated Wage Grid'!C$14:C$50,MATCH($A161,ListDelegated,0)),0)</f>
        <v>0</v>
      </c>
      <c r="AE161" s="327">
        <f>_xlfn.IFNA(INDEX('Delegated Wage Grid'!D$14:D$50,MATCH($A161,ListDelegated,0)),0)</f>
        <v>0</v>
      </c>
      <c r="AF161" s="327">
        <f>_xlfn.IFNA(INDEX('Delegated Wage Grid'!E$14:E$50,MATCH($A161,ListDelegated,0)),0)</f>
        <v>0</v>
      </c>
      <c r="AG161" s="327">
        <f>_xlfn.IFNA(INDEX('Delegated Wage Grid'!F$14:F$50,MATCH($A161,ListDelegated,0)),0)</f>
        <v>0</v>
      </c>
      <c r="AH161" s="327">
        <f>_xlfn.IFNA(INDEX('Delegated Wage Grid'!G$14:G$50,MATCH($A161,ListDelegated,0)),0)</f>
        <v>0</v>
      </c>
      <c r="AI161" s="327">
        <f>_xlfn.IFNA(INDEX('Delegated Wage Grid'!H$14:H$50,MATCH($A161,ListDelegated,0)),0)</f>
        <v>0</v>
      </c>
      <c r="AJ161" s="327">
        <f t="shared" si="14"/>
        <v>0</v>
      </c>
      <c r="AK161" s="327">
        <f t="shared" si="15"/>
        <v>0</v>
      </c>
    </row>
    <row r="162" spans="1:37" x14ac:dyDescent="0.25">
      <c r="A162" s="75"/>
      <c r="B162" s="75"/>
      <c r="C162" s="75"/>
      <c r="D162" s="54"/>
      <c r="E162" s="178"/>
      <c r="F162" s="928" t="str">
        <f t="shared" si="11"/>
        <v/>
      </c>
      <c r="G162" s="185"/>
      <c r="H162" s="217"/>
      <c r="I162" s="221" t="str">
        <f t="shared" si="12"/>
        <v/>
      </c>
      <c r="J162" s="207"/>
      <c r="K162" s="208"/>
      <c r="L162" s="208"/>
      <c r="M162" s="208"/>
      <c r="N162" s="209"/>
      <c r="O162" s="805"/>
      <c r="P162" s="198"/>
      <c r="Q162" s="194"/>
      <c r="R162" s="195"/>
      <c r="S162" s="195"/>
      <c r="T162" s="195"/>
      <c r="U162" s="195"/>
      <c r="V162" s="196"/>
      <c r="W162" s="197"/>
      <c r="X162" s="196"/>
      <c r="Y162" s="196"/>
      <c r="Z162" s="198"/>
      <c r="AA162" s="948" t="str">
        <f t="shared" si="13"/>
        <v/>
      </c>
      <c r="AB162" s="436"/>
      <c r="AD162" s="744">
        <f>_xlfn.IFNA(INDEX('Delegated Wage Grid'!C$14:C$50,MATCH($A162,ListDelegated,0)),0)</f>
        <v>0</v>
      </c>
      <c r="AE162" s="327">
        <f>_xlfn.IFNA(INDEX('Delegated Wage Grid'!D$14:D$50,MATCH($A162,ListDelegated,0)),0)</f>
        <v>0</v>
      </c>
      <c r="AF162" s="327">
        <f>_xlfn.IFNA(INDEX('Delegated Wage Grid'!E$14:E$50,MATCH($A162,ListDelegated,0)),0)</f>
        <v>0</v>
      </c>
      <c r="AG162" s="327">
        <f>_xlfn.IFNA(INDEX('Delegated Wage Grid'!F$14:F$50,MATCH($A162,ListDelegated,0)),0)</f>
        <v>0</v>
      </c>
      <c r="AH162" s="327">
        <f>_xlfn.IFNA(INDEX('Delegated Wage Grid'!G$14:G$50,MATCH($A162,ListDelegated,0)),0)</f>
        <v>0</v>
      </c>
      <c r="AI162" s="327">
        <f>_xlfn.IFNA(INDEX('Delegated Wage Grid'!H$14:H$50,MATCH($A162,ListDelegated,0)),0)</f>
        <v>0</v>
      </c>
      <c r="AJ162" s="327">
        <f t="shared" si="14"/>
        <v>0</v>
      </c>
      <c r="AK162" s="327">
        <f t="shared" si="15"/>
        <v>0</v>
      </c>
    </row>
    <row r="163" spans="1:37" x14ac:dyDescent="0.25">
      <c r="A163" s="75"/>
      <c r="B163" s="75"/>
      <c r="C163" s="75"/>
      <c r="D163" s="54"/>
      <c r="E163" s="178"/>
      <c r="F163" s="928" t="str">
        <f t="shared" si="11"/>
        <v/>
      </c>
      <c r="G163" s="185"/>
      <c r="H163" s="217"/>
      <c r="I163" s="221" t="str">
        <f t="shared" si="12"/>
        <v/>
      </c>
      <c r="J163" s="207"/>
      <c r="K163" s="208"/>
      <c r="L163" s="208"/>
      <c r="M163" s="208"/>
      <c r="N163" s="209"/>
      <c r="O163" s="805"/>
      <c r="P163" s="198"/>
      <c r="Q163" s="194"/>
      <c r="R163" s="195"/>
      <c r="S163" s="195"/>
      <c r="T163" s="195"/>
      <c r="U163" s="195"/>
      <c r="V163" s="196"/>
      <c r="W163" s="197"/>
      <c r="X163" s="196"/>
      <c r="Y163" s="196"/>
      <c r="Z163" s="198"/>
      <c r="AA163" s="948" t="str">
        <f t="shared" si="13"/>
        <v/>
      </c>
      <c r="AB163" s="436"/>
      <c r="AD163" s="744">
        <f>_xlfn.IFNA(INDEX('Delegated Wage Grid'!C$14:C$50,MATCH($A163,ListDelegated,0)),0)</f>
        <v>0</v>
      </c>
      <c r="AE163" s="327">
        <f>_xlfn.IFNA(INDEX('Delegated Wage Grid'!D$14:D$50,MATCH($A163,ListDelegated,0)),0)</f>
        <v>0</v>
      </c>
      <c r="AF163" s="327">
        <f>_xlfn.IFNA(INDEX('Delegated Wage Grid'!E$14:E$50,MATCH($A163,ListDelegated,0)),0)</f>
        <v>0</v>
      </c>
      <c r="AG163" s="327">
        <f>_xlfn.IFNA(INDEX('Delegated Wage Grid'!F$14:F$50,MATCH($A163,ListDelegated,0)),0)</f>
        <v>0</v>
      </c>
      <c r="AH163" s="327">
        <f>_xlfn.IFNA(INDEX('Delegated Wage Grid'!G$14:G$50,MATCH($A163,ListDelegated,0)),0)</f>
        <v>0</v>
      </c>
      <c r="AI163" s="327">
        <f>_xlfn.IFNA(INDEX('Delegated Wage Grid'!H$14:H$50,MATCH($A163,ListDelegated,0)),0)</f>
        <v>0</v>
      </c>
      <c r="AJ163" s="327">
        <f t="shared" si="14"/>
        <v>0</v>
      </c>
      <c r="AK163" s="327">
        <f t="shared" si="15"/>
        <v>0</v>
      </c>
    </row>
    <row r="164" spans="1:37" x14ac:dyDescent="0.25">
      <c r="A164" s="75"/>
      <c r="B164" s="75"/>
      <c r="C164" s="75"/>
      <c r="D164" s="54"/>
      <c r="E164" s="178"/>
      <c r="F164" s="928" t="str">
        <f t="shared" si="11"/>
        <v/>
      </c>
      <c r="G164" s="185"/>
      <c r="H164" s="217"/>
      <c r="I164" s="221" t="str">
        <f t="shared" si="12"/>
        <v/>
      </c>
      <c r="J164" s="207"/>
      <c r="K164" s="208"/>
      <c r="L164" s="208"/>
      <c r="M164" s="208"/>
      <c r="N164" s="209"/>
      <c r="O164" s="805"/>
      <c r="P164" s="198"/>
      <c r="Q164" s="194"/>
      <c r="R164" s="195"/>
      <c r="S164" s="195"/>
      <c r="T164" s="195"/>
      <c r="U164" s="195"/>
      <c r="V164" s="196"/>
      <c r="W164" s="197"/>
      <c r="X164" s="196"/>
      <c r="Y164" s="196"/>
      <c r="Z164" s="198"/>
      <c r="AA164" s="948" t="str">
        <f t="shared" si="13"/>
        <v/>
      </c>
      <c r="AB164" s="436"/>
      <c r="AD164" s="744">
        <f>_xlfn.IFNA(INDEX('Delegated Wage Grid'!C$14:C$50,MATCH($A164,ListDelegated,0)),0)</f>
        <v>0</v>
      </c>
      <c r="AE164" s="327">
        <f>_xlfn.IFNA(INDEX('Delegated Wage Grid'!D$14:D$50,MATCH($A164,ListDelegated,0)),0)</f>
        <v>0</v>
      </c>
      <c r="AF164" s="327">
        <f>_xlfn.IFNA(INDEX('Delegated Wage Grid'!E$14:E$50,MATCH($A164,ListDelegated,0)),0)</f>
        <v>0</v>
      </c>
      <c r="AG164" s="327">
        <f>_xlfn.IFNA(INDEX('Delegated Wage Grid'!F$14:F$50,MATCH($A164,ListDelegated,0)),0)</f>
        <v>0</v>
      </c>
      <c r="AH164" s="327">
        <f>_xlfn.IFNA(INDEX('Delegated Wage Grid'!G$14:G$50,MATCH($A164,ListDelegated,0)),0)</f>
        <v>0</v>
      </c>
      <c r="AI164" s="327">
        <f>_xlfn.IFNA(INDEX('Delegated Wage Grid'!H$14:H$50,MATCH($A164,ListDelegated,0)),0)</f>
        <v>0</v>
      </c>
      <c r="AJ164" s="327">
        <f t="shared" si="14"/>
        <v>0</v>
      </c>
      <c r="AK164" s="327">
        <f t="shared" si="15"/>
        <v>0</v>
      </c>
    </row>
    <row r="165" spans="1:37" x14ac:dyDescent="0.25">
      <c r="A165" s="75"/>
      <c r="B165" s="75"/>
      <c r="C165" s="75"/>
      <c r="D165" s="54"/>
      <c r="E165" s="178"/>
      <c r="F165" s="928" t="str">
        <f t="shared" si="11"/>
        <v/>
      </c>
      <c r="G165" s="185"/>
      <c r="H165" s="217"/>
      <c r="I165" s="221" t="str">
        <f t="shared" si="12"/>
        <v/>
      </c>
      <c r="J165" s="207"/>
      <c r="K165" s="208"/>
      <c r="L165" s="208"/>
      <c r="M165" s="208"/>
      <c r="N165" s="209"/>
      <c r="O165" s="805"/>
      <c r="P165" s="198"/>
      <c r="Q165" s="194"/>
      <c r="R165" s="195"/>
      <c r="S165" s="195"/>
      <c r="T165" s="195"/>
      <c r="U165" s="195"/>
      <c r="V165" s="196"/>
      <c r="W165" s="197"/>
      <c r="X165" s="196"/>
      <c r="Y165" s="196"/>
      <c r="Z165" s="198"/>
      <c r="AA165" s="948" t="str">
        <f t="shared" si="13"/>
        <v/>
      </c>
      <c r="AB165" s="436"/>
      <c r="AD165" s="744">
        <f>_xlfn.IFNA(INDEX('Delegated Wage Grid'!C$14:C$50,MATCH($A165,ListDelegated,0)),0)</f>
        <v>0</v>
      </c>
      <c r="AE165" s="327">
        <f>_xlfn.IFNA(INDEX('Delegated Wage Grid'!D$14:D$50,MATCH($A165,ListDelegated,0)),0)</f>
        <v>0</v>
      </c>
      <c r="AF165" s="327">
        <f>_xlfn.IFNA(INDEX('Delegated Wage Grid'!E$14:E$50,MATCH($A165,ListDelegated,0)),0)</f>
        <v>0</v>
      </c>
      <c r="AG165" s="327">
        <f>_xlfn.IFNA(INDEX('Delegated Wage Grid'!F$14:F$50,MATCH($A165,ListDelegated,0)),0)</f>
        <v>0</v>
      </c>
      <c r="AH165" s="327">
        <f>_xlfn.IFNA(INDEX('Delegated Wage Grid'!G$14:G$50,MATCH($A165,ListDelegated,0)),0)</f>
        <v>0</v>
      </c>
      <c r="AI165" s="327">
        <f>_xlfn.IFNA(INDEX('Delegated Wage Grid'!H$14:H$50,MATCH($A165,ListDelegated,0)),0)</f>
        <v>0</v>
      </c>
      <c r="AJ165" s="327">
        <f t="shared" si="14"/>
        <v>0</v>
      </c>
      <c r="AK165" s="327">
        <f t="shared" si="15"/>
        <v>0</v>
      </c>
    </row>
    <row r="166" spans="1:37" x14ac:dyDescent="0.25">
      <c r="A166" s="75"/>
      <c r="B166" s="75"/>
      <c r="C166" s="75"/>
      <c r="D166" s="54"/>
      <c r="E166" s="178"/>
      <c r="F166" s="928" t="str">
        <f t="shared" si="11"/>
        <v/>
      </c>
      <c r="G166" s="185"/>
      <c r="H166" s="217"/>
      <c r="I166" s="221" t="str">
        <f t="shared" si="12"/>
        <v/>
      </c>
      <c r="J166" s="207"/>
      <c r="K166" s="208"/>
      <c r="L166" s="208"/>
      <c r="M166" s="208"/>
      <c r="N166" s="209"/>
      <c r="O166" s="805"/>
      <c r="P166" s="198"/>
      <c r="Q166" s="194"/>
      <c r="R166" s="195"/>
      <c r="S166" s="195"/>
      <c r="T166" s="195"/>
      <c r="U166" s="195"/>
      <c r="V166" s="196"/>
      <c r="W166" s="197"/>
      <c r="X166" s="196"/>
      <c r="Y166" s="196"/>
      <c r="Z166" s="198"/>
      <c r="AA166" s="948" t="str">
        <f t="shared" si="13"/>
        <v/>
      </c>
      <c r="AB166" s="436"/>
      <c r="AD166" s="744">
        <f>_xlfn.IFNA(INDEX('Delegated Wage Grid'!C$14:C$50,MATCH($A166,ListDelegated,0)),0)</f>
        <v>0</v>
      </c>
      <c r="AE166" s="327">
        <f>_xlfn.IFNA(INDEX('Delegated Wage Grid'!D$14:D$50,MATCH($A166,ListDelegated,0)),0)</f>
        <v>0</v>
      </c>
      <c r="AF166" s="327">
        <f>_xlfn.IFNA(INDEX('Delegated Wage Grid'!E$14:E$50,MATCH($A166,ListDelegated,0)),0)</f>
        <v>0</v>
      </c>
      <c r="AG166" s="327">
        <f>_xlfn.IFNA(INDEX('Delegated Wage Grid'!F$14:F$50,MATCH($A166,ListDelegated,0)),0)</f>
        <v>0</v>
      </c>
      <c r="AH166" s="327">
        <f>_xlfn.IFNA(INDEX('Delegated Wage Grid'!G$14:G$50,MATCH($A166,ListDelegated,0)),0)</f>
        <v>0</v>
      </c>
      <c r="AI166" s="327">
        <f>_xlfn.IFNA(INDEX('Delegated Wage Grid'!H$14:H$50,MATCH($A166,ListDelegated,0)),0)</f>
        <v>0</v>
      </c>
      <c r="AJ166" s="327">
        <f t="shared" si="14"/>
        <v>0</v>
      </c>
      <c r="AK166" s="327">
        <f t="shared" si="15"/>
        <v>0</v>
      </c>
    </row>
    <row r="167" spans="1:37" x14ac:dyDescent="0.25">
      <c r="A167" s="75"/>
      <c r="B167" s="75"/>
      <c r="C167" s="75"/>
      <c r="D167" s="54"/>
      <c r="E167" s="178"/>
      <c r="F167" s="928" t="str">
        <f t="shared" si="11"/>
        <v/>
      </c>
      <c r="G167" s="185"/>
      <c r="H167" s="217"/>
      <c r="I167" s="221" t="str">
        <f t="shared" si="12"/>
        <v/>
      </c>
      <c r="J167" s="207"/>
      <c r="K167" s="208"/>
      <c r="L167" s="208"/>
      <c r="M167" s="208"/>
      <c r="N167" s="209"/>
      <c r="O167" s="805"/>
      <c r="P167" s="198"/>
      <c r="Q167" s="194"/>
      <c r="R167" s="195"/>
      <c r="S167" s="195"/>
      <c r="T167" s="195"/>
      <c r="U167" s="195"/>
      <c r="V167" s="196"/>
      <c r="W167" s="197"/>
      <c r="X167" s="196"/>
      <c r="Y167" s="196"/>
      <c r="Z167" s="198"/>
      <c r="AA167" s="948" t="str">
        <f t="shared" si="13"/>
        <v/>
      </c>
      <c r="AB167" s="436"/>
      <c r="AD167" s="744">
        <f>_xlfn.IFNA(INDEX('Delegated Wage Grid'!C$14:C$50,MATCH($A167,ListDelegated,0)),0)</f>
        <v>0</v>
      </c>
      <c r="AE167" s="327">
        <f>_xlfn.IFNA(INDEX('Delegated Wage Grid'!D$14:D$50,MATCH($A167,ListDelegated,0)),0)</f>
        <v>0</v>
      </c>
      <c r="AF167" s="327">
        <f>_xlfn.IFNA(INDEX('Delegated Wage Grid'!E$14:E$50,MATCH($A167,ListDelegated,0)),0)</f>
        <v>0</v>
      </c>
      <c r="AG167" s="327">
        <f>_xlfn.IFNA(INDEX('Delegated Wage Grid'!F$14:F$50,MATCH($A167,ListDelegated,0)),0)</f>
        <v>0</v>
      </c>
      <c r="AH167" s="327">
        <f>_xlfn.IFNA(INDEX('Delegated Wage Grid'!G$14:G$50,MATCH($A167,ListDelegated,0)),0)</f>
        <v>0</v>
      </c>
      <c r="AI167" s="327">
        <f>_xlfn.IFNA(INDEX('Delegated Wage Grid'!H$14:H$50,MATCH($A167,ListDelegated,0)),0)</f>
        <v>0</v>
      </c>
      <c r="AJ167" s="327">
        <f t="shared" si="14"/>
        <v>0</v>
      </c>
      <c r="AK167" s="327">
        <f t="shared" si="15"/>
        <v>0</v>
      </c>
    </row>
    <row r="168" spans="1:37" x14ac:dyDescent="0.25">
      <c r="A168" s="75"/>
      <c r="B168" s="75"/>
      <c r="C168" s="75"/>
      <c r="D168" s="54"/>
      <c r="E168" s="178"/>
      <c r="F168" s="928" t="str">
        <f t="shared" si="11"/>
        <v/>
      </c>
      <c r="G168" s="185"/>
      <c r="H168" s="217"/>
      <c r="I168" s="221" t="str">
        <f t="shared" si="12"/>
        <v/>
      </c>
      <c r="J168" s="207"/>
      <c r="K168" s="208"/>
      <c r="L168" s="208"/>
      <c r="M168" s="208"/>
      <c r="N168" s="209"/>
      <c r="O168" s="805"/>
      <c r="P168" s="198"/>
      <c r="Q168" s="194"/>
      <c r="R168" s="195"/>
      <c r="S168" s="195"/>
      <c r="T168" s="195"/>
      <c r="U168" s="195"/>
      <c r="V168" s="196"/>
      <c r="W168" s="197"/>
      <c r="X168" s="196"/>
      <c r="Y168" s="196"/>
      <c r="Z168" s="198"/>
      <c r="AA168" s="948" t="str">
        <f t="shared" si="13"/>
        <v/>
      </c>
      <c r="AB168" s="436"/>
      <c r="AD168" s="744">
        <f>_xlfn.IFNA(INDEX('Delegated Wage Grid'!C$14:C$50,MATCH($A168,ListDelegated,0)),0)</f>
        <v>0</v>
      </c>
      <c r="AE168" s="327">
        <f>_xlfn.IFNA(INDEX('Delegated Wage Grid'!D$14:D$50,MATCH($A168,ListDelegated,0)),0)</f>
        <v>0</v>
      </c>
      <c r="AF168" s="327">
        <f>_xlfn.IFNA(INDEX('Delegated Wage Grid'!E$14:E$50,MATCH($A168,ListDelegated,0)),0)</f>
        <v>0</v>
      </c>
      <c r="AG168" s="327">
        <f>_xlfn.IFNA(INDEX('Delegated Wage Grid'!F$14:F$50,MATCH($A168,ListDelegated,0)),0)</f>
        <v>0</v>
      </c>
      <c r="AH168" s="327">
        <f>_xlfn.IFNA(INDEX('Delegated Wage Grid'!G$14:G$50,MATCH($A168,ListDelegated,0)),0)</f>
        <v>0</v>
      </c>
      <c r="AI168" s="327">
        <f>_xlfn.IFNA(INDEX('Delegated Wage Grid'!H$14:H$50,MATCH($A168,ListDelegated,0)),0)</f>
        <v>0</v>
      </c>
      <c r="AJ168" s="327">
        <f t="shared" si="14"/>
        <v>0</v>
      </c>
      <c r="AK168" s="327">
        <f t="shared" si="15"/>
        <v>0</v>
      </c>
    </row>
    <row r="169" spans="1:37" x14ac:dyDescent="0.25">
      <c r="A169" s="75"/>
      <c r="B169" s="75"/>
      <c r="C169" s="75"/>
      <c r="D169" s="54"/>
      <c r="E169" s="178"/>
      <c r="F169" s="928" t="str">
        <f t="shared" si="11"/>
        <v/>
      </c>
      <c r="G169" s="185"/>
      <c r="H169" s="217"/>
      <c r="I169" s="221" t="str">
        <f t="shared" si="12"/>
        <v/>
      </c>
      <c r="J169" s="207"/>
      <c r="K169" s="208"/>
      <c r="L169" s="208"/>
      <c r="M169" s="208"/>
      <c r="N169" s="209"/>
      <c r="O169" s="805"/>
      <c r="P169" s="198"/>
      <c r="Q169" s="194"/>
      <c r="R169" s="195"/>
      <c r="S169" s="195"/>
      <c r="T169" s="195"/>
      <c r="U169" s="195"/>
      <c r="V169" s="196"/>
      <c r="W169" s="197"/>
      <c r="X169" s="196"/>
      <c r="Y169" s="196"/>
      <c r="Z169" s="198"/>
      <c r="AA169" s="948" t="str">
        <f t="shared" si="13"/>
        <v/>
      </c>
      <c r="AB169" s="436"/>
      <c r="AD169" s="744">
        <f>_xlfn.IFNA(INDEX('Delegated Wage Grid'!C$14:C$50,MATCH($A169,ListDelegated,0)),0)</f>
        <v>0</v>
      </c>
      <c r="AE169" s="327">
        <f>_xlfn.IFNA(INDEX('Delegated Wage Grid'!D$14:D$50,MATCH($A169,ListDelegated,0)),0)</f>
        <v>0</v>
      </c>
      <c r="AF169" s="327">
        <f>_xlfn.IFNA(INDEX('Delegated Wage Grid'!E$14:E$50,MATCH($A169,ListDelegated,0)),0)</f>
        <v>0</v>
      </c>
      <c r="AG169" s="327">
        <f>_xlfn.IFNA(INDEX('Delegated Wage Grid'!F$14:F$50,MATCH($A169,ListDelegated,0)),0)</f>
        <v>0</v>
      </c>
      <c r="AH169" s="327">
        <f>_xlfn.IFNA(INDEX('Delegated Wage Grid'!G$14:G$50,MATCH($A169,ListDelegated,0)),0)</f>
        <v>0</v>
      </c>
      <c r="AI169" s="327">
        <f>_xlfn.IFNA(INDEX('Delegated Wage Grid'!H$14:H$50,MATCH($A169,ListDelegated,0)),0)</f>
        <v>0</v>
      </c>
      <c r="AJ169" s="327">
        <f t="shared" si="14"/>
        <v>0</v>
      </c>
      <c r="AK169" s="327">
        <f t="shared" si="15"/>
        <v>0</v>
      </c>
    </row>
    <row r="170" spans="1:37" x14ac:dyDescent="0.25">
      <c r="A170" s="75"/>
      <c r="B170" s="75"/>
      <c r="C170" s="75"/>
      <c r="D170" s="54"/>
      <c r="E170" s="178"/>
      <c r="F170" s="928" t="str">
        <f t="shared" si="11"/>
        <v/>
      </c>
      <c r="G170" s="185"/>
      <c r="H170" s="217"/>
      <c r="I170" s="221" t="str">
        <f t="shared" si="12"/>
        <v/>
      </c>
      <c r="J170" s="207"/>
      <c r="K170" s="208"/>
      <c r="L170" s="208"/>
      <c r="M170" s="208"/>
      <c r="N170" s="209"/>
      <c r="O170" s="805"/>
      <c r="P170" s="198"/>
      <c r="Q170" s="194"/>
      <c r="R170" s="195"/>
      <c r="S170" s="195"/>
      <c r="T170" s="195"/>
      <c r="U170" s="195"/>
      <c r="V170" s="196"/>
      <c r="W170" s="197"/>
      <c r="X170" s="196"/>
      <c r="Y170" s="196"/>
      <c r="Z170" s="198"/>
      <c r="AA170" s="948" t="str">
        <f t="shared" si="13"/>
        <v/>
      </c>
      <c r="AB170" s="436"/>
      <c r="AD170" s="744">
        <f>_xlfn.IFNA(INDEX('Delegated Wage Grid'!C$14:C$50,MATCH($A170,ListDelegated,0)),0)</f>
        <v>0</v>
      </c>
      <c r="AE170" s="327">
        <f>_xlfn.IFNA(INDEX('Delegated Wage Grid'!D$14:D$50,MATCH($A170,ListDelegated,0)),0)</f>
        <v>0</v>
      </c>
      <c r="AF170" s="327">
        <f>_xlfn.IFNA(INDEX('Delegated Wage Grid'!E$14:E$50,MATCH($A170,ListDelegated,0)),0)</f>
        <v>0</v>
      </c>
      <c r="AG170" s="327">
        <f>_xlfn.IFNA(INDEX('Delegated Wage Grid'!F$14:F$50,MATCH($A170,ListDelegated,0)),0)</f>
        <v>0</v>
      </c>
      <c r="AH170" s="327">
        <f>_xlfn.IFNA(INDEX('Delegated Wage Grid'!G$14:G$50,MATCH($A170,ListDelegated,0)),0)</f>
        <v>0</v>
      </c>
      <c r="AI170" s="327">
        <f>_xlfn.IFNA(INDEX('Delegated Wage Grid'!H$14:H$50,MATCH($A170,ListDelegated,0)),0)</f>
        <v>0</v>
      </c>
      <c r="AJ170" s="327">
        <f t="shared" si="14"/>
        <v>0</v>
      </c>
      <c r="AK170" s="327">
        <f t="shared" si="15"/>
        <v>0</v>
      </c>
    </row>
    <row r="171" spans="1:37" x14ac:dyDescent="0.25">
      <c r="A171" s="75"/>
      <c r="B171" s="75"/>
      <c r="C171" s="75"/>
      <c r="D171" s="54"/>
      <c r="E171" s="178"/>
      <c r="F171" s="928" t="str">
        <f t="shared" si="11"/>
        <v/>
      </c>
      <c r="G171" s="185"/>
      <c r="H171" s="217"/>
      <c r="I171" s="221" t="str">
        <f t="shared" si="12"/>
        <v/>
      </c>
      <c r="J171" s="207"/>
      <c r="K171" s="208"/>
      <c r="L171" s="208"/>
      <c r="M171" s="208"/>
      <c r="N171" s="209"/>
      <c r="O171" s="805"/>
      <c r="P171" s="198"/>
      <c r="Q171" s="194"/>
      <c r="R171" s="195"/>
      <c r="S171" s="195"/>
      <c r="T171" s="195"/>
      <c r="U171" s="195"/>
      <c r="V171" s="196"/>
      <c r="W171" s="197"/>
      <c r="X171" s="196"/>
      <c r="Y171" s="196"/>
      <c r="Z171" s="198"/>
      <c r="AA171" s="948" t="str">
        <f t="shared" si="13"/>
        <v/>
      </c>
      <c r="AB171" s="436"/>
      <c r="AD171" s="744">
        <f>_xlfn.IFNA(INDEX('Delegated Wage Grid'!C$14:C$50,MATCH($A171,ListDelegated,0)),0)</f>
        <v>0</v>
      </c>
      <c r="AE171" s="327">
        <f>_xlfn.IFNA(INDEX('Delegated Wage Grid'!D$14:D$50,MATCH($A171,ListDelegated,0)),0)</f>
        <v>0</v>
      </c>
      <c r="AF171" s="327">
        <f>_xlfn.IFNA(INDEX('Delegated Wage Grid'!E$14:E$50,MATCH($A171,ListDelegated,0)),0)</f>
        <v>0</v>
      </c>
      <c r="AG171" s="327">
        <f>_xlfn.IFNA(INDEX('Delegated Wage Grid'!F$14:F$50,MATCH($A171,ListDelegated,0)),0)</f>
        <v>0</v>
      </c>
      <c r="AH171" s="327">
        <f>_xlfn.IFNA(INDEX('Delegated Wage Grid'!G$14:G$50,MATCH($A171,ListDelegated,0)),0)</f>
        <v>0</v>
      </c>
      <c r="AI171" s="327">
        <f>_xlfn.IFNA(INDEX('Delegated Wage Grid'!H$14:H$50,MATCH($A171,ListDelegated,0)),0)</f>
        <v>0</v>
      </c>
      <c r="AJ171" s="327">
        <f t="shared" si="14"/>
        <v>0</v>
      </c>
      <c r="AK171" s="327">
        <f t="shared" si="15"/>
        <v>0</v>
      </c>
    </row>
    <row r="172" spans="1:37" x14ac:dyDescent="0.25">
      <c r="A172" s="75"/>
      <c r="B172" s="75"/>
      <c r="C172" s="75"/>
      <c r="D172" s="54"/>
      <c r="E172" s="178"/>
      <c r="F172" s="928" t="str">
        <f t="shared" si="11"/>
        <v/>
      </c>
      <c r="G172" s="185"/>
      <c r="H172" s="217"/>
      <c r="I172" s="221" t="str">
        <f t="shared" si="12"/>
        <v/>
      </c>
      <c r="J172" s="207"/>
      <c r="K172" s="208"/>
      <c r="L172" s="208"/>
      <c r="M172" s="208"/>
      <c r="N172" s="209"/>
      <c r="O172" s="805"/>
      <c r="P172" s="198"/>
      <c r="Q172" s="194"/>
      <c r="R172" s="195"/>
      <c r="S172" s="195"/>
      <c r="T172" s="195"/>
      <c r="U172" s="195"/>
      <c r="V172" s="196"/>
      <c r="W172" s="197"/>
      <c r="X172" s="196"/>
      <c r="Y172" s="196"/>
      <c r="Z172" s="198"/>
      <c r="AA172" s="948" t="str">
        <f t="shared" si="13"/>
        <v/>
      </c>
      <c r="AB172" s="436"/>
      <c r="AD172" s="744">
        <f>_xlfn.IFNA(INDEX('Delegated Wage Grid'!C$14:C$50,MATCH($A172,ListDelegated,0)),0)</f>
        <v>0</v>
      </c>
      <c r="AE172" s="327">
        <f>_xlfn.IFNA(INDEX('Delegated Wage Grid'!D$14:D$50,MATCH($A172,ListDelegated,0)),0)</f>
        <v>0</v>
      </c>
      <c r="AF172" s="327">
        <f>_xlfn.IFNA(INDEX('Delegated Wage Grid'!E$14:E$50,MATCH($A172,ListDelegated,0)),0)</f>
        <v>0</v>
      </c>
      <c r="AG172" s="327">
        <f>_xlfn.IFNA(INDEX('Delegated Wage Grid'!F$14:F$50,MATCH($A172,ListDelegated,0)),0)</f>
        <v>0</v>
      </c>
      <c r="AH172" s="327">
        <f>_xlfn.IFNA(INDEX('Delegated Wage Grid'!G$14:G$50,MATCH($A172,ListDelegated,0)),0)</f>
        <v>0</v>
      </c>
      <c r="AI172" s="327">
        <f>_xlfn.IFNA(INDEX('Delegated Wage Grid'!H$14:H$50,MATCH($A172,ListDelegated,0)),0)</f>
        <v>0</v>
      </c>
      <c r="AJ172" s="327">
        <f t="shared" si="14"/>
        <v>0</v>
      </c>
      <c r="AK172" s="327">
        <f t="shared" si="15"/>
        <v>0</v>
      </c>
    </row>
    <row r="173" spans="1:37" x14ac:dyDescent="0.25">
      <c r="A173" s="75"/>
      <c r="B173" s="75"/>
      <c r="C173" s="75"/>
      <c r="D173" s="54"/>
      <c r="E173" s="178"/>
      <c r="F173" s="928" t="str">
        <f t="shared" si="11"/>
        <v/>
      </c>
      <c r="G173" s="185"/>
      <c r="H173" s="217"/>
      <c r="I173" s="221" t="str">
        <f t="shared" si="12"/>
        <v/>
      </c>
      <c r="J173" s="207"/>
      <c r="K173" s="208"/>
      <c r="L173" s="208"/>
      <c r="M173" s="208"/>
      <c r="N173" s="209"/>
      <c r="O173" s="805"/>
      <c r="P173" s="198"/>
      <c r="Q173" s="194"/>
      <c r="R173" s="195"/>
      <c r="S173" s="195"/>
      <c r="T173" s="195"/>
      <c r="U173" s="195"/>
      <c r="V173" s="196"/>
      <c r="W173" s="197"/>
      <c r="X173" s="196"/>
      <c r="Y173" s="196"/>
      <c r="Z173" s="198"/>
      <c r="AA173" s="948" t="str">
        <f t="shared" si="13"/>
        <v/>
      </c>
      <c r="AB173" s="436"/>
      <c r="AD173" s="744">
        <f>_xlfn.IFNA(INDEX('Delegated Wage Grid'!C$14:C$50,MATCH($A173,ListDelegated,0)),0)</f>
        <v>0</v>
      </c>
      <c r="AE173" s="327">
        <f>_xlfn.IFNA(INDEX('Delegated Wage Grid'!D$14:D$50,MATCH($A173,ListDelegated,0)),0)</f>
        <v>0</v>
      </c>
      <c r="AF173" s="327">
        <f>_xlfn.IFNA(INDEX('Delegated Wage Grid'!E$14:E$50,MATCH($A173,ListDelegated,0)),0)</f>
        <v>0</v>
      </c>
      <c r="AG173" s="327">
        <f>_xlfn.IFNA(INDEX('Delegated Wage Grid'!F$14:F$50,MATCH($A173,ListDelegated,0)),0)</f>
        <v>0</v>
      </c>
      <c r="AH173" s="327">
        <f>_xlfn.IFNA(INDEX('Delegated Wage Grid'!G$14:G$50,MATCH($A173,ListDelegated,0)),0)</f>
        <v>0</v>
      </c>
      <c r="AI173" s="327">
        <f>_xlfn.IFNA(INDEX('Delegated Wage Grid'!H$14:H$50,MATCH($A173,ListDelegated,0)),0)</f>
        <v>0</v>
      </c>
      <c r="AJ173" s="327">
        <f t="shared" si="14"/>
        <v>0</v>
      </c>
      <c r="AK173" s="327">
        <f t="shared" si="15"/>
        <v>0</v>
      </c>
    </row>
    <row r="174" spans="1:37" x14ac:dyDescent="0.25">
      <c r="A174" s="75"/>
      <c r="B174" s="75"/>
      <c r="C174" s="75"/>
      <c r="D174" s="54"/>
      <c r="E174" s="178"/>
      <c r="F174" s="928" t="str">
        <f t="shared" si="11"/>
        <v/>
      </c>
      <c r="G174" s="185"/>
      <c r="H174" s="217"/>
      <c r="I174" s="221" t="str">
        <f t="shared" si="12"/>
        <v/>
      </c>
      <c r="J174" s="207"/>
      <c r="K174" s="208"/>
      <c r="L174" s="208"/>
      <c r="M174" s="208"/>
      <c r="N174" s="209"/>
      <c r="O174" s="805"/>
      <c r="P174" s="198"/>
      <c r="Q174" s="194"/>
      <c r="R174" s="195"/>
      <c r="S174" s="195"/>
      <c r="T174" s="195"/>
      <c r="U174" s="195"/>
      <c r="V174" s="196"/>
      <c r="W174" s="197"/>
      <c r="X174" s="196"/>
      <c r="Y174" s="196"/>
      <c r="Z174" s="198"/>
      <c r="AA174" s="948" t="str">
        <f t="shared" si="13"/>
        <v/>
      </c>
      <c r="AB174" s="436"/>
      <c r="AD174" s="744">
        <f>_xlfn.IFNA(INDEX('Delegated Wage Grid'!C$14:C$50,MATCH($A174,ListDelegated,0)),0)</f>
        <v>0</v>
      </c>
      <c r="AE174" s="327">
        <f>_xlfn.IFNA(INDEX('Delegated Wage Grid'!D$14:D$50,MATCH($A174,ListDelegated,0)),0)</f>
        <v>0</v>
      </c>
      <c r="AF174" s="327">
        <f>_xlfn.IFNA(INDEX('Delegated Wage Grid'!E$14:E$50,MATCH($A174,ListDelegated,0)),0)</f>
        <v>0</v>
      </c>
      <c r="AG174" s="327">
        <f>_xlfn.IFNA(INDEX('Delegated Wage Grid'!F$14:F$50,MATCH($A174,ListDelegated,0)),0)</f>
        <v>0</v>
      </c>
      <c r="AH174" s="327">
        <f>_xlfn.IFNA(INDEX('Delegated Wage Grid'!G$14:G$50,MATCH($A174,ListDelegated,0)),0)</f>
        <v>0</v>
      </c>
      <c r="AI174" s="327">
        <f>_xlfn.IFNA(INDEX('Delegated Wage Grid'!H$14:H$50,MATCH($A174,ListDelegated,0)),0)</f>
        <v>0</v>
      </c>
      <c r="AJ174" s="327">
        <f t="shared" si="14"/>
        <v>0</v>
      </c>
      <c r="AK174" s="327">
        <f t="shared" si="15"/>
        <v>0</v>
      </c>
    </row>
    <row r="175" spans="1:37" x14ac:dyDescent="0.25">
      <c r="A175" s="75"/>
      <c r="B175" s="75"/>
      <c r="C175" s="75"/>
      <c r="D175" s="54"/>
      <c r="E175" s="178"/>
      <c r="F175" s="928" t="str">
        <f t="shared" si="11"/>
        <v/>
      </c>
      <c r="G175" s="185"/>
      <c r="H175" s="217"/>
      <c r="I175" s="221" t="str">
        <f t="shared" si="12"/>
        <v/>
      </c>
      <c r="J175" s="207"/>
      <c r="K175" s="208"/>
      <c r="L175" s="208"/>
      <c r="M175" s="208"/>
      <c r="N175" s="209"/>
      <c r="O175" s="805"/>
      <c r="P175" s="198"/>
      <c r="Q175" s="194"/>
      <c r="R175" s="195"/>
      <c r="S175" s="195"/>
      <c r="T175" s="195"/>
      <c r="U175" s="195"/>
      <c r="V175" s="196"/>
      <c r="W175" s="197"/>
      <c r="X175" s="196"/>
      <c r="Y175" s="196"/>
      <c r="Z175" s="198"/>
      <c r="AA175" s="948" t="str">
        <f t="shared" si="13"/>
        <v/>
      </c>
      <c r="AB175" s="436"/>
      <c r="AD175" s="744">
        <f>_xlfn.IFNA(INDEX('Delegated Wage Grid'!C$14:C$50,MATCH($A175,ListDelegated,0)),0)</f>
        <v>0</v>
      </c>
      <c r="AE175" s="327">
        <f>_xlfn.IFNA(INDEX('Delegated Wage Grid'!D$14:D$50,MATCH($A175,ListDelegated,0)),0)</f>
        <v>0</v>
      </c>
      <c r="AF175" s="327">
        <f>_xlfn.IFNA(INDEX('Delegated Wage Grid'!E$14:E$50,MATCH($A175,ListDelegated,0)),0)</f>
        <v>0</v>
      </c>
      <c r="AG175" s="327">
        <f>_xlfn.IFNA(INDEX('Delegated Wage Grid'!F$14:F$50,MATCH($A175,ListDelegated,0)),0)</f>
        <v>0</v>
      </c>
      <c r="AH175" s="327">
        <f>_xlfn.IFNA(INDEX('Delegated Wage Grid'!G$14:G$50,MATCH($A175,ListDelegated,0)),0)</f>
        <v>0</v>
      </c>
      <c r="AI175" s="327">
        <f>_xlfn.IFNA(INDEX('Delegated Wage Grid'!H$14:H$50,MATCH($A175,ListDelegated,0)),0)</f>
        <v>0</v>
      </c>
      <c r="AJ175" s="327">
        <f t="shared" si="14"/>
        <v>0</v>
      </c>
      <c r="AK175" s="327">
        <f t="shared" si="15"/>
        <v>0</v>
      </c>
    </row>
    <row r="176" spans="1:37" x14ac:dyDescent="0.25">
      <c r="A176" s="75"/>
      <c r="B176" s="75"/>
      <c r="C176" s="75"/>
      <c r="D176" s="54"/>
      <c r="E176" s="178"/>
      <c r="F176" s="928" t="str">
        <f t="shared" si="11"/>
        <v/>
      </c>
      <c r="G176" s="185"/>
      <c r="H176" s="217"/>
      <c r="I176" s="221" t="str">
        <f t="shared" si="12"/>
        <v/>
      </c>
      <c r="J176" s="207"/>
      <c r="K176" s="208"/>
      <c r="L176" s="208"/>
      <c r="M176" s="208"/>
      <c r="N176" s="209"/>
      <c r="O176" s="805"/>
      <c r="P176" s="198"/>
      <c r="Q176" s="194"/>
      <c r="R176" s="195"/>
      <c r="S176" s="195"/>
      <c r="T176" s="195"/>
      <c r="U176" s="195"/>
      <c r="V176" s="196"/>
      <c r="W176" s="197"/>
      <c r="X176" s="196"/>
      <c r="Y176" s="196"/>
      <c r="Z176" s="198"/>
      <c r="AA176" s="948" t="str">
        <f t="shared" si="13"/>
        <v/>
      </c>
      <c r="AB176" s="436"/>
      <c r="AD176" s="744">
        <f>_xlfn.IFNA(INDEX('Delegated Wage Grid'!C$14:C$50,MATCH($A176,ListDelegated,0)),0)</f>
        <v>0</v>
      </c>
      <c r="AE176" s="327">
        <f>_xlfn.IFNA(INDEX('Delegated Wage Grid'!D$14:D$50,MATCH($A176,ListDelegated,0)),0)</f>
        <v>0</v>
      </c>
      <c r="AF176" s="327">
        <f>_xlfn.IFNA(INDEX('Delegated Wage Grid'!E$14:E$50,MATCH($A176,ListDelegated,0)),0)</f>
        <v>0</v>
      </c>
      <c r="AG176" s="327">
        <f>_xlfn.IFNA(INDEX('Delegated Wage Grid'!F$14:F$50,MATCH($A176,ListDelegated,0)),0)</f>
        <v>0</v>
      </c>
      <c r="AH176" s="327">
        <f>_xlfn.IFNA(INDEX('Delegated Wage Grid'!G$14:G$50,MATCH($A176,ListDelegated,0)),0)</f>
        <v>0</v>
      </c>
      <c r="AI176" s="327">
        <f>_xlfn.IFNA(INDEX('Delegated Wage Grid'!H$14:H$50,MATCH($A176,ListDelegated,0)),0)</f>
        <v>0</v>
      </c>
      <c r="AJ176" s="327">
        <f t="shared" si="14"/>
        <v>0</v>
      </c>
      <c r="AK176" s="327">
        <f t="shared" si="15"/>
        <v>0</v>
      </c>
    </row>
    <row r="177" spans="1:37" x14ac:dyDescent="0.25">
      <c r="A177" s="75"/>
      <c r="B177" s="75"/>
      <c r="C177" s="75"/>
      <c r="D177" s="54"/>
      <c r="E177" s="178"/>
      <c r="F177" s="928" t="str">
        <f t="shared" si="11"/>
        <v/>
      </c>
      <c r="G177" s="185"/>
      <c r="H177" s="217"/>
      <c r="I177" s="221" t="str">
        <f t="shared" si="12"/>
        <v/>
      </c>
      <c r="J177" s="207"/>
      <c r="K177" s="208"/>
      <c r="L177" s="208"/>
      <c r="M177" s="208"/>
      <c r="N177" s="209"/>
      <c r="O177" s="805"/>
      <c r="P177" s="198"/>
      <c r="Q177" s="194"/>
      <c r="R177" s="195"/>
      <c r="S177" s="195"/>
      <c r="T177" s="195"/>
      <c r="U177" s="195"/>
      <c r="V177" s="196"/>
      <c r="W177" s="197"/>
      <c r="X177" s="196"/>
      <c r="Y177" s="196"/>
      <c r="Z177" s="198"/>
      <c r="AA177" s="948" t="str">
        <f t="shared" si="13"/>
        <v/>
      </c>
      <c r="AB177" s="436"/>
      <c r="AD177" s="744">
        <f>_xlfn.IFNA(INDEX('Delegated Wage Grid'!C$14:C$50,MATCH($A177,ListDelegated,0)),0)</f>
        <v>0</v>
      </c>
      <c r="AE177" s="327">
        <f>_xlfn.IFNA(INDEX('Delegated Wage Grid'!D$14:D$50,MATCH($A177,ListDelegated,0)),0)</f>
        <v>0</v>
      </c>
      <c r="AF177" s="327">
        <f>_xlfn.IFNA(INDEX('Delegated Wage Grid'!E$14:E$50,MATCH($A177,ListDelegated,0)),0)</f>
        <v>0</v>
      </c>
      <c r="AG177" s="327">
        <f>_xlfn.IFNA(INDEX('Delegated Wage Grid'!F$14:F$50,MATCH($A177,ListDelegated,0)),0)</f>
        <v>0</v>
      </c>
      <c r="AH177" s="327">
        <f>_xlfn.IFNA(INDEX('Delegated Wage Grid'!G$14:G$50,MATCH($A177,ListDelegated,0)),0)</f>
        <v>0</v>
      </c>
      <c r="AI177" s="327">
        <f>_xlfn.IFNA(INDEX('Delegated Wage Grid'!H$14:H$50,MATCH($A177,ListDelegated,0)),0)</f>
        <v>0</v>
      </c>
      <c r="AJ177" s="327">
        <f t="shared" si="14"/>
        <v>0</v>
      </c>
      <c r="AK177" s="327">
        <f t="shared" si="15"/>
        <v>0</v>
      </c>
    </row>
    <row r="178" spans="1:37" x14ac:dyDescent="0.25">
      <c r="A178" s="75"/>
      <c r="B178" s="75"/>
      <c r="C178" s="75"/>
      <c r="D178" s="54"/>
      <c r="E178" s="178"/>
      <c r="F178" s="928" t="str">
        <f t="shared" si="11"/>
        <v/>
      </c>
      <c r="G178" s="185"/>
      <c r="H178" s="217"/>
      <c r="I178" s="221" t="str">
        <f t="shared" si="12"/>
        <v/>
      </c>
      <c r="J178" s="207"/>
      <c r="K178" s="208"/>
      <c r="L178" s="208"/>
      <c r="M178" s="208"/>
      <c r="N178" s="209"/>
      <c r="O178" s="805"/>
      <c r="P178" s="198"/>
      <c r="Q178" s="194"/>
      <c r="R178" s="195"/>
      <c r="S178" s="195"/>
      <c r="T178" s="195"/>
      <c r="U178" s="195"/>
      <c r="V178" s="196"/>
      <c r="W178" s="197"/>
      <c r="X178" s="196"/>
      <c r="Y178" s="196"/>
      <c r="Z178" s="198"/>
      <c r="AA178" s="948" t="str">
        <f t="shared" si="13"/>
        <v/>
      </c>
      <c r="AB178" s="436"/>
      <c r="AD178" s="744">
        <f>_xlfn.IFNA(INDEX('Delegated Wage Grid'!C$14:C$50,MATCH($A178,ListDelegated,0)),0)</f>
        <v>0</v>
      </c>
      <c r="AE178" s="327">
        <f>_xlfn.IFNA(INDEX('Delegated Wage Grid'!D$14:D$50,MATCH($A178,ListDelegated,0)),0)</f>
        <v>0</v>
      </c>
      <c r="AF178" s="327">
        <f>_xlfn.IFNA(INDEX('Delegated Wage Grid'!E$14:E$50,MATCH($A178,ListDelegated,0)),0)</f>
        <v>0</v>
      </c>
      <c r="AG178" s="327">
        <f>_xlfn.IFNA(INDEX('Delegated Wage Grid'!F$14:F$50,MATCH($A178,ListDelegated,0)),0)</f>
        <v>0</v>
      </c>
      <c r="AH178" s="327">
        <f>_xlfn.IFNA(INDEX('Delegated Wage Grid'!G$14:G$50,MATCH($A178,ListDelegated,0)),0)</f>
        <v>0</v>
      </c>
      <c r="AI178" s="327">
        <f>_xlfn.IFNA(INDEX('Delegated Wage Grid'!H$14:H$50,MATCH($A178,ListDelegated,0)),0)</f>
        <v>0</v>
      </c>
      <c r="AJ178" s="327">
        <f t="shared" si="14"/>
        <v>0</v>
      </c>
      <c r="AK178" s="327">
        <f t="shared" si="15"/>
        <v>0</v>
      </c>
    </row>
    <row r="179" spans="1:37" x14ac:dyDescent="0.25">
      <c r="A179" s="75"/>
      <c r="B179" s="75"/>
      <c r="C179" s="75"/>
      <c r="D179" s="54"/>
      <c r="E179" s="178"/>
      <c r="F179" s="928" t="str">
        <f t="shared" si="11"/>
        <v/>
      </c>
      <c r="G179" s="185"/>
      <c r="H179" s="217"/>
      <c r="I179" s="221" t="str">
        <f t="shared" si="12"/>
        <v/>
      </c>
      <c r="J179" s="207"/>
      <c r="K179" s="208"/>
      <c r="L179" s="208"/>
      <c r="M179" s="208"/>
      <c r="N179" s="209"/>
      <c r="O179" s="805"/>
      <c r="P179" s="198"/>
      <c r="Q179" s="194"/>
      <c r="R179" s="195"/>
      <c r="S179" s="195"/>
      <c r="T179" s="195"/>
      <c r="U179" s="195"/>
      <c r="V179" s="196"/>
      <c r="W179" s="197"/>
      <c r="X179" s="196"/>
      <c r="Y179" s="196"/>
      <c r="Z179" s="198"/>
      <c r="AA179" s="948" t="str">
        <f t="shared" si="13"/>
        <v/>
      </c>
      <c r="AB179" s="436"/>
      <c r="AD179" s="744">
        <f>_xlfn.IFNA(INDEX('Delegated Wage Grid'!C$14:C$50,MATCH($A179,ListDelegated,0)),0)</f>
        <v>0</v>
      </c>
      <c r="AE179" s="327">
        <f>_xlfn.IFNA(INDEX('Delegated Wage Grid'!D$14:D$50,MATCH($A179,ListDelegated,0)),0)</f>
        <v>0</v>
      </c>
      <c r="AF179" s="327">
        <f>_xlfn.IFNA(INDEX('Delegated Wage Grid'!E$14:E$50,MATCH($A179,ListDelegated,0)),0)</f>
        <v>0</v>
      </c>
      <c r="AG179" s="327">
        <f>_xlfn.IFNA(INDEX('Delegated Wage Grid'!F$14:F$50,MATCH($A179,ListDelegated,0)),0)</f>
        <v>0</v>
      </c>
      <c r="AH179" s="327">
        <f>_xlfn.IFNA(INDEX('Delegated Wage Grid'!G$14:G$50,MATCH($A179,ListDelegated,0)),0)</f>
        <v>0</v>
      </c>
      <c r="AI179" s="327">
        <f>_xlfn.IFNA(INDEX('Delegated Wage Grid'!H$14:H$50,MATCH($A179,ListDelegated,0)),0)</f>
        <v>0</v>
      </c>
      <c r="AJ179" s="327">
        <f t="shared" si="14"/>
        <v>0</v>
      </c>
      <c r="AK179" s="327">
        <f t="shared" si="15"/>
        <v>0</v>
      </c>
    </row>
    <row r="180" spans="1:37" x14ac:dyDescent="0.25">
      <c r="A180" s="75"/>
      <c r="B180" s="75"/>
      <c r="C180" s="75"/>
      <c r="D180" s="54"/>
      <c r="E180" s="178"/>
      <c r="F180" s="928" t="str">
        <f t="shared" si="11"/>
        <v/>
      </c>
      <c r="G180" s="185"/>
      <c r="H180" s="217"/>
      <c r="I180" s="221" t="str">
        <f t="shared" si="12"/>
        <v/>
      </c>
      <c r="J180" s="207"/>
      <c r="K180" s="208"/>
      <c r="L180" s="208"/>
      <c r="M180" s="208"/>
      <c r="N180" s="209"/>
      <c r="O180" s="805"/>
      <c r="P180" s="198"/>
      <c r="Q180" s="194"/>
      <c r="R180" s="195"/>
      <c r="S180" s="195"/>
      <c r="T180" s="195"/>
      <c r="U180" s="195"/>
      <c r="V180" s="196"/>
      <c r="W180" s="197"/>
      <c r="X180" s="196"/>
      <c r="Y180" s="196"/>
      <c r="Z180" s="198"/>
      <c r="AA180" s="948" t="str">
        <f t="shared" si="13"/>
        <v/>
      </c>
      <c r="AB180" s="436"/>
      <c r="AD180" s="744">
        <f>_xlfn.IFNA(INDEX('Delegated Wage Grid'!C$14:C$50,MATCH($A180,ListDelegated,0)),0)</f>
        <v>0</v>
      </c>
      <c r="AE180" s="327">
        <f>_xlfn.IFNA(INDEX('Delegated Wage Grid'!D$14:D$50,MATCH($A180,ListDelegated,0)),0)</f>
        <v>0</v>
      </c>
      <c r="AF180" s="327">
        <f>_xlfn.IFNA(INDEX('Delegated Wage Grid'!E$14:E$50,MATCH($A180,ListDelegated,0)),0)</f>
        <v>0</v>
      </c>
      <c r="AG180" s="327">
        <f>_xlfn.IFNA(INDEX('Delegated Wage Grid'!F$14:F$50,MATCH($A180,ListDelegated,0)),0)</f>
        <v>0</v>
      </c>
      <c r="AH180" s="327">
        <f>_xlfn.IFNA(INDEX('Delegated Wage Grid'!G$14:G$50,MATCH($A180,ListDelegated,0)),0)</f>
        <v>0</v>
      </c>
      <c r="AI180" s="327">
        <f>_xlfn.IFNA(INDEX('Delegated Wage Grid'!H$14:H$50,MATCH($A180,ListDelegated,0)),0)</f>
        <v>0</v>
      </c>
      <c r="AJ180" s="327">
        <f t="shared" si="14"/>
        <v>0</v>
      </c>
      <c r="AK180" s="327">
        <f t="shared" si="15"/>
        <v>0</v>
      </c>
    </row>
    <row r="181" spans="1:37" x14ac:dyDescent="0.25">
      <c r="A181" s="75"/>
      <c r="B181" s="75"/>
      <c r="C181" s="75"/>
      <c r="D181" s="54"/>
      <c r="E181" s="178"/>
      <c r="F181" s="928" t="str">
        <f t="shared" si="11"/>
        <v/>
      </c>
      <c r="G181" s="185"/>
      <c r="H181" s="217"/>
      <c r="I181" s="221" t="str">
        <f t="shared" si="12"/>
        <v/>
      </c>
      <c r="J181" s="207"/>
      <c r="K181" s="208"/>
      <c r="L181" s="208"/>
      <c r="M181" s="208"/>
      <c r="N181" s="209"/>
      <c r="O181" s="805"/>
      <c r="P181" s="198"/>
      <c r="Q181" s="194"/>
      <c r="R181" s="195"/>
      <c r="S181" s="195"/>
      <c r="T181" s="195"/>
      <c r="U181" s="195"/>
      <c r="V181" s="196"/>
      <c r="W181" s="197"/>
      <c r="X181" s="196"/>
      <c r="Y181" s="196"/>
      <c r="Z181" s="198"/>
      <c r="AA181" s="948" t="str">
        <f t="shared" si="13"/>
        <v/>
      </c>
      <c r="AB181" s="436"/>
      <c r="AD181" s="744">
        <f>_xlfn.IFNA(INDEX('Delegated Wage Grid'!C$14:C$50,MATCH($A181,ListDelegated,0)),0)</f>
        <v>0</v>
      </c>
      <c r="AE181" s="327">
        <f>_xlfn.IFNA(INDEX('Delegated Wage Grid'!D$14:D$50,MATCH($A181,ListDelegated,0)),0)</f>
        <v>0</v>
      </c>
      <c r="AF181" s="327">
        <f>_xlfn.IFNA(INDEX('Delegated Wage Grid'!E$14:E$50,MATCH($A181,ListDelegated,0)),0)</f>
        <v>0</v>
      </c>
      <c r="AG181" s="327">
        <f>_xlfn.IFNA(INDEX('Delegated Wage Grid'!F$14:F$50,MATCH($A181,ListDelegated,0)),0)</f>
        <v>0</v>
      </c>
      <c r="AH181" s="327">
        <f>_xlfn.IFNA(INDEX('Delegated Wage Grid'!G$14:G$50,MATCH($A181,ListDelegated,0)),0)</f>
        <v>0</v>
      </c>
      <c r="AI181" s="327">
        <f>_xlfn.IFNA(INDEX('Delegated Wage Grid'!H$14:H$50,MATCH($A181,ListDelegated,0)),0)</f>
        <v>0</v>
      </c>
      <c r="AJ181" s="327">
        <f t="shared" si="14"/>
        <v>0</v>
      </c>
      <c r="AK181" s="327">
        <f t="shared" si="15"/>
        <v>0</v>
      </c>
    </row>
    <row r="182" spans="1:37" x14ac:dyDescent="0.25">
      <c r="A182" s="75"/>
      <c r="B182" s="75"/>
      <c r="C182" s="75"/>
      <c r="D182" s="54"/>
      <c r="E182" s="178"/>
      <c r="F182" s="928" t="str">
        <f t="shared" si="11"/>
        <v/>
      </c>
      <c r="G182" s="185"/>
      <c r="H182" s="217"/>
      <c r="I182" s="221" t="str">
        <f t="shared" si="12"/>
        <v/>
      </c>
      <c r="J182" s="207"/>
      <c r="K182" s="208"/>
      <c r="L182" s="208"/>
      <c r="M182" s="208"/>
      <c r="N182" s="209"/>
      <c r="O182" s="805"/>
      <c r="P182" s="198"/>
      <c r="Q182" s="194"/>
      <c r="R182" s="195"/>
      <c r="S182" s="195"/>
      <c r="T182" s="195"/>
      <c r="U182" s="195"/>
      <c r="V182" s="196"/>
      <c r="W182" s="197"/>
      <c r="X182" s="196"/>
      <c r="Y182" s="196"/>
      <c r="Z182" s="198"/>
      <c r="AA182" s="948" t="str">
        <f t="shared" si="13"/>
        <v/>
      </c>
      <c r="AB182" s="436"/>
      <c r="AD182" s="744">
        <f>_xlfn.IFNA(INDEX('Delegated Wage Grid'!C$14:C$50,MATCH($A182,ListDelegated,0)),0)</f>
        <v>0</v>
      </c>
      <c r="AE182" s="327">
        <f>_xlfn.IFNA(INDEX('Delegated Wage Grid'!D$14:D$50,MATCH($A182,ListDelegated,0)),0)</f>
        <v>0</v>
      </c>
      <c r="AF182" s="327">
        <f>_xlfn.IFNA(INDEX('Delegated Wage Grid'!E$14:E$50,MATCH($A182,ListDelegated,0)),0)</f>
        <v>0</v>
      </c>
      <c r="AG182" s="327">
        <f>_xlfn.IFNA(INDEX('Delegated Wage Grid'!F$14:F$50,MATCH($A182,ListDelegated,0)),0)</f>
        <v>0</v>
      </c>
      <c r="AH182" s="327">
        <f>_xlfn.IFNA(INDEX('Delegated Wage Grid'!G$14:G$50,MATCH($A182,ListDelegated,0)),0)</f>
        <v>0</v>
      </c>
      <c r="AI182" s="327">
        <f>_xlfn.IFNA(INDEX('Delegated Wage Grid'!H$14:H$50,MATCH($A182,ListDelegated,0)),0)</f>
        <v>0</v>
      </c>
      <c r="AJ182" s="327">
        <f t="shared" si="14"/>
        <v>0</v>
      </c>
      <c r="AK182" s="327">
        <f t="shared" si="15"/>
        <v>0</v>
      </c>
    </row>
    <row r="183" spans="1:37" x14ac:dyDescent="0.25">
      <c r="A183" s="75"/>
      <c r="B183" s="75"/>
      <c r="C183" s="75"/>
      <c r="D183" s="54"/>
      <c r="E183" s="178"/>
      <c r="F183" s="928" t="str">
        <f t="shared" si="11"/>
        <v/>
      </c>
      <c r="G183" s="185"/>
      <c r="H183" s="217"/>
      <c r="I183" s="221" t="str">
        <f t="shared" si="12"/>
        <v/>
      </c>
      <c r="J183" s="207"/>
      <c r="K183" s="208"/>
      <c r="L183" s="208"/>
      <c r="M183" s="208"/>
      <c r="N183" s="209"/>
      <c r="O183" s="805"/>
      <c r="P183" s="198"/>
      <c r="Q183" s="194"/>
      <c r="R183" s="195"/>
      <c r="S183" s="195"/>
      <c r="T183" s="195"/>
      <c r="U183" s="195"/>
      <c r="V183" s="196"/>
      <c r="W183" s="197"/>
      <c r="X183" s="196"/>
      <c r="Y183" s="196"/>
      <c r="Z183" s="198"/>
      <c r="AA183" s="948" t="str">
        <f t="shared" si="13"/>
        <v/>
      </c>
      <c r="AB183" s="436"/>
      <c r="AD183" s="744">
        <f>_xlfn.IFNA(INDEX('Delegated Wage Grid'!C$14:C$50,MATCH($A183,ListDelegated,0)),0)</f>
        <v>0</v>
      </c>
      <c r="AE183" s="327">
        <f>_xlfn.IFNA(INDEX('Delegated Wage Grid'!D$14:D$50,MATCH($A183,ListDelegated,0)),0)</f>
        <v>0</v>
      </c>
      <c r="AF183" s="327">
        <f>_xlfn.IFNA(INDEX('Delegated Wage Grid'!E$14:E$50,MATCH($A183,ListDelegated,0)),0)</f>
        <v>0</v>
      </c>
      <c r="AG183" s="327">
        <f>_xlfn.IFNA(INDEX('Delegated Wage Grid'!F$14:F$50,MATCH($A183,ListDelegated,0)),0)</f>
        <v>0</v>
      </c>
      <c r="AH183" s="327">
        <f>_xlfn.IFNA(INDEX('Delegated Wage Grid'!G$14:G$50,MATCH($A183,ListDelegated,0)),0)</f>
        <v>0</v>
      </c>
      <c r="AI183" s="327">
        <f>_xlfn.IFNA(INDEX('Delegated Wage Grid'!H$14:H$50,MATCH($A183,ListDelegated,0)),0)</f>
        <v>0</v>
      </c>
      <c r="AJ183" s="327">
        <f t="shared" si="14"/>
        <v>0</v>
      </c>
      <c r="AK183" s="327">
        <f t="shared" si="15"/>
        <v>0</v>
      </c>
    </row>
    <row r="184" spans="1:37" x14ac:dyDescent="0.25">
      <c r="A184" s="75"/>
      <c r="B184" s="75"/>
      <c r="C184" s="75"/>
      <c r="D184" s="54"/>
      <c r="E184" s="178"/>
      <c r="F184" s="928" t="str">
        <f t="shared" si="11"/>
        <v/>
      </c>
      <c r="G184" s="185"/>
      <c r="H184" s="217"/>
      <c r="I184" s="221" t="str">
        <f t="shared" si="12"/>
        <v/>
      </c>
      <c r="J184" s="207"/>
      <c r="K184" s="208"/>
      <c r="L184" s="208"/>
      <c r="M184" s="208"/>
      <c r="N184" s="209"/>
      <c r="O184" s="805"/>
      <c r="P184" s="198"/>
      <c r="Q184" s="194"/>
      <c r="R184" s="195"/>
      <c r="S184" s="195"/>
      <c r="T184" s="195"/>
      <c r="U184" s="195"/>
      <c r="V184" s="196"/>
      <c r="W184" s="197"/>
      <c r="X184" s="196"/>
      <c r="Y184" s="196"/>
      <c r="Z184" s="198"/>
      <c r="AA184" s="948" t="str">
        <f t="shared" si="13"/>
        <v/>
      </c>
      <c r="AB184" s="436"/>
      <c r="AD184" s="744">
        <f>_xlfn.IFNA(INDEX('Delegated Wage Grid'!C$14:C$50,MATCH($A184,ListDelegated,0)),0)</f>
        <v>0</v>
      </c>
      <c r="AE184" s="327">
        <f>_xlfn.IFNA(INDEX('Delegated Wage Grid'!D$14:D$50,MATCH($A184,ListDelegated,0)),0)</f>
        <v>0</v>
      </c>
      <c r="AF184" s="327">
        <f>_xlfn.IFNA(INDEX('Delegated Wage Grid'!E$14:E$50,MATCH($A184,ListDelegated,0)),0)</f>
        <v>0</v>
      </c>
      <c r="AG184" s="327">
        <f>_xlfn.IFNA(INDEX('Delegated Wage Grid'!F$14:F$50,MATCH($A184,ListDelegated,0)),0)</f>
        <v>0</v>
      </c>
      <c r="AH184" s="327">
        <f>_xlfn.IFNA(INDEX('Delegated Wage Grid'!G$14:G$50,MATCH($A184,ListDelegated,0)),0)</f>
        <v>0</v>
      </c>
      <c r="AI184" s="327">
        <f>_xlfn.IFNA(INDEX('Delegated Wage Grid'!H$14:H$50,MATCH($A184,ListDelegated,0)),0)</f>
        <v>0</v>
      </c>
      <c r="AJ184" s="327">
        <f t="shared" si="14"/>
        <v>0</v>
      </c>
      <c r="AK184" s="327">
        <f t="shared" si="15"/>
        <v>0</v>
      </c>
    </row>
    <row r="185" spans="1:37" x14ac:dyDescent="0.25">
      <c r="A185" s="75"/>
      <c r="B185" s="75"/>
      <c r="C185" s="75"/>
      <c r="D185" s="54"/>
      <c r="E185" s="178"/>
      <c r="F185" s="928" t="str">
        <f t="shared" si="11"/>
        <v/>
      </c>
      <c r="G185" s="185"/>
      <c r="H185" s="217"/>
      <c r="I185" s="221" t="str">
        <f t="shared" si="12"/>
        <v/>
      </c>
      <c r="J185" s="207"/>
      <c r="K185" s="208"/>
      <c r="L185" s="208"/>
      <c r="M185" s="208"/>
      <c r="N185" s="209"/>
      <c r="O185" s="805"/>
      <c r="P185" s="198"/>
      <c r="Q185" s="194"/>
      <c r="R185" s="195"/>
      <c r="S185" s="195"/>
      <c r="T185" s="195"/>
      <c r="U185" s="195"/>
      <c r="V185" s="196"/>
      <c r="W185" s="197"/>
      <c r="X185" s="196"/>
      <c r="Y185" s="196"/>
      <c r="Z185" s="198"/>
      <c r="AA185" s="948" t="str">
        <f t="shared" si="13"/>
        <v/>
      </c>
      <c r="AB185" s="436"/>
      <c r="AD185" s="744">
        <f>_xlfn.IFNA(INDEX('Delegated Wage Grid'!C$14:C$50,MATCH($A185,ListDelegated,0)),0)</f>
        <v>0</v>
      </c>
      <c r="AE185" s="327">
        <f>_xlfn.IFNA(INDEX('Delegated Wage Grid'!D$14:D$50,MATCH($A185,ListDelegated,0)),0)</f>
        <v>0</v>
      </c>
      <c r="AF185" s="327">
        <f>_xlfn.IFNA(INDEX('Delegated Wage Grid'!E$14:E$50,MATCH($A185,ListDelegated,0)),0)</f>
        <v>0</v>
      </c>
      <c r="AG185" s="327">
        <f>_xlfn.IFNA(INDEX('Delegated Wage Grid'!F$14:F$50,MATCH($A185,ListDelegated,0)),0)</f>
        <v>0</v>
      </c>
      <c r="AH185" s="327">
        <f>_xlfn.IFNA(INDEX('Delegated Wage Grid'!G$14:G$50,MATCH($A185,ListDelegated,0)),0)</f>
        <v>0</v>
      </c>
      <c r="AI185" s="327">
        <f>_xlfn.IFNA(INDEX('Delegated Wage Grid'!H$14:H$50,MATCH($A185,ListDelegated,0)),0)</f>
        <v>0</v>
      </c>
      <c r="AJ185" s="327">
        <f t="shared" si="14"/>
        <v>0</v>
      </c>
      <c r="AK185" s="327">
        <f t="shared" si="15"/>
        <v>0</v>
      </c>
    </row>
    <row r="186" spans="1:37" x14ac:dyDescent="0.25">
      <c r="A186" s="75"/>
      <c r="B186" s="75"/>
      <c r="C186" s="75"/>
      <c r="D186" s="54"/>
      <c r="E186" s="178"/>
      <c r="F186" s="928" t="str">
        <f t="shared" si="11"/>
        <v/>
      </c>
      <c r="G186" s="185"/>
      <c r="H186" s="217"/>
      <c r="I186" s="221" t="str">
        <f t="shared" si="12"/>
        <v/>
      </c>
      <c r="J186" s="207"/>
      <c r="K186" s="208"/>
      <c r="L186" s="208"/>
      <c r="M186" s="208"/>
      <c r="N186" s="209"/>
      <c r="O186" s="805"/>
      <c r="P186" s="198"/>
      <c r="Q186" s="194"/>
      <c r="R186" s="195"/>
      <c r="S186" s="195"/>
      <c r="T186" s="195"/>
      <c r="U186" s="195"/>
      <c r="V186" s="196"/>
      <c r="W186" s="197"/>
      <c r="X186" s="196"/>
      <c r="Y186" s="196"/>
      <c r="Z186" s="198"/>
      <c r="AA186" s="948" t="str">
        <f t="shared" si="13"/>
        <v/>
      </c>
      <c r="AB186" s="436"/>
      <c r="AD186" s="744">
        <f>_xlfn.IFNA(INDEX('Delegated Wage Grid'!C$14:C$50,MATCH($A186,ListDelegated,0)),0)</f>
        <v>0</v>
      </c>
      <c r="AE186" s="327">
        <f>_xlfn.IFNA(INDEX('Delegated Wage Grid'!D$14:D$50,MATCH($A186,ListDelegated,0)),0)</f>
        <v>0</v>
      </c>
      <c r="AF186" s="327">
        <f>_xlfn.IFNA(INDEX('Delegated Wage Grid'!E$14:E$50,MATCH($A186,ListDelegated,0)),0)</f>
        <v>0</v>
      </c>
      <c r="AG186" s="327">
        <f>_xlfn.IFNA(INDEX('Delegated Wage Grid'!F$14:F$50,MATCH($A186,ListDelegated,0)),0)</f>
        <v>0</v>
      </c>
      <c r="AH186" s="327">
        <f>_xlfn.IFNA(INDEX('Delegated Wage Grid'!G$14:G$50,MATCH($A186,ListDelegated,0)),0)</f>
        <v>0</v>
      </c>
      <c r="AI186" s="327">
        <f>_xlfn.IFNA(INDEX('Delegated Wage Grid'!H$14:H$50,MATCH($A186,ListDelegated,0)),0)</f>
        <v>0</v>
      </c>
      <c r="AJ186" s="327">
        <f t="shared" si="14"/>
        <v>0</v>
      </c>
      <c r="AK186" s="327">
        <f t="shared" si="15"/>
        <v>0</v>
      </c>
    </row>
    <row r="187" spans="1:37" x14ac:dyDescent="0.25">
      <c r="A187" s="75"/>
      <c r="B187" s="75"/>
      <c r="C187" s="75"/>
      <c r="D187" s="54"/>
      <c r="E187" s="178"/>
      <c r="F187" s="928" t="str">
        <f t="shared" si="11"/>
        <v/>
      </c>
      <c r="G187" s="185"/>
      <c r="H187" s="217"/>
      <c r="I187" s="221" t="str">
        <f t="shared" si="12"/>
        <v/>
      </c>
      <c r="J187" s="207"/>
      <c r="K187" s="208"/>
      <c r="L187" s="208"/>
      <c r="M187" s="208"/>
      <c r="N187" s="209"/>
      <c r="O187" s="805"/>
      <c r="P187" s="198"/>
      <c r="Q187" s="194"/>
      <c r="R187" s="195"/>
      <c r="S187" s="195"/>
      <c r="T187" s="195"/>
      <c r="U187" s="195"/>
      <c r="V187" s="196"/>
      <c r="W187" s="197"/>
      <c r="X187" s="196"/>
      <c r="Y187" s="196"/>
      <c r="Z187" s="198"/>
      <c r="AA187" s="948" t="str">
        <f t="shared" si="13"/>
        <v/>
      </c>
      <c r="AB187" s="436"/>
      <c r="AD187" s="744">
        <f>_xlfn.IFNA(INDEX('Delegated Wage Grid'!C$14:C$50,MATCH($A187,ListDelegated,0)),0)</f>
        <v>0</v>
      </c>
      <c r="AE187" s="327">
        <f>_xlfn.IFNA(INDEX('Delegated Wage Grid'!D$14:D$50,MATCH($A187,ListDelegated,0)),0)</f>
        <v>0</v>
      </c>
      <c r="AF187" s="327">
        <f>_xlfn.IFNA(INDEX('Delegated Wage Grid'!E$14:E$50,MATCH($A187,ListDelegated,0)),0)</f>
        <v>0</v>
      </c>
      <c r="AG187" s="327">
        <f>_xlfn.IFNA(INDEX('Delegated Wage Grid'!F$14:F$50,MATCH($A187,ListDelegated,0)),0)</f>
        <v>0</v>
      </c>
      <c r="AH187" s="327">
        <f>_xlfn.IFNA(INDEX('Delegated Wage Grid'!G$14:G$50,MATCH($A187,ListDelegated,0)),0)</f>
        <v>0</v>
      </c>
      <c r="AI187" s="327">
        <f>_xlfn.IFNA(INDEX('Delegated Wage Grid'!H$14:H$50,MATCH($A187,ListDelegated,0)),0)</f>
        <v>0</v>
      </c>
      <c r="AJ187" s="327">
        <f t="shared" si="14"/>
        <v>0</v>
      </c>
      <c r="AK187" s="327">
        <f t="shared" si="15"/>
        <v>0</v>
      </c>
    </row>
    <row r="188" spans="1:37" x14ac:dyDescent="0.25">
      <c r="A188" s="75"/>
      <c r="B188" s="75"/>
      <c r="C188" s="75"/>
      <c r="D188" s="54"/>
      <c r="E188" s="178"/>
      <c r="F188" s="928" t="str">
        <f t="shared" si="11"/>
        <v/>
      </c>
      <c r="G188" s="185"/>
      <c r="H188" s="217"/>
      <c r="I188" s="221" t="str">
        <f t="shared" si="12"/>
        <v/>
      </c>
      <c r="J188" s="207"/>
      <c r="K188" s="208"/>
      <c r="L188" s="208"/>
      <c r="M188" s="208"/>
      <c r="N188" s="209"/>
      <c r="O188" s="805"/>
      <c r="P188" s="198"/>
      <c r="Q188" s="194"/>
      <c r="R188" s="195"/>
      <c r="S188" s="195"/>
      <c r="T188" s="195"/>
      <c r="U188" s="195"/>
      <c r="V188" s="196"/>
      <c r="W188" s="197"/>
      <c r="X188" s="196"/>
      <c r="Y188" s="196"/>
      <c r="Z188" s="198"/>
      <c r="AA188" s="948" t="str">
        <f t="shared" si="13"/>
        <v/>
      </c>
      <c r="AB188" s="436"/>
      <c r="AD188" s="744">
        <f>_xlfn.IFNA(INDEX('Delegated Wage Grid'!C$14:C$50,MATCH($A188,ListDelegated,0)),0)</f>
        <v>0</v>
      </c>
      <c r="AE188" s="327">
        <f>_xlfn.IFNA(INDEX('Delegated Wage Grid'!D$14:D$50,MATCH($A188,ListDelegated,0)),0)</f>
        <v>0</v>
      </c>
      <c r="AF188" s="327">
        <f>_xlfn.IFNA(INDEX('Delegated Wage Grid'!E$14:E$50,MATCH($A188,ListDelegated,0)),0)</f>
        <v>0</v>
      </c>
      <c r="AG188" s="327">
        <f>_xlfn.IFNA(INDEX('Delegated Wage Grid'!F$14:F$50,MATCH($A188,ListDelegated,0)),0)</f>
        <v>0</v>
      </c>
      <c r="AH188" s="327">
        <f>_xlfn.IFNA(INDEX('Delegated Wage Grid'!G$14:G$50,MATCH($A188,ListDelegated,0)),0)</f>
        <v>0</v>
      </c>
      <c r="AI188" s="327">
        <f>_xlfn.IFNA(INDEX('Delegated Wage Grid'!H$14:H$50,MATCH($A188,ListDelegated,0)),0)</f>
        <v>0</v>
      </c>
      <c r="AJ188" s="327">
        <f t="shared" si="14"/>
        <v>0</v>
      </c>
      <c r="AK188" s="327">
        <f t="shared" si="15"/>
        <v>0</v>
      </c>
    </row>
    <row r="189" spans="1:37" x14ac:dyDescent="0.25">
      <c r="A189" s="75"/>
      <c r="B189" s="75"/>
      <c r="C189" s="75"/>
      <c r="D189" s="54"/>
      <c r="E189" s="178"/>
      <c r="F189" s="928" t="str">
        <f t="shared" si="11"/>
        <v/>
      </c>
      <c r="G189" s="185"/>
      <c r="H189" s="217"/>
      <c r="I189" s="221" t="str">
        <f t="shared" si="12"/>
        <v/>
      </c>
      <c r="J189" s="207"/>
      <c r="K189" s="208"/>
      <c r="L189" s="208"/>
      <c r="M189" s="208"/>
      <c r="N189" s="209"/>
      <c r="O189" s="805"/>
      <c r="P189" s="198"/>
      <c r="Q189" s="194"/>
      <c r="R189" s="195"/>
      <c r="S189" s="195"/>
      <c r="T189" s="195"/>
      <c r="U189" s="195"/>
      <c r="V189" s="196"/>
      <c r="W189" s="197"/>
      <c r="X189" s="196"/>
      <c r="Y189" s="196"/>
      <c r="Z189" s="198"/>
      <c r="AA189" s="948" t="str">
        <f t="shared" si="13"/>
        <v/>
      </c>
      <c r="AB189" s="436"/>
      <c r="AD189" s="744">
        <f>_xlfn.IFNA(INDEX('Delegated Wage Grid'!C$14:C$50,MATCH($A189,ListDelegated,0)),0)</f>
        <v>0</v>
      </c>
      <c r="AE189" s="327">
        <f>_xlfn.IFNA(INDEX('Delegated Wage Grid'!D$14:D$50,MATCH($A189,ListDelegated,0)),0)</f>
        <v>0</v>
      </c>
      <c r="AF189" s="327">
        <f>_xlfn.IFNA(INDEX('Delegated Wage Grid'!E$14:E$50,MATCH($A189,ListDelegated,0)),0)</f>
        <v>0</v>
      </c>
      <c r="AG189" s="327">
        <f>_xlfn.IFNA(INDEX('Delegated Wage Grid'!F$14:F$50,MATCH($A189,ListDelegated,0)),0)</f>
        <v>0</v>
      </c>
      <c r="AH189" s="327">
        <f>_xlfn.IFNA(INDEX('Delegated Wage Grid'!G$14:G$50,MATCH($A189,ListDelegated,0)),0)</f>
        <v>0</v>
      </c>
      <c r="AI189" s="327">
        <f>_xlfn.IFNA(INDEX('Delegated Wage Grid'!H$14:H$50,MATCH($A189,ListDelegated,0)),0)</f>
        <v>0</v>
      </c>
      <c r="AJ189" s="327">
        <f t="shared" si="14"/>
        <v>0</v>
      </c>
      <c r="AK189" s="327">
        <f t="shared" si="15"/>
        <v>0</v>
      </c>
    </row>
    <row r="190" spans="1:37" x14ac:dyDescent="0.25">
      <c r="A190" s="75"/>
      <c r="B190" s="75"/>
      <c r="C190" s="75"/>
      <c r="D190" s="54"/>
      <c r="E190" s="178"/>
      <c r="F190" s="928" t="str">
        <f t="shared" si="11"/>
        <v/>
      </c>
      <c r="G190" s="185"/>
      <c r="H190" s="217"/>
      <c r="I190" s="221" t="str">
        <f t="shared" si="12"/>
        <v/>
      </c>
      <c r="J190" s="207"/>
      <c r="K190" s="208"/>
      <c r="L190" s="208"/>
      <c r="M190" s="208"/>
      <c r="N190" s="209"/>
      <c r="O190" s="805"/>
      <c r="P190" s="198"/>
      <c r="Q190" s="194"/>
      <c r="R190" s="195"/>
      <c r="S190" s="195"/>
      <c r="T190" s="195"/>
      <c r="U190" s="195"/>
      <c r="V190" s="196"/>
      <c r="W190" s="197"/>
      <c r="X190" s="196"/>
      <c r="Y190" s="196"/>
      <c r="Z190" s="198"/>
      <c r="AA190" s="948" t="str">
        <f t="shared" si="13"/>
        <v/>
      </c>
      <c r="AB190" s="436"/>
      <c r="AD190" s="744">
        <f>_xlfn.IFNA(INDEX('Delegated Wage Grid'!C$14:C$50,MATCH($A190,ListDelegated,0)),0)</f>
        <v>0</v>
      </c>
      <c r="AE190" s="327">
        <f>_xlfn.IFNA(INDEX('Delegated Wage Grid'!D$14:D$50,MATCH($A190,ListDelegated,0)),0)</f>
        <v>0</v>
      </c>
      <c r="AF190" s="327">
        <f>_xlfn.IFNA(INDEX('Delegated Wage Grid'!E$14:E$50,MATCH($A190,ListDelegated,0)),0)</f>
        <v>0</v>
      </c>
      <c r="AG190" s="327">
        <f>_xlfn.IFNA(INDEX('Delegated Wage Grid'!F$14:F$50,MATCH($A190,ListDelegated,0)),0)</f>
        <v>0</v>
      </c>
      <c r="AH190" s="327">
        <f>_xlfn.IFNA(INDEX('Delegated Wage Grid'!G$14:G$50,MATCH($A190,ListDelegated,0)),0)</f>
        <v>0</v>
      </c>
      <c r="AI190" s="327">
        <f>_xlfn.IFNA(INDEX('Delegated Wage Grid'!H$14:H$50,MATCH($A190,ListDelegated,0)),0)</f>
        <v>0</v>
      </c>
      <c r="AJ190" s="327">
        <f t="shared" si="14"/>
        <v>0</v>
      </c>
      <c r="AK190" s="327">
        <f t="shared" si="15"/>
        <v>0</v>
      </c>
    </row>
    <row r="191" spans="1:37" x14ac:dyDescent="0.25">
      <c r="A191" s="75"/>
      <c r="B191" s="75"/>
      <c r="C191" s="75"/>
      <c r="D191" s="54"/>
      <c r="E191" s="178"/>
      <c r="F191" s="928" t="str">
        <f t="shared" si="11"/>
        <v/>
      </c>
      <c r="G191" s="185"/>
      <c r="H191" s="217"/>
      <c r="I191" s="221" t="str">
        <f t="shared" si="12"/>
        <v/>
      </c>
      <c r="J191" s="207"/>
      <c r="K191" s="208"/>
      <c r="L191" s="208"/>
      <c r="M191" s="208"/>
      <c r="N191" s="209"/>
      <c r="O191" s="805"/>
      <c r="P191" s="198"/>
      <c r="Q191" s="194"/>
      <c r="R191" s="195"/>
      <c r="S191" s="195"/>
      <c r="T191" s="195"/>
      <c r="U191" s="195"/>
      <c r="V191" s="196"/>
      <c r="W191" s="197"/>
      <c r="X191" s="196"/>
      <c r="Y191" s="196"/>
      <c r="Z191" s="198"/>
      <c r="AA191" s="948" t="str">
        <f t="shared" si="13"/>
        <v/>
      </c>
      <c r="AB191" s="436"/>
      <c r="AD191" s="744">
        <f>_xlfn.IFNA(INDEX('Delegated Wage Grid'!C$14:C$50,MATCH($A191,ListDelegated,0)),0)</f>
        <v>0</v>
      </c>
      <c r="AE191" s="327">
        <f>_xlfn.IFNA(INDEX('Delegated Wage Grid'!D$14:D$50,MATCH($A191,ListDelegated,0)),0)</f>
        <v>0</v>
      </c>
      <c r="AF191" s="327">
        <f>_xlfn.IFNA(INDEX('Delegated Wage Grid'!E$14:E$50,MATCH($A191,ListDelegated,0)),0)</f>
        <v>0</v>
      </c>
      <c r="AG191" s="327">
        <f>_xlfn.IFNA(INDEX('Delegated Wage Grid'!F$14:F$50,MATCH($A191,ListDelegated,0)),0)</f>
        <v>0</v>
      </c>
      <c r="AH191" s="327">
        <f>_xlfn.IFNA(INDEX('Delegated Wage Grid'!G$14:G$50,MATCH($A191,ListDelegated,0)),0)</f>
        <v>0</v>
      </c>
      <c r="AI191" s="327">
        <f>_xlfn.IFNA(INDEX('Delegated Wage Grid'!H$14:H$50,MATCH($A191,ListDelegated,0)),0)</f>
        <v>0</v>
      </c>
      <c r="AJ191" s="327">
        <f t="shared" si="14"/>
        <v>0</v>
      </c>
      <c r="AK191" s="327">
        <f t="shared" si="15"/>
        <v>0</v>
      </c>
    </row>
    <row r="192" spans="1:37" x14ac:dyDescent="0.25">
      <c r="A192" s="75"/>
      <c r="B192" s="75"/>
      <c r="C192" s="75"/>
      <c r="D192" s="54"/>
      <c r="E192" s="178"/>
      <c r="F192" s="928" t="str">
        <f t="shared" si="11"/>
        <v/>
      </c>
      <c r="G192" s="185"/>
      <c r="H192" s="217"/>
      <c r="I192" s="221" t="str">
        <f t="shared" si="12"/>
        <v/>
      </c>
      <c r="J192" s="207"/>
      <c r="K192" s="208"/>
      <c r="L192" s="208"/>
      <c r="M192" s="208"/>
      <c r="N192" s="209"/>
      <c r="O192" s="805"/>
      <c r="P192" s="198"/>
      <c r="Q192" s="194"/>
      <c r="R192" s="195"/>
      <c r="S192" s="195"/>
      <c r="T192" s="195"/>
      <c r="U192" s="195"/>
      <c r="V192" s="196"/>
      <c r="W192" s="197"/>
      <c r="X192" s="196"/>
      <c r="Y192" s="196"/>
      <c r="Z192" s="198"/>
      <c r="AA192" s="948" t="str">
        <f t="shared" si="13"/>
        <v/>
      </c>
      <c r="AB192" s="436"/>
      <c r="AD192" s="744">
        <f>_xlfn.IFNA(INDEX('Delegated Wage Grid'!C$14:C$50,MATCH($A192,ListDelegated,0)),0)</f>
        <v>0</v>
      </c>
      <c r="AE192" s="327">
        <f>_xlfn.IFNA(INDEX('Delegated Wage Grid'!D$14:D$50,MATCH($A192,ListDelegated,0)),0)</f>
        <v>0</v>
      </c>
      <c r="AF192" s="327">
        <f>_xlfn.IFNA(INDEX('Delegated Wage Grid'!E$14:E$50,MATCH($A192,ListDelegated,0)),0)</f>
        <v>0</v>
      </c>
      <c r="AG192" s="327">
        <f>_xlfn.IFNA(INDEX('Delegated Wage Grid'!F$14:F$50,MATCH($A192,ListDelegated,0)),0)</f>
        <v>0</v>
      </c>
      <c r="AH192" s="327">
        <f>_xlfn.IFNA(INDEX('Delegated Wage Grid'!G$14:G$50,MATCH($A192,ListDelegated,0)),0)</f>
        <v>0</v>
      </c>
      <c r="AI192" s="327">
        <f>_xlfn.IFNA(INDEX('Delegated Wage Grid'!H$14:H$50,MATCH($A192,ListDelegated,0)),0)</f>
        <v>0</v>
      </c>
      <c r="AJ192" s="327">
        <f t="shared" si="14"/>
        <v>0</v>
      </c>
      <c r="AK192" s="327">
        <f t="shared" si="15"/>
        <v>0</v>
      </c>
    </row>
    <row r="193" spans="1:37" x14ac:dyDescent="0.25">
      <c r="A193" s="75"/>
      <c r="B193" s="75"/>
      <c r="C193" s="75"/>
      <c r="D193" s="54"/>
      <c r="E193" s="178"/>
      <c r="F193" s="928" t="str">
        <f t="shared" si="11"/>
        <v/>
      </c>
      <c r="G193" s="185"/>
      <c r="H193" s="217"/>
      <c r="I193" s="221" t="str">
        <f t="shared" si="12"/>
        <v/>
      </c>
      <c r="J193" s="207"/>
      <c r="K193" s="208"/>
      <c r="L193" s="208"/>
      <c r="M193" s="208"/>
      <c r="N193" s="209"/>
      <c r="O193" s="805"/>
      <c r="P193" s="198"/>
      <c r="Q193" s="194"/>
      <c r="R193" s="195"/>
      <c r="S193" s="195"/>
      <c r="T193" s="195"/>
      <c r="U193" s="195"/>
      <c r="V193" s="196"/>
      <c r="W193" s="197"/>
      <c r="X193" s="196"/>
      <c r="Y193" s="196"/>
      <c r="Z193" s="198"/>
      <c r="AA193" s="948" t="str">
        <f t="shared" si="13"/>
        <v/>
      </c>
      <c r="AB193" s="436"/>
      <c r="AD193" s="744">
        <f>_xlfn.IFNA(INDEX('Delegated Wage Grid'!C$14:C$50,MATCH($A193,ListDelegated,0)),0)</f>
        <v>0</v>
      </c>
      <c r="AE193" s="327">
        <f>_xlfn.IFNA(INDEX('Delegated Wage Grid'!D$14:D$50,MATCH($A193,ListDelegated,0)),0)</f>
        <v>0</v>
      </c>
      <c r="AF193" s="327">
        <f>_xlfn.IFNA(INDEX('Delegated Wage Grid'!E$14:E$50,MATCH($A193,ListDelegated,0)),0)</f>
        <v>0</v>
      </c>
      <c r="AG193" s="327">
        <f>_xlfn.IFNA(INDEX('Delegated Wage Grid'!F$14:F$50,MATCH($A193,ListDelegated,0)),0)</f>
        <v>0</v>
      </c>
      <c r="AH193" s="327">
        <f>_xlfn.IFNA(INDEX('Delegated Wage Grid'!G$14:G$50,MATCH($A193,ListDelegated,0)),0)</f>
        <v>0</v>
      </c>
      <c r="AI193" s="327">
        <f>_xlfn.IFNA(INDEX('Delegated Wage Grid'!H$14:H$50,MATCH($A193,ListDelegated,0)),0)</f>
        <v>0</v>
      </c>
      <c r="AJ193" s="327">
        <f t="shared" si="14"/>
        <v>0</v>
      </c>
      <c r="AK193" s="327">
        <f t="shared" si="15"/>
        <v>0</v>
      </c>
    </row>
    <row r="194" spans="1:37" x14ac:dyDescent="0.25">
      <c r="A194" s="75"/>
      <c r="B194" s="75"/>
      <c r="C194" s="75"/>
      <c r="D194" s="54"/>
      <c r="E194" s="178"/>
      <c r="F194" s="928" t="str">
        <f t="shared" si="11"/>
        <v/>
      </c>
      <c r="G194" s="185"/>
      <c r="H194" s="217"/>
      <c r="I194" s="221" t="str">
        <f t="shared" si="12"/>
        <v/>
      </c>
      <c r="J194" s="207"/>
      <c r="K194" s="208"/>
      <c r="L194" s="208"/>
      <c r="M194" s="208"/>
      <c r="N194" s="209"/>
      <c r="O194" s="805"/>
      <c r="P194" s="198"/>
      <c r="Q194" s="194"/>
      <c r="R194" s="195"/>
      <c r="S194" s="195"/>
      <c r="T194" s="195"/>
      <c r="U194" s="195"/>
      <c r="V194" s="196"/>
      <c r="W194" s="197"/>
      <c r="X194" s="196"/>
      <c r="Y194" s="196"/>
      <c r="Z194" s="198"/>
      <c r="AA194" s="948" t="str">
        <f t="shared" si="13"/>
        <v/>
      </c>
      <c r="AB194" s="436"/>
      <c r="AD194" s="744">
        <f>_xlfn.IFNA(INDEX('Delegated Wage Grid'!C$14:C$50,MATCH($A194,ListDelegated,0)),0)</f>
        <v>0</v>
      </c>
      <c r="AE194" s="327">
        <f>_xlfn.IFNA(INDEX('Delegated Wage Grid'!D$14:D$50,MATCH($A194,ListDelegated,0)),0)</f>
        <v>0</v>
      </c>
      <c r="AF194" s="327">
        <f>_xlfn.IFNA(INDEX('Delegated Wage Grid'!E$14:E$50,MATCH($A194,ListDelegated,0)),0)</f>
        <v>0</v>
      </c>
      <c r="AG194" s="327">
        <f>_xlfn.IFNA(INDEX('Delegated Wage Grid'!F$14:F$50,MATCH($A194,ListDelegated,0)),0)</f>
        <v>0</v>
      </c>
      <c r="AH194" s="327">
        <f>_xlfn.IFNA(INDEX('Delegated Wage Grid'!G$14:G$50,MATCH($A194,ListDelegated,0)),0)</f>
        <v>0</v>
      </c>
      <c r="AI194" s="327">
        <f>_xlfn.IFNA(INDEX('Delegated Wage Grid'!H$14:H$50,MATCH($A194,ListDelegated,0)),0)</f>
        <v>0</v>
      </c>
      <c r="AJ194" s="327">
        <f t="shared" si="14"/>
        <v>0</v>
      </c>
      <c r="AK194" s="327">
        <f t="shared" si="15"/>
        <v>0</v>
      </c>
    </row>
    <row r="195" spans="1:37" x14ac:dyDescent="0.25">
      <c r="A195" s="75"/>
      <c r="B195" s="75"/>
      <c r="C195" s="75"/>
      <c r="D195" s="54"/>
      <c r="E195" s="178"/>
      <c r="F195" s="928" t="str">
        <f t="shared" si="11"/>
        <v/>
      </c>
      <c r="G195" s="185"/>
      <c r="H195" s="217"/>
      <c r="I195" s="221" t="str">
        <f t="shared" si="12"/>
        <v/>
      </c>
      <c r="J195" s="207"/>
      <c r="K195" s="208"/>
      <c r="L195" s="208"/>
      <c r="M195" s="208"/>
      <c r="N195" s="209"/>
      <c r="O195" s="805"/>
      <c r="P195" s="198"/>
      <c r="Q195" s="194"/>
      <c r="R195" s="195"/>
      <c r="S195" s="195"/>
      <c r="T195" s="195"/>
      <c r="U195" s="195"/>
      <c r="V195" s="196"/>
      <c r="W195" s="197"/>
      <c r="X195" s="196"/>
      <c r="Y195" s="196"/>
      <c r="Z195" s="198"/>
      <c r="AA195" s="948" t="str">
        <f t="shared" si="13"/>
        <v/>
      </c>
      <c r="AB195" s="436"/>
      <c r="AD195" s="744">
        <f>_xlfn.IFNA(INDEX('Delegated Wage Grid'!C$14:C$50,MATCH($A195,ListDelegated,0)),0)</f>
        <v>0</v>
      </c>
      <c r="AE195" s="327">
        <f>_xlfn.IFNA(INDEX('Delegated Wage Grid'!D$14:D$50,MATCH($A195,ListDelegated,0)),0)</f>
        <v>0</v>
      </c>
      <c r="AF195" s="327">
        <f>_xlfn.IFNA(INDEX('Delegated Wage Grid'!E$14:E$50,MATCH($A195,ListDelegated,0)),0)</f>
        <v>0</v>
      </c>
      <c r="AG195" s="327">
        <f>_xlfn.IFNA(INDEX('Delegated Wage Grid'!F$14:F$50,MATCH($A195,ListDelegated,0)),0)</f>
        <v>0</v>
      </c>
      <c r="AH195" s="327">
        <f>_xlfn.IFNA(INDEX('Delegated Wage Grid'!G$14:G$50,MATCH($A195,ListDelegated,0)),0)</f>
        <v>0</v>
      </c>
      <c r="AI195" s="327">
        <f>_xlfn.IFNA(INDEX('Delegated Wage Grid'!H$14:H$50,MATCH($A195,ListDelegated,0)),0)</f>
        <v>0</v>
      </c>
      <c r="AJ195" s="327">
        <f t="shared" si="14"/>
        <v>0</v>
      </c>
      <c r="AK195" s="327">
        <f t="shared" si="15"/>
        <v>0</v>
      </c>
    </row>
    <row r="196" spans="1:37" ht="15.75" thickBot="1" x14ac:dyDescent="0.3">
      <c r="A196" s="76"/>
      <c r="B196" s="76"/>
      <c r="C196" s="76"/>
      <c r="D196" s="56"/>
      <c r="E196" s="179"/>
      <c r="F196" s="929" t="str">
        <f t="shared" si="11"/>
        <v/>
      </c>
      <c r="G196" s="187"/>
      <c r="H196" s="218"/>
      <c r="I196" s="222" t="str">
        <f t="shared" si="12"/>
        <v/>
      </c>
      <c r="J196" s="210"/>
      <c r="K196" s="211"/>
      <c r="L196" s="211"/>
      <c r="M196" s="211"/>
      <c r="N196" s="212"/>
      <c r="O196" s="806"/>
      <c r="P196" s="203"/>
      <c r="Q196" s="199"/>
      <c r="R196" s="200"/>
      <c r="S196" s="200"/>
      <c r="T196" s="200"/>
      <c r="U196" s="200"/>
      <c r="V196" s="201"/>
      <c r="W196" s="202"/>
      <c r="X196" s="201"/>
      <c r="Y196" s="201"/>
      <c r="Z196" s="203"/>
      <c r="AA196" s="949" t="str">
        <f t="shared" si="13"/>
        <v/>
      </c>
      <c r="AB196" s="437"/>
      <c r="AD196" s="744">
        <f>_xlfn.IFNA(INDEX('Delegated Wage Grid'!C$14:C$50,MATCH($A196,ListDelegated,0)),0)</f>
        <v>0</v>
      </c>
      <c r="AE196" s="327">
        <f>_xlfn.IFNA(INDEX('Delegated Wage Grid'!D$14:D$50,MATCH($A196,ListDelegated,0)),0)</f>
        <v>0</v>
      </c>
      <c r="AF196" s="327">
        <f>_xlfn.IFNA(INDEX('Delegated Wage Grid'!E$14:E$50,MATCH($A196,ListDelegated,0)),0)</f>
        <v>0</v>
      </c>
      <c r="AG196" s="327">
        <f>_xlfn.IFNA(INDEX('Delegated Wage Grid'!F$14:F$50,MATCH($A196,ListDelegated,0)),0)</f>
        <v>0</v>
      </c>
      <c r="AH196" s="327">
        <f>_xlfn.IFNA(INDEX('Delegated Wage Grid'!G$14:G$50,MATCH($A196,ListDelegated,0)),0)</f>
        <v>0</v>
      </c>
      <c r="AI196" s="327">
        <f>_xlfn.IFNA(INDEX('Delegated Wage Grid'!H$14:H$50,MATCH($A196,ListDelegated,0)),0)</f>
        <v>0</v>
      </c>
      <c r="AJ196" s="327">
        <f t="shared" si="14"/>
        <v>0</v>
      </c>
      <c r="AK196" s="327">
        <f t="shared" si="15"/>
        <v>0</v>
      </c>
    </row>
  </sheetData>
  <sheetProtection algorithmName="SHA-512" hashValue="1E6IpbDNKLxFQ1o04S98wOYcfkTxra1jeeh8GYoYM/RfyminRZ6LDzDW3AvtQ1uC0Q3aYDUKLgA0mJM4gUmKbQ==" saltValue="ij5qrXdz9rLGGesbVLT2qA==" spinCount="100000" sheet="1" objects="1" scenarios="1"/>
  <mergeCells count="26">
    <mergeCell ref="O9:S9"/>
    <mergeCell ref="U9:X9"/>
    <mergeCell ref="O10:S10"/>
    <mergeCell ref="U10:X10"/>
    <mergeCell ref="Z13:Z14"/>
    <mergeCell ref="X13:X14"/>
    <mergeCell ref="O13:P13"/>
    <mergeCell ref="A9:N9"/>
    <mergeCell ref="D12:D15"/>
    <mergeCell ref="E12:E15"/>
    <mergeCell ref="G12:N12"/>
    <mergeCell ref="G13:H13"/>
    <mergeCell ref="I13:N13"/>
    <mergeCell ref="A12:A15"/>
    <mergeCell ref="F12:F15"/>
    <mergeCell ref="C12:C15"/>
    <mergeCell ref="AB13:AB14"/>
    <mergeCell ref="A10:N10"/>
    <mergeCell ref="O12:V12"/>
    <mergeCell ref="Q13:V13"/>
    <mergeCell ref="W13:W14"/>
    <mergeCell ref="W12:Z12"/>
    <mergeCell ref="AA12:AB12"/>
    <mergeCell ref="Y13:Y14"/>
    <mergeCell ref="B12:B15"/>
    <mergeCell ref="AA13:AA15"/>
  </mergeCells>
  <conditionalFormatting sqref="H17:H196">
    <cfRule type="expression" dxfId="181" priority="21">
      <formula>AND(G17&gt;0,ISBLANK(H17))</formula>
    </cfRule>
  </conditionalFormatting>
  <conditionalFormatting sqref="D17:D196">
    <cfRule type="expression" dxfId="180" priority="14">
      <formula>IF(AND(NOT(ISBLANK(A17)),ISBLANK(D17)),TRUE,FALSE)</formula>
    </cfRule>
  </conditionalFormatting>
  <conditionalFormatting sqref="E17:E196">
    <cfRule type="expression" dxfId="179" priority="13">
      <formula>IF(AND(NOT(ISBLANK(A17)),ISBLANK(E17)),TRUE,FALSE)</formula>
    </cfRule>
  </conditionalFormatting>
  <conditionalFormatting sqref="B17:C350">
    <cfRule type="expression" dxfId="178" priority="10">
      <formula>IF(AND(NOT(ISBLANK(A17)),ISBLANK(B17)),TRUE,FALSE)</formula>
    </cfRule>
  </conditionalFormatting>
  <conditionalFormatting sqref="G17">
    <cfRule type="expression" dxfId="177" priority="5">
      <formula>AND(H17&gt;0,ISBLANK(G17))</formula>
    </cfRule>
  </conditionalFormatting>
  <conditionalFormatting sqref="Q1:V1048576 X1:X1048576">
    <cfRule type="expression" dxfId="176" priority="4">
      <formula>AND($I1&lt;&gt;"",COUNTBLANK($Q1:$V1)=COLUMNS($Q1:$V1),$X1="")</formula>
    </cfRule>
  </conditionalFormatting>
  <conditionalFormatting sqref="O17:P350 X17:X350">
    <cfRule type="expression" dxfId="175" priority="3">
      <formula>AND($G17&lt;&gt;"",$H17&lt;&gt;"",$O17="",$P17="",$X17="")</formula>
    </cfRule>
  </conditionalFormatting>
  <conditionalFormatting sqref="AB17:AB196">
    <cfRule type="expression" dxfId="174" priority="2">
      <formula>AND(NOT(ISBLANK(A17)),AA17&lt;&gt;"",ISBLANK(AB17))</formula>
    </cfRule>
  </conditionalFormatting>
  <dataValidations count="7">
    <dataValidation type="decimal" operator="greaterThanOrEqual" allowBlank="1" showInputMessage="1" showErrorMessage="1" error="Please enter a dollar amount greater than or equal to $0.00." sqref="H17:H196" xr:uid="{00000000-0002-0000-0700-000000000000}">
      <formula1>0</formula1>
    </dataValidation>
    <dataValidation type="decimal" operator="greaterThanOrEqual" allowBlank="1" showInputMessage="1" showErrorMessage="1" error="Please enter a number greater than or equal to 0.0." sqref="J17:N196 G17:G196" xr:uid="{00000000-0002-0000-0700-000001000000}">
      <formula1>0</formula1>
    </dataValidation>
    <dataValidation type="whole" operator="greaterThanOrEqual" allowBlank="1" showInputMessage="1" showErrorMessage="1" error="Please enter a whole number greater than or equal to 0." sqref="O17:Z196" xr:uid="{00000000-0002-0000-0700-000002000000}">
      <formula1>0</formula1>
    </dataValidation>
    <dataValidation type="list" allowBlank="1" sqref="A17:A196" xr:uid="{00000000-0002-0000-0700-000003000000}">
      <formula1>ListDelegated</formula1>
    </dataValidation>
    <dataValidation type="list" allowBlank="1" showInputMessage="1" showErrorMessage="1" error="Please choose an option from the drop-down list." sqref="E17:E196" xr:uid="{00000000-0002-0000-0700-000004000000}">
      <formula1>ListStandardHours</formula1>
    </dataValidation>
    <dataValidation type="list" allowBlank="1" showInputMessage="1" showErrorMessage="1" error="Please choose an option from the drop-down list." sqref="D17:D196" xr:uid="{00000000-0002-0000-0700-000005000000}">
      <formula1>ListEmploymentType</formula1>
    </dataValidation>
    <dataValidation type="decimal" allowBlank="1" showInputMessage="1" showErrorMessage="1" error="Please enter a percentage between 0.0% and 100.0%." sqref="AB17:AB196" xr:uid="{00000000-0002-0000-0700-000006000000}">
      <formula1>0</formula1>
      <formula2>1</formula2>
    </dataValidation>
  </dataValidations>
  <pageMargins left="0.7" right="0.7" top="0.75" bottom="0.75" header="0.3" footer="0.3"/>
  <pageSetup paperSize="5" scale="48" fitToHeight="0" orientation="landscape" r:id="rId1"/>
  <ignoredErrors>
    <ignoredError sqref="I19" formulaRange="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427186C4-BFF9-4DFA-8A53-5B44F6D0C93C}">
            <xm:f>AND(NOT(ISBLANK($B1)),$B1&lt;&gt;"", COUNTIF(Lists!$P$37:$P$42, $B1)&gt;0, OR(AND($G1="", $H1=""), AND($G1=0, $H1=0)))</xm:f>
            <x14:dxf>
              <fill>
                <patternFill>
                  <bgColor rgb="FFFF0000"/>
                </patternFill>
              </fill>
            </x14:dxf>
          </x14:cfRule>
          <xm:sqref>G1:H1048576</xm:sqref>
        </x14:conditionalFormatting>
        <x14:conditionalFormatting xmlns:xm="http://schemas.microsoft.com/office/excel/2006/main">
          <x14:cfRule type="expression" priority="240" id="{DE0DF13E-4DD5-429B-B366-6CF3443F3D96}">
            <xm:f>AND(   COUNTIF(Lists!$P$2:$P$36,$B1)&gt;0,   COUNTA($J1:$N1)=0 )</xm:f>
            <x14:dxf>
              <fill>
                <patternFill>
                  <bgColor rgb="FFFF0000"/>
                </patternFill>
              </fill>
            </x14:dxf>
          </x14:cfRule>
          <xm:sqref>J1:N1048576</xm:sqref>
        </x14:conditionalFormatting>
        <x14:conditionalFormatting xmlns:xm="http://schemas.microsoft.com/office/excel/2006/main">
          <x14:cfRule type="expression" priority="1" id="{43D63860-49AA-4716-B6DC-F4CE32C2B859}">
            <xm:f>AND([2026_CETR_CLS_GS.XLSX]A1!#REF!&lt;&gt;"", [2026_CETR_CLS_GS.XLSX]A1!#REF!&lt;&gt;"", $H11="", $I11="", $Q11="")</xm:f>
            <x14:dxf>
              <fill>
                <patternFill>
                  <bgColor rgb="FFFF0000"/>
                </patternFill>
              </fill>
            </x14:dxf>
          </x14:cfRule>
          <xm:sqref>O11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xr:uid="{498D2FD2-0E02-4111-950F-22404E09F839}">
          <x14:formula1>
            <xm:f>Lists!$P$2:$P$42</xm:f>
          </x14:formula1>
          <xm:sqref>B17:B196</xm:sqref>
        </x14:dataValidation>
        <x14:dataValidation type="list" allowBlank="1" xr:uid="{4B7CF60C-DFF4-4F3B-BEE1-119755E502EA}">
          <x14:formula1>
            <xm:f>Lists!$R$2:$R$34</xm:f>
          </x14:formula1>
          <xm:sqref>C17:C196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V68"/>
  <sheetViews>
    <sheetView workbookViewId="0">
      <selection activeCell="L10" sqref="L10"/>
    </sheetView>
  </sheetViews>
  <sheetFormatPr defaultColWidth="9.140625" defaultRowHeight="15" x14ac:dyDescent="0.25"/>
  <cols>
    <col min="1" max="1" width="13.7109375" style="81" customWidth="1"/>
    <col min="2" max="2" width="10.7109375" style="81" customWidth="1"/>
    <col min="3" max="3" width="2.85546875" style="167"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4"/>
    </row>
    <row r="2" spans="1:22" s="79" customFormat="1" ht="15" customHeight="1" x14ac:dyDescent="0.25">
      <c r="C2" s="164"/>
    </row>
    <row r="3" spans="1:22" s="79" customFormat="1" ht="15" customHeight="1" x14ac:dyDescent="0.25">
      <c r="C3" s="164"/>
    </row>
    <row r="4" spans="1:22" s="79" customFormat="1" ht="15" customHeight="1" x14ac:dyDescent="0.25">
      <c r="C4" s="164"/>
    </row>
    <row r="5" spans="1:22" s="79" customFormat="1" ht="15" customHeight="1" x14ac:dyDescent="0.25">
      <c r="C5" s="164"/>
    </row>
    <row r="6" spans="1:22" s="79" customFormat="1" ht="15" customHeight="1" x14ac:dyDescent="0.25">
      <c r="C6" s="164"/>
    </row>
    <row r="7" spans="1:22" s="79" customFormat="1" ht="15" customHeight="1" x14ac:dyDescent="0.25">
      <c r="C7" s="164"/>
    </row>
    <row r="8" spans="1:22" s="79" customFormat="1" ht="15" customHeight="1" x14ac:dyDescent="0.25">
      <c r="C8" s="164"/>
    </row>
    <row r="9" spans="1:22" ht="18.75" x14ac:dyDescent="0.25">
      <c r="A9" s="1193" t="s">
        <v>404</v>
      </c>
      <c r="B9" s="1193"/>
      <c r="C9" s="1193"/>
      <c r="D9" s="1193"/>
      <c r="E9" s="1193"/>
      <c r="F9" s="1193"/>
      <c r="G9" s="1193"/>
      <c r="H9" s="1193"/>
      <c r="I9" s="1193"/>
      <c r="J9" s="1193"/>
      <c r="K9" s="1193"/>
      <c r="L9" s="1193"/>
      <c r="M9" s="1193"/>
      <c r="N9" s="80"/>
      <c r="O9" s="80"/>
      <c r="P9" s="80"/>
      <c r="Q9" s="80"/>
      <c r="R9" s="80"/>
      <c r="S9" s="80"/>
      <c r="T9" s="80"/>
      <c r="U9" s="80"/>
      <c r="V9" s="547"/>
    </row>
    <row r="10" spans="1:22" ht="18.75" x14ac:dyDescent="0.25">
      <c r="A10" s="936" t="s">
        <v>606</v>
      </c>
      <c r="B10" s="936"/>
      <c r="C10" s="936"/>
      <c r="D10" s="936"/>
      <c r="E10" s="936"/>
      <c r="F10" s="936"/>
      <c r="G10" s="936"/>
      <c r="H10" s="936"/>
      <c r="I10" s="936"/>
      <c r="J10" s="935"/>
      <c r="K10" s="935"/>
      <c r="L10" s="935"/>
      <c r="M10" s="935"/>
      <c r="N10" s="80"/>
      <c r="O10" s="80"/>
      <c r="P10" s="80"/>
      <c r="Q10" s="80"/>
      <c r="R10" s="80"/>
      <c r="S10" s="80"/>
      <c r="T10" s="80"/>
      <c r="U10" s="80"/>
      <c r="V10" s="547"/>
    </row>
    <row r="11" spans="1:22" ht="18.75" x14ac:dyDescent="0.25">
      <c r="A11" s="938" t="s">
        <v>950</v>
      </c>
      <c r="B11" s="939"/>
      <c r="C11" s="940"/>
      <c r="D11" s="939"/>
      <c r="E11" s="939"/>
      <c r="F11" s="939"/>
      <c r="G11" s="939"/>
      <c r="H11" s="939"/>
      <c r="I11" s="939"/>
      <c r="J11" s="80"/>
      <c r="K11" s="80"/>
      <c r="L11" s="80"/>
      <c r="M11" s="80"/>
      <c r="N11" s="80"/>
      <c r="O11" s="80"/>
      <c r="P11" s="80"/>
      <c r="Q11" s="80"/>
      <c r="R11" s="80"/>
      <c r="S11" s="80"/>
      <c r="T11" s="80"/>
      <c r="U11" s="80"/>
      <c r="V11" s="547"/>
    </row>
    <row r="12" spans="1:22" ht="18.75" x14ac:dyDescent="0.25">
      <c r="A12" s="937"/>
      <c r="B12" s="547"/>
      <c r="C12" s="165"/>
      <c r="D12" s="547"/>
      <c r="E12" s="547"/>
      <c r="F12" s="547"/>
      <c r="G12" s="547"/>
      <c r="H12" s="547"/>
      <c r="I12" s="547"/>
      <c r="J12" s="547"/>
      <c r="K12" s="547"/>
      <c r="L12" s="547"/>
      <c r="M12" s="547"/>
      <c r="N12" s="547"/>
      <c r="O12" s="547"/>
      <c r="P12" s="547"/>
      <c r="Q12" s="547"/>
      <c r="R12" s="547"/>
      <c r="S12" s="547"/>
      <c r="T12" s="547"/>
      <c r="U12" s="547"/>
      <c r="V12" s="547"/>
    </row>
    <row r="13" spans="1:22" ht="45" customHeight="1" thickBot="1" x14ac:dyDescent="0.3">
      <c r="A13" s="1194" t="s">
        <v>874</v>
      </c>
      <c r="B13" s="1194"/>
      <c r="C13" s="1194"/>
      <c r="D13" s="1194"/>
      <c r="E13" s="547"/>
      <c r="F13" s="1194" t="s">
        <v>875</v>
      </c>
      <c r="G13" s="1194"/>
      <c r="H13" s="1194"/>
      <c r="I13" s="1194"/>
      <c r="J13" s="1194"/>
      <c r="K13" s="1194"/>
      <c r="L13" s="1194"/>
      <c r="M13" s="1194"/>
      <c r="N13" s="547"/>
      <c r="O13" s="1194" t="s">
        <v>876</v>
      </c>
      <c r="P13" s="1195"/>
      <c r="Q13" s="1195"/>
      <c r="R13" s="1195"/>
      <c r="S13" s="1195"/>
      <c r="T13" s="1195"/>
      <c r="U13" s="1195"/>
      <c r="V13" s="547"/>
    </row>
    <row r="14" spans="1:22" x14ac:dyDescent="0.25">
      <c r="A14" s="1191"/>
      <c r="B14" s="1191" t="s">
        <v>167</v>
      </c>
      <c r="C14" s="166"/>
      <c r="D14" s="1191" t="s">
        <v>330</v>
      </c>
      <c r="E14" s="80"/>
      <c r="F14" s="1191"/>
      <c r="G14" s="1198" t="s">
        <v>167</v>
      </c>
      <c r="H14" s="1199"/>
      <c r="I14" s="1200"/>
      <c r="J14" s="80"/>
      <c r="K14" s="1198" t="s">
        <v>330</v>
      </c>
      <c r="L14" s="1199"/>
      <c r="M14" s="1200"/>
      <c r="N14" s="80"/>
      <c r="O14" s="374" t="s">
        <v>437</v>
      </c>
      <c r="P14" s="1198" t="s">
        <v>328</v>
      </c>
      <c r="Q14" s="1199"/>
      <c r="R14" s="1200"/>
      <c r="S14" s="1198" t="s">
        <v>329</v>
      </c>
      <c r="T14" s="1200"/>
      <c r="U14" s="1191" t="s">
        <v>320</v>
      </c>
      <c r="V14" s="547"/>
    </row>
    <row r="15" spans="1:22" ht="26.25" thickBot="1" x14ac:dyDescent="0.3">
      <c r="A15" s="1192"/>
      <c r="B15" s="1192"/>
      <c r="C15" s="166"/>
      <c r="D15" s="1192"/>
      <c r="E15" s="80"/>
      <c r="F15" s="1192"/>
      <c r="G15" s="161" t="s">
        <v>171</v>
      </c>
      <c r="H15" s="447" t="s">
        <v>170</v>
      </c>
      <c r="I15" s="450" t="s">
        <v>473</v>
      </c>
      <c r="J15" s="80"/>
      <c r="K15" s="161" t="s">
        <v>171</v>
      </c>
      <c r="L15" s="447" t="s">
        <v>170</v>
      </c>
      <c r="M15" s="450" t="s">
        <v>473</v>
      </c>
      <c r="N15" s="80"/>
      <c r="O15" s="395" t="s">
        <v>438</v>
      </c>
      <c r="P15" s="158" t="s">
        <v>323</v>
      </c>
      <c r="Q15" s="162" t="s">
        <v>324</v>
      </c>
      <c r="R15" s="163" t="s">
        <v>325</v>
      </c>
      <c r="S15" s="28" t="s">
        <v>363</v>
      </c>
      <c r="T15" s="163" t="s">
        <v>327</v>
      </c>
      <c r="U15" s="1192"/>
      <c r="V15" s="547"/>
    </row>
    <row r="16" spans="1:22" x14ac:dyDescent="0.25">
      <c r="A16" s="41" t="s">
        <v>294</v>
      </c>
      <c r="B16" s="284"/>
      <c r="C16" s="285"/>
      <c r="D16" s="284"/>
      <c r="E16" s="80"/>
      <c r="F16" s="41" t="s">
        <v>321</v>
      </c>
      <c r="G16" s="288"/>
      <c r="H16" s="448"/>
      <c r="I16" s="289"/>
      <c r="J16" s="290"/>
      <c r="K16" s="288"/>
      <c r="L16" s="448"/>
      <c r="M16" s="289"/>
      <c r="N16" s="80"/>
      <c r="O16" s="159" t="s">
        <v>237</v>
      </c>
      <c r="P16" s="291"/>
      <c r="Q16" s="299"/>
      <c r="R16" s="300"/>
      <c r="S16" s="291"/>
      <c r="T16" s="300"/>
      <c r="U16" s="301">
        <f t="shared" ref="U16:U17" si="0">SUM(P16:T16)</f>
        <v>0</v>
      </c>
      <c r="V16" s="547"/>
    </row>
    <row r="17" spans="1:22" x14ac:dyDescent="0.25">
      <c r="A17" s="159" t="s">
        <v>295</v>
      </c>
      <c r="B17" s="286"/>
      <c r="C17" s="285"/>
      <c r="D17" s="286"/>
      <c r="E17" s="80"/>
      <c r="F17" s="159">
        <v>20</v>
      </c>
      <c r="G17" s="291"/>
      <c r="H17" s="299"/>
      <c r="I17" s="292"/>
      <c r="J17" s="290"/>
      <c r="K17" s="291"/>
      <c r="L17" s="299"/>
      <c r="M17" s="292"/>
      <c r="N17" s="80"/>
      <c r="O17" s="160" t="s">
        <v>326</v>
      </c>
      <c r="P17" s="293"/>
      <c r="Q17" s="400"/>
      <c r="R17" s="401"/>
      <c r="S17" s="293"/>
      <c r="T17" s="401"/>
      <c r="U17" s="403">
        <f t="shared" si="0"/>
        <v>0</v>
      </c>
      <c r="V17" s="547"/>
    </row>
    <row r="18" spans="1:22" x14ac:dyDescent="0.25">
      <c r="A18" s="159" t="s">
        <v>296</v>
      </c>
      <c r="B18" s="286"/>
      <c r="C18" s="285"/>
      <c r="D18" s="286"/>
      <c r="E18" s="80"/>
      <c r="F18" s="159">
        <v>21</v>
      </c>
      <c r="G18" s="291"/>
      <c r="H18" s="299"/>
      <c r="I18" s="292"/>
      <c r="J18" s="290"/>
      <c r="K18" s="291"/>
      <c r="L18" s="299"/>
      <c r="M18" s="292"/>
      <c r="N18" s="80"/>
      <c r="O18" s="375" t="s">
        <v>439</v>
      </c>
      <c r="P18" s="1190"/>
      <c r="Q18" s="1055"/>
      <c r="R18" s="1076"/>
      <c r="S18" s="396"/>
      <c r="T18" s="397"/>
      <c r="U18" s="301">
        <f>SUM(P18:T18)</f>
        <v>0</v>
      </c>
      <c r="V18" s="547"/>
    </row>
    <row r="19" spans="1:22" x14ac:dyDescent="0.25">
      <c r="A19" s="159" t="s">
        <v>297</v>
      </c>
      <c r="B19" s="286"/>
      <c r="C19" s="285"/>
      <c r="D19" s="286"/>
      <c r="E19" s="80"/>
      <c r="F19" s="159">
        <v>22</v>
      </c>
      <c r="G19" s="291"/>
      <c r="H19" s="299"/>
      <c r="I19" s="292"/>
      <c r="J19" s="290"/>
      <c r="K19" s="291"/>
      <c r="L19" s="299"/>
      <c r="M19" s="292"/>
      <c r="N19" s="80"/>
      <c r="O19" s="422" t="s">
        <v>440</v>
      </c>
      <c r="P19" s="1190"/>
      <c r="Q19" s="1055"/>
      <c r="R19" s="1076"/>
      <c r="S19" s="396"/>
      <c r="T19" s="397"/>
      <c r="U19" s="301">
        <f>SUM(P19:T19)</f>
        <v>0</v>
      </c>
      <c r="V19" s="547"/>
    </row>
    <row r="20" spans="1:22" ht="15.75" thickBot="1" x14ac:dyDescent="0.3">
      <c r="A20" s="159" t="s">
        <v>298</v>
      </c>
      <c r="B20" s="286"/>
      <c r="C20" s="285"/>
      <c r="D20" s="286"/>
      <c r="E20" s="80"/>
      <c r="F20" s="159">
        <v>23</v>
      </c>
      <c r="G20" s="291"/>
      <c r="H20" s="299"/>
      <c r="I20" s="292"/>
      <c r="J20" s="290"/>
      <c r="K20" s="291"/>
      <c r="L20" s="299"/>
      <c r="M20" s="292"/>
      <c r="N20" s="80"/>
      <c r="O20" s="432" t="s">
        <v>464</v>
      </c>
      <c r="P20" s="1188"/>
      <c r="Q20" s="1065"/>
      <c r="R20" s="1189"/>
      <c r="S20" s="398"/>
      <c r="T20" s="399"/>
      <c r="U20" s="302">
        <f>SUM(P20:T20)</f>
        <v>0</v>
      </c>
      <c r="V20" s="547"/>
    </row>
    <row r="21" spans="1:22" ht="15.75" thickBot="1" x14ac:dyDescent="0.3">
      <c r="A21" s="159" t="s">
        <v>299</v>
      </c>
      <c r="B21" s="286"/>
      <c r="C21" s="285"/>
      <c r="D21" s="286"/>
      <c r="E21" s="80"/>
      <c r="F21" s="159">
        <v>24</v>
      </c>
      <c r="G21" s="291"/>
      <c r="H21" s="299"/>
      <c r="I21" s="292"/>
      <c r="J21" s="290"/>
      <c r="K21" s="291"/>
      <c r="L21" s="299"/>
      <c r="M21" s="292"/>
      <c r="N21" s="80"/>
      <c r="O21" s="547"/>
      <c r="P21" s="547"/>
      <c r="Q21" s="547"/>
      <c r="R21" s="547"/>
      <c r="S21" s="547"/>
      <c r="T21" s="547"/>
      <c r="U21" s="547"/>
      <c r="V21" s="547"/>
    </row>
    <row r="22" spans="1:22" x14ac:dyDescent="0.25">
      <c r="A22" s="159" t="s">
        <v>300</v>
      </c>
      <c r="B22" s="286"/>
      <c r="C22" s="285"/>
      <c r="D22" s="286"/>
      <c r="E22" s="80"/>
      <c r="F22" s="159">
        <v>25</v>
      </c>
      <c r="G22" s="291"/>
      <c r="H22" s="299"/>
      <c r="I22" s="292"/>
      <c r="J22" s="290"/>
      <c r="K22" s="291"/>
      <c r="L22" s="299"/>
      <c r="M22" s="292"/>
      <c r="N22" s="80"/>
      <c r="O22" s="1179" t="s">
        <v>930</v>
      </c>
      <c r="P22" s="1180"/>
      <c r="Q22" s="1180"/>
      <c r="R22" s="1180"/>
      <c r="S22" s="1180"/>
      <c r="T22" s="1180"/>
      <c r="U22" s="1181"/>
      <c r="V22" s="547"/>
    </row>
    <row r="23" spans="1:22" ht="15" customHeight="1" x14ac:dyDescent="0.25">
      <c r="A23" s="159" t="s">
        <v>301</v>
      </c>
      <c r="B23" s="286"/>
      <c r="C23" s="285"/>
      <c r="D23" s="286"/>
      <c r="E23" s="80"/>
      <c r="F23" s="159">
        <v>26</v>
      </c>
      <c r="G23" s="291"/>
      <c r="H23" s="299"/>
      <c r="I23" s="292"/>
      <c r="J23" s="290"/>
      <c r="K23" s="291"/>
      <c r="L23" s="299"/>
      <c r="M23" s="292"/>
      <c r="N23" s="80"/>
      <c r="O23" s="1182"/>
      <c r="P23" s="1183"/>
      <c r="Q23" s="1183"/>
      <c r="R23" s="1183"/>
      <c r="S23" s="1183"/>
      <c r="T23" s="1183"/>
      <c r="U23" s="1184"/>
      <c r="V23" s="547"/>
    </row>
    <row r="24" spans="1:22" x14ac:dyDescent="0.25">
      <c r="A24" s="159" t="s">
        <v>302</v>
      </c>
      <c r="B24" s="286"/>
      <c r="C24" s="285"/>
      <c r="D24" s="286"/>
      <c r="E24" s="80"/>
      <c r="F24" s="159">
        <v>27</v>
      </c>
      <c r="G24" s="291"/>
      <c r="H24" s="299"/>
      <c r="I24" s="292"/>
      <c r="J24" s="290"/>
      <c r="K24" s="291"/>
      <c r="L24" s="299"/>
      <c r="M24" s="292"/>
      <c r="N24" s="80"/>
      <c r="O24" s="1182"/>
      <c r="P24" s="1183"/>
      <c r="Q24" s="1183"/>
      <c r="R24" s="1183"/>
      <c r="S24" s="1183"/>
      <c r="T24" s="1183"/>
      <c r="U24" s="1184"/>
      <c r="V24" s="547"/>
    </row>
    <row r="25" spans="1:22" x14ac:dyDescent="0.25">
      <c r="A25" s="159" t="s">
        <v>303</v>
      </c>
      <c r="B25" s="286"/>
      <c r="C25" s="285"/>
      <c r="D25" s="286"/>
      <c r="E25" s="80"/>
      <c r="F25" s="159">
        <v>28</v>
      </c>
      <c r="G25" s="291"/>
      <c r="H25" s="299"/>
      <c r="I25" s="292"/>
      <c r="J25" s="290"/>
      <c r="K25" s="291"/>
      <c r="L25" s="299"/>
      <c r="M25" s="292"/>
      <c r="N25" s="80"/>
      <c r="O25" s="1182"/>
      <c r="P25" s="1183"/>
      <c r="Q25" s="1183"/>
      <c r="R25" s="1183"/>
      <c r="S25" s="1183"/>
      <c r="T25" s="1183"/>
      <c r="U25" s="1184"/>
      <c r="V25" s="547"/>
    </row>
    <row r="26" spans="1:22" x14ac:dyDescent="0.25">
      <c r="A26" s="159" t="s">
        <v>304</v>
      </c>
      <c r="B26" s="286"/>
      <c r="C26" s="285"/>
      <c r="D26" s="286"/>
      <c r="E26" s="80"/>
      <c r="F26" s="159">
        <v>29</v>
      </c>
      <c r="G26" s="291"/>
      <c r="H26" s="299"/>
      <c r="I26" s="292"/>
      <c r="J26" s="290"/>
      <c r="K26" s="291"/>
      <c r="L26" s="299"/>
      <c r="M26" s="292"/>
      <c r="N26" s="80"/>
      <c r="O26" s="1182"/>
      <c r="P26" s="1183"/>
      <c r="Q26" s="1183"/>
      <c r="R26" s="1183"/>
      <c r="S26" s="1183"/>
      <c r="T26" s="1183"/>
      <c r="U26" s="1184"/>
      <c r="V26" s="547"/>
    </row>
    <row r="27" spans="1:22" x14ac:dyDescent="0.25">
      <c r="A27" s="159" t="s">
        <v>305</v>
      </c>
      <c r="B27" s="286"/>
      <c r="C27" s="285"/>
      <c r="D27" s="286"/>
      <c r="E27" s="80"/>
      <c r="F27" s="159">
        <v>30</v>
      </c>
      <c r="G27" s="291"/>
      <c r="H27" s="299"/>
      <c r="I27" s="292"/>
      <c r="J27" s="290"/>
      <c r="K27" s="291"/>
      <c r="L27" s="299"/>
      <c r="M27" s="292"/>
      <c r="N27" s="80"/>
      <c r="O27" s="1182"/>
      <c r="P27" s="1183"/>
      <c r="Q27" s="1183"/>
      <c r="R27" s="1183"/>
      <c r="S27" s="1183"/>
      <c r="T27" s="1183"/>
      <c r="U27" s="1184"/>
      <c r="V27" s="547"/>
    </row>
    <row r="28" spans="1:22" x14ac:dyDescent="0.25">
      <c r="A28" s="159" t="s">
        <v>306</v>
      </c>
      <c r="B28" s="286"/>
      <c r="C28" s="285"/>
      <c r="D28" s="286"/>
      <c r="E28" s="80"/>
      <c r="F28" s="159">
        <v>31</v>
      </c>
      <c r="G28" s="291"/>
      <c r="H28" s="299"/>
      <c r="I28" s="292"/>
      <c r="J28" s="290"/>
      <c r="K28" s="291"/>
      <c r="L28" s="299"/>
      <c r="M28" s="292"/>
      <c r="N28" s="80"/>
      <c r="O28" s="1182"/>
      <c r="P28" s="1183"/>
      <c r="Q28" s="1183"/>
      <c r="R28" s="1183"/>
      <c r="S28" s="1183"/>
      <c r="T28" s="1183"/>
      <c r="U28" s="1184"/>
      <c r="V28" s="547"/>
    </row>
    <row r="29" spans="1:22" ht="15.75" thickBot="1" x14ac:dyDescent="0.3">
      <c r="A29" s="159" t="s">
        <v>307</v>
      </c>
      <c r="B29" s="286"/>
      <c r="C29" s="285"/>
      <c r="D29" s="286"/>
      <c r="E29" s="80"/>
      <c r="F29" s="159">
        <v>32</v>
      </c>
      <c r="G29" s="291"/>
      <c r="H29" s="299"/>
      <c r="I29" s="292"/>
      <c r="J29" s="290"/>
      <c r="K29" s="291"/>
      <c r="L29" s="299"/>
      <c r="M29" s="292"/>
      <c r="N29" s="80"/>
      <c r="O29" s="1185"/>
      <c r="P29" s="1186"/>
      <c r="Q29" s="1186"/>
      <c r="R29" s="1186"/>
      <c r="S29" s="1186"/>
      <c r="T29" s="1186"/>
      <c r="U29" s="1187"/>
      <c r="V29" s="547"/>
    </row>
    <row r="30" spans="1:22" x14ac:dyDescent="0.25">
      <c r="A30" s="159" t="s">
        <v>308</v>
      </c>
      <c r="B30" s="286"/>
      <c r="C30" s="285"/>
      <c r="D30" s="286"/>
      <c r="E30" s="80"/>
      <c r="F30" s="159">
        <v>33</v>
      </c>
      <c r="G30" s="291"/>
      <c r="H30" s="299"/>
      <c r="I30" s="292"/>
      <c r="J30" s="290"/>
      <c r="K30" s="291"/>
      <c r="L30" s="299"/>
      <c r="M30" s="292"/>
      <c r="N30" s="80"/>
      <c r="O30" s="1179" t="s">
        <v>932</v>
      </c>
      <c r="P30" s="1180"/>
      <c r="Q30" s="1180"/>
      <c r="R30" s="1180"/>
      <c r="S30" s="1180"/>
      <c r="T30" s="1180"/>
      <c r="U30" s="1181"/>
      <c r="V30" s="547"/>
    </row>
    <row r="31" spans="1:22" x14ac:dyDescent="0.25">
      <c r="A31" s="159" t="s">
        <v>309</v>
      </c>
      <c r="B31" s="286"/>
      <c r="C31" s="285"/>
      <c r="D31" s="286"/>
      <c r="E31" s="80"/>
      <c r="F31" s="159">
        <v>34</v>
      </c>
      <c r="G31" s="291"/>
      <c r="H31" s="299"/>
      <c r="I31" s="292"/>
      <c r="J31" s="290"/>
      <c r="K31" s="291"/>
      <c r="L31" s="299"/>
      <c r="M31" s="292"/>
      <c r="N31" s="80"/>
      <c r="O31" s="1182"/>
      <c r="P31" s="1183"/>
      <c r="Q31" s="1183"/>
      <c r="R31" s="1183"/>
      <c r="S31" s="1183"/>
      <c r="T31" s="1183"/>
      <c r="U31" s="1184"/>
      <c r="V31" s="547"/>
    </row>
    <row r="32" spans="1:22" x14ac:dyDescent="0.25">
      <c r="A32" s="159" t="s">
        <v>310</v>
      </c>
      <c r="B32" s="286"/>
      <c r="C32" s="285"/>
      <c r="D32" s="286"/>
      <c r="E32" s="80"/>
      <c r="F32" s="159">
        <v>35</v>
      </c>
      <c r="G32" s="291"/>
      <c r="H32" s="299"/>
      <c r="I32" s="292"/>
      <c r="J32" s="290"/>
      <c r="K32" s="291"/>
      <c r="L32" s="299"/>
      <c r="M32" s="292"/>
      <c r="N32" s="80"/>
      <c r="O32" s="1182"/>
      <c r="P32" s="1183"/>
      <c r="Q32" s="1183"/>
      <c r="R32" s="1183"/>
      <c r="S32" s="1183"/>
      <c r="T32" s="1183"/>
      <c r="U32" s="1184"/>
      <c r="V32" s="547"/>
    </row>
    <row r="33" spans="1:22" ht="15.75" thickBot="1" x14ac:dyDescent="0.3">
      <c r="A33" s="159" t="s">
        <v>311</v>
      </c>
      <c r="B33" s="286"/>
      <c r="C33" s="285"/>
      <c r="D33" s="286"/>
      <c r="E33" s="80"/>
      <c r="F33" s="159">
        <v>36</v>
      </c>
      <c r="G33" s="291"/>
      <c r="H33" s="299"/>
      <c r="I33" s="292"/>
      <c r="J33" s="290"/>
      <c r="K33" s="291"/>
      <c r="L33" s="299"/>
      <c r="M33" s="292"/>
      <c r="N33" s="80"/>
      <c r="O33" s="1185"/>
      <c r="P33" s="1186"/>
      <c r="Q33" s="1186"/>
      <c r="R33" s="1186"/>
      <c r="S33" s="1186"/>
      <c r="T33" s="1186"/>
      <c r="U33" s="1187"/>
      <c r="V33" s="547"/>
    </row>
    <row r="34" spans="1:22" x14ac:dyDescent="0.25">
      <c r="A34" s="159" t="s">
        <v>312</v>
      </c>
      <c r="B34" s="286"/>
      <c r="C34" s="285"/>
      <c r="D34" s="286"/>
      <c r="E34" s="80"/>
      <c r="F34" s="159">
        <v>37</v>
      </c>
      <c r="G34" s="291"/>
      <c r="H34" s="299"/>
      <c r="I34" s="292"/>
      <c r="J34" s="290"/>
      <c r="K34" s="291"/>
      <c r="L34" s="299"/>
      <c r="M34" s="292"/>
      <c r="N34" s="80"/>
      <c r="O34" s="80"/>
      <c r="P34" s="80"/>
      <c r="Q34" s="80"/>
      <c r="R34" s="80"/>
      <c r="S34" s="80"/>
      <c r="T34" s="547"/>
      <c r="U34" s="547"/>
      <c r="V34" s="547"/>
    </row>
    <row r="35" spans="1:22" x14ac:dyDescent="0.25">
      <c r="A35" s="159" t="s">
        <v>313</v>
      </c>
      <c r="B35" s="286"/>
      <c r="C35" s="285"/>
      <c r="D35" s="286"/>
      <c r="E35" s="80"/>
      <c r="F35" s="159">
        <v>38</v>
      </c>
      <c r="G35" s="291"/>
      <c r="H35" s="299"/>
      <c r="I35" s="292"/>
      <c r="J35" s="290"/>
      <c r="K35" s="291"/>
      <c r="L35" s="299"/>
      <c r="M35" s="292"/>
      <c r="N35" s="80"/>
      <c r="O35" s="80"/>
      <c r="P35" s="80"/>
      <c r="Q35" s="80"/>
      <c r="R35" s="80"/>
      <c r="S35" s="80"/>
      <c r="T35" s="547"/>
      <c r="U35" s="547"/>
      <c r="V35" s="547"/>
    </row>
    <row r="36" spans="1:22" x14ac:dyDescent="0.25">
      <c r="A36" s="159" t="s">
        <v>314</v>
      </c>
      <c r="B36" s="286"/>
      <c r="C36" s="285"/>
      <c r="D36" s="286"/>
      <c r="E36" s="80"/>
      <c r="F36" s="159">
        <v>39</v>
      </c>
      <c r="G36" s="291"/>
      <c r="H36" s="299"/>
      <c r="I36" s="292"/>
      <c r="J36" s="290"/>
      <c r="K36" s="291"/>
      <c r="L36" s="299"/>
      <c r="M36" s="292"/>
      <c r="N36" s="80"/>
      <c r="O36" s="80"/>
      <c r="P36" s="80"/>
      <c r="Q36" s="80"/>
      <c r="R36" s="80"/>
      <c r="S36" s="80"/>
      <c r="T36" s="547"/>
      <c r="U36" s="547"/>
      <c r="V36" s="547"/>
    </row>
    <row r="37" spans="1:22" x14ac:dyDescent="0.25">
      <c r="A37" s="159" t="s">
        <v>315</v>
      </c>
      <c r="B37" s="286"/>
      <c r="C37" s="285"/>
      <c r="D37" s="286"/>
      <c r="E37" s="80"/>
      <c r="F37" s="159">
        <v>40</v>
      </c>
      <c r="G37" s="291"/>
      <c r="H37" s="299"/>
      <c r="I37" s="292"/>
      <c r="J37" s="290"/>
      <c r="K37" s="291"/>
      <c r="L37" s="299"/>
      <c r="M37" s="292"/>
      <c r="N37" s="80"/>
      <c r="O37" s="80"/>
      <c r="P37" s="80"/>
      <c r="Q37" s="80"/>
      <c r="R37" s="80"/>
      <c r="S37" s="80"/>
      <c r="T37" s="547"/>
      <c r="U37" s="547"/>
      <c r="V37" s="547"/>
    </row>
    <row r="38" spans="1:22" x14ac:dyDescent="0.25">
      <c r="A38" s="159" t="s">
        <v>316</v>
      </c>
      <c r="B38" s="286"/>
      <c r="C38" s="285"/>
      <c r="D38" s="286"/>
      <c r="E38" s="80"/>
      <c r="F38" s="159">
        <v>41</v>
      </c>
      <c r="G38" s="291"/>
      <c r="H38" s="299"/>
      <c r="I38" s="292"/>
      <c r="J38" s="290"/>
      <c r="K38" s="291"/>
      <c r="L38" s="299"/>
      <c r="M38" s="292"/>
      <c r="N38" s="80"/>
      <c r="O38" s="80"/>
      <c r="P38" s="80"/>
      <c r="Q38" s="80"/>
      <c r="R38" s="80"/>
      <c r="S38" s="80"/>
      <c r="T38" s="547"/>
      <c r="U38" s="547"/>
      <c r="V38" s="547"/>
    </row>
    <row r="39" spans="1:22" ht="14.45" customHeight="1" x14ac:dyDescent="0.25">
      <c r="A39" s="159" t="s">
        <v>317</v>
      </c>
      <c r="B39" s="286"/>
      <c r="C39" s="285"/>
      <c r="D39" s="286"/>
      <c r="E39" s="80"/>
      <c r="F39" s="159">
        <v>42</v>
      </c>
      <c r="G39" s="291"/>
      <c r="H39" s="299"/>
      <c r="I39" s="292"/>
      <c r="J39" s="290"/>
      <c r="K39" s="291"/>
      <c r="L39" s="299"/>
      <c r="M39" s="292"/>
      <c r="N39" s="80"/>
      <c r="O39" s="80"/>
      <c r="P39" s="80"/>
      <c r="Q39" s="80"/>
      <c r="R39" s="80"/>
      <c r="S39" s="80"/>
      <c r="T39" s="547"/>
      <c r="U39" s="547"/>
      <c r="V39" s="547"/>
    </row>
    <row r="40" spans="1:22" x14ac:dyDescent="0.25">
      <c r="A40" s="159" t="s">
        <v>318</v>
      </c>
      <c r="B40" s="286"/>
      <c r="C40" s="285"/>
      <c r="D40" s="286"/>
      <c r="E40" s="80"/>
      <c r="F40" s="159">
        <v>43</v>
      </c>
      <c r="G40" s="291"/>
      <c r="H40" s="299"/>
      <c r="I40" s="292"/>
      <c r="J40" s="290"/>
      <c r="K40" s="291"/>
      <c r="L40" s="299"/>
      <c r="M40" s="292"/>
      <c r="N40" s="80"/>
      <c r="O40" s="80"/>
      <c r="P40" s="80"/>
      <c r="Q40" s="80"/>
      <c r="R40" s="80"/>
      <c r="S40" s="80"/>
      <c r="T40" s="547"/>
      <c r="U40" s="547"/>
      <c r="V40" s="547"/>
    </row>
    <row r="41" spans="1:22" x14ac:dyDescent="0.25">
      <c r="A41" s="159" t="s">
        <v>319</v>
      </c>
      <c r="B41" s="286"/>
      <c r="C41" s="285"/>
      <c r="D41" s="286"/>
      <c r="E41" s="80"/>
      <c r="F41" s="159">
        <v>44</v>
      </c>
      <c r="G41" s="291"/>
      <c r="H41" s="299"/>
      <c r="I41" s="292"/>
      <c r="J41" s="290"/>
      <c r="K41" s="291"/>
      <c r="L41" s="299"/>
      <c r="M41" s="292"/>
      <c r="N41" s="80"/>
      <c r="O41" s="80"/>
      <c r="P41" s="80"/>
      <c r="Q41" s="80"/>
      <c r="R41" s="80"/>
      <c r="S41" s="80"/>
      <c r="T41" s="547"/>
      <c r="U41" s="547"/>
      <c r="V41" s="547"/>
    </row>
    <row r="42" spans="1:22" x14ac:dyDescent="0.25">
      <c r="A42" s="321" t="s">
        <v>370</v>
      </c>
      <c r="B42" s="286"/>
      <c r="C42" s="285"/>
      <c r="D42" s="287"/>
      <c r="E42" s="80"/>
      <c r="F42" s="159">
        <v>45</v>
      </c>
      <c r="G42" s="291"/>
      <c r="H42" s="299"/>
      <c r="I42" s="292"/>
      <c r="J42" s="290"/>
      <c r="K42" s="291"/>
      <c r="L42" s="299"/>
      <c r="M42" s="292"/>
      <c r="N42" s="80"/>
      <c r="O42" s="80"/>
      <c r="P42" s="80"/>
      <c r="Q42" s="80"/>
      <c r="R42" s="80"/>
      <c r="S42" s="80"/>
      <c r="T42" s="547"/>
      <c r="U42" s="547"/>
      <c r="V42" s="547"/>
    </row>
    <row r="43" spans="1:22" x14ac:dyDescent="0.25">
      <c r="A43" s="321" t="s">
        <v>371</v>
      </c>
      <c r="B43" s="286"/>
      <c r="C43" s="285"/>
      <c r="D43" s="286"/>
      <c r="E43" s="80"/>
      <c r="F43" s="159">
        <v>46</v>
      </c>
      <c r="G43" s="291"/>
      <c r="H43" s="299"/>
      <c r="I43" s="292"/>
      <c r="J43" s="290"/>
      <c r="K43" s="291"/>
      <c r="L43" s="299"/>
      <c r="M43" s="292"/>
      <c r="N43" s="80"/>
      <c r="O43" s="80"/>
      <c r="P43" s="80"/>
      <c r="Q43" s="80"/>
      <c r="R43" s="80"/>
      <c r="S43" s="80"/>
      <c r="T43" s="547"/>
      <c r="U43" s="547"/>
      <c r="V43" s="547"/>
    </row>
    <row r="44" spans="1:22" x14ac:dyDescent="0.25">
      <c r="A44" s="321" t="s">
        <v>372</v>
      </c>
      <c r="B44" s="325"/>
      <c r="C44" s="166"/>
      <c r="D44" s="325"/>
      <c r="E44" s="80"/>
      <c r="F44" s="159">
        <v>47</v>
      </c>
      <c r="G44" s="291"/>
      <c r="H44" s="299"/>
      <c r="I44" s="292"/>
      <c r="J44" s="290"/>
      <c r="K44" s="291"/>
      <c r="L44" s="299"/>
      <c r="M44" s="292"/>
      <c r="N44" s="80"/>
      <c r="O44" s="80"/>
      <c r="P44" s="80"/>
      <c r="Q44" s="80"/>
      <c r="R44" s="80"/>
      <c r="S44" s="80"/>
      <c r="T44" s="547"/>
      <c r="U44" s="547"/>
      <c r="V44" s="547"/>
    </row>
    <row r="45" spans="1:22" x14ac:dyDescent="0.25">
      <c r="A45" s="321" t="s">
        <v>373</v>
      </c>
      <c r="B45" s="325"/>
      <c r="C45" s="166"/>
      <c r="D45" s="325"/>
      <c r="E45" s="80"/>
      <c r="F45" s="159">
        <v>48</v>
      </c>
      <c r="G45" s="291"/>
      <c r="H45" s="299"/>
      <c r="I45" s="292"/>
      <c r="J45" s="290"/>
      <c r="K45" s="291"/>
      <c r="L45" s="299"/>
      <c r="M45" s="292"/>
      <c r="N45" s="80"/>
      <c r="O45" s="80"/>
      <c r="P45" s="80"/>
      <c r="Q45" s="80"/>
      <c r="R45" s="80"/>
      <c r="S45" s="80"/>
      <c r="T45" s="547"/>
      <c r="U45" s="547"/>
      <c r="V45" s="547"/>
    </row>
    <row r="46" spans="1:22" x14ac:dyDescent="0.25">
      <c r="A46" s="321" t="s">
        <v>374</v>
      </c>
      <c r="B46" s="325"/>
      <c r="C46" s="166"/>
      <c r="D46" s="325"/>
      <c r="E46" s="80"/>
      <c r="F46" s="159">
        <v>49</v>
      </c>
      <c r="G46" s="291"/>
      <c r="H46" s="299"/>
      <c r="I46" s="292"/>
      <c r="J46" s="290"/>
      <c r="K46" s="291"/>
      <c r="L46" s="299"/>
      <c r="M46" s="292"/>
      <c r="N46" s="80"/>
      <c r="O46" s="80"/>
      <c r="P46" s="80"/>
      <c r="Q46" s="80"/>
      <c r="R46" s="80"/>
      <c r="S46" s="80"/>
      <c r="T46" s="547"/>
      <c r="U46" s="547"/>
      <c r="V46" s="547"/>
    </row>
    <row r="47" spans="1:22" x14ac:dyDescent="0.25">
      <c r="A47" s="321" t="s">
        <v>375</v>
      </c>
      <c r="B47" s="325"/>
      <c r="C47" s="166"/>
      <c r="D47" s="325"/>
      <c r="E47" s="80"/>
      <c r="F47" s="159">
        <v>50</v>
      </c>
      <c r="G47" s="291"/>
      <c r="H47" s="299"/>
      <c r="I47" s="292"/>
      <c r="J47" s="290"/>
      <c r="K47" s="291"/>
      <c r="L47" s="299"/>
      <c r="M47" s="292"/>
      <c r="N47" s="80"/>
      <c r="O47" s="80"/>
      <c r="P47" s="80"/>
      <c r="Q47" s="80"/>
      <c r="R47" s="80"/>
      <c r="S47" s="80"/>
      <c r="T47" s="547"/>
      <c r="U47" s="547"/>
      <c r="V47" s="547"/>
    </row>
    <row r="48" spans="1:22" x14ac:dyDescent="0.25">
      <c r="A48" s="321" t="s">
        <v>376</v>
      </c>
      <c r="B48" s="325"/>
      <c r="C48" s="166"/>
      <c r="D48" s="325"/>
      <c r="E48" s="80"/>
      <c r="F48" s="159">
        <v>51</v>
      </c>
      <c r="G48" s="291"/>
      <c r="H48" s="299"/>
      <c r="I48" s="292"/>
      <c r="J48" s="290"/>
      <c r="K48" s="291"/>
      <c r="L48" s="299"/>
      <c r="M48" s="292"/>
      <c r="N48" s="80"/>
      <c r="O48" s="80"/>
      <c r="P48" s="80"/>
      <c r="Q48" s="80"/>
      <c r="R48" s="80"/>
      <c r="S48" s="80"/>
      <c r="T48" s="547"/>
      <c r="U48" s="547"/>
      <c r="V48" s="547"/>
    </row>
    <row r="49" spans="1:22" x14ac:dyDescent="0.25">
      <c r="A49" s="321" t="s">
        <v>377</v>
      </c>
      <c r="B49" s="325"/>
      <c r="C49" s="166"/>
      <c r="D49" s="325"/>
      <c r="E49" s="80"/>
      <c r="F49" s="159">
        <v>52</v>
      </c>
      <c r="G49" s="291"/>
      <c r="H49" s="299"/>
      <c r="I49" s="292"/>
      <c r="J49" s="290"/>
      <c r="K49" s="291"/>
      <c r="L49" s="299"/>
      <c r="M49" s="292"/>
      <c r="N49" s="80"/>
      <c r="O49" s="80"/>
      <c r="P49" s="80"/>
      <c r="Q49" s="80"/>
      <c r="R49" s="80"/>
      <c r="S49" s="80"/>
      <c r="T49" s="80"/>
      <c r="U49" s="80"/>
      <c r="V49" s="547"/>
    </row>
    <row r="50" spans="1:22" x14ac:dyDescent="0.25">
      <c r="A50" s="321" t="s">
        <v>378</v>
      </c>
      <c r="B50" s="325"/>
      <c r="C50" s="166"/>
      <c r="D50" s="325"/>
      <c r="E50" s="80"/>
      <c r="F50" s="159">
        <v>53</v>
      </c>
      <c r="G50" s="291"/>
      <c r="H50" s="299"/>
      <c r="I50" s="292"/>
      <c r="J50" s="290"/>
      <c r="K50" s="291"/>
      <c r="L50" s="299"/>
      <c r="M50" s="292"/>
      <c r="N50" s="80"/>
      <c r="O50" s="80"/>
      <c r="P50" s="80"/>
      <c r="Q50" s="80"/>
      <c r="R50" s="80"/>
      <c r="S50" s="80"/>
      <c r="T50" s="80"/>
      <c r="U50" s="80"/>
      <c r="V50" s="547"/>
    </row>
    <row r="51" spans="1:22" x14ac:dyDescent="0.25">
      <c r="A51" s="321" t="s">
        <v>379</v>
      </c>
      <c r="B51" s="325"/>
      <c r="C51" s="166"/>
      <c r="D51" s="325"/>
      <c r="E51" s="80"/>
      <c r="F51" s="159">
        <v>54</v>
      </c>
      <c r="G51" s="291"/>
      <c r="H51" s="299"/>
      <c r="I51" s="292"/>
      <c r="J51" s="290"/>
      <c r="K51" s="291"/>
      <c r="L51" s="299"/>
      <c r="M51" s="292"/>
      <c r="N51" s="80"/>
      <c r="O51" s="80"/>
      <c r="P51" s="80"/>
      <c r="Q51" s="80"/>
      <c r="R51" s="80"/>
      <c r="S51" s="80"/>
      <c r="T51" s="80"/>
      <c r="U51" s="80"/>
      <c r="V51" s="547"/>
    </row>
    <row r="52" spans="1:22" x14ac:dyDescent="0.25">
      <c r="A52" s="321" t="s">
        <v>380</v>
      </c>
      <c r="B52" s="325"/>
      <c r="C52" s="166"/>
      <c r="D52" s="325"/>
      <c r="E52" s="80"/>
      <c r="F52" s="159">
        <v>55</v>
      </c>
      <c r="G52" s="291"/>
      <c r="H52" s="299"/>
      <c r="I52" s="292"/>
      <c r="J52" s="290"/>
      <c r="K52" s="291"/>
      <c r="L52" s="299"/>
      <c r="M52" s="292"/>
      <c r="N52" s="80"/>
      <c r="O52" s="80"/>
      <c r="P52" s="80"/>
      <c r="Q52" s="80"/>
      <c r="R52" s="80"/>
      <c r="S52" s="80"/>
      <c r="T52" s="80"/>
      <c r="U52" s="80"/>
      <c r="V52" s="547"/>
    </row>
    <row r="53" spans="1:22" x14ac:dyDescent="0.25">
      <c r="A53" s="321" t="s">
        <v>381</v>
      </c>
      <c r="B53" s="325"/>
      <c r="C53" s="166"/>
      <c r="D53" s="325"/>
      <c r="E53" s="80"/>
      <c r="F53" s="159">
        <v>56</v>
      </c>
      <c r="G53" s="291"/>
      <c r="H53" s="299"/>
      <c r="I53" s="292"/>
      <c r="J53" s="290"/>
      <c r="K53" s="291"/>
      <c r="L53" s="299"/>
      <c r="M53" s="292"/>
      <c r="N53" s="80"/>
      <c r="O53" s="80"/>
      <c r="P53" s="80"/>
      <c r="Q53" s="80"/>
      <c r="R53" s="80"/>
      <c r="S53" s="80"/>
      <c r="T53" s="80"/>
      <c r="U53" s="80"/>
      <c r="V53" s="547"/>
    </row>
    <row r="54" spans="1:22" x14ac:dyDescent="0.25">
      <c r="A54" s="321" t="s">
        <v>382</v>
      </c>
      <c r="B54" s="325"/>
      <c r="C54" s="166"/>
      <c r="D54" s="325"/>
      <c r="E54" s="80"/>
      <c r="F54" s="159">
        <v>57</v>
      </c>
      <c r="G54" s="291"/>
      <c r="H54" s="299"/>
      <c r="I54" s="292"/>
      <c r="J54" s="290"/>
      <c r="K54" s="291"/>
      <c r="L54" s="299"/>
      <c r="M54" s="292"/>
      <c r="N54" s="80"/>
      <c r="O54" s="80"/>
      <c r="P54" s="80"/>
      <c r="Q54" s="80"/>
      <c r="R54" s="80"/>
      <c r="S54" s="80"/>
      <c r="T54" s="80"/>
      <c r="U54" s="80"/>
      <c r="V54" s="547"/>
    </row>
    <row r="55" spans="1:22" x14ac:dyDescent="0.25">
      <c r="A55" s="321" t="s">
        <v>383</v>
      </c>
      <c r="B55" s="325"/>
      <c r="C55" s="166"/>
      <c r="D55" s="325"/>
      <c r="E55" s="80"/>
      <c r="F55" s="159">
        <v>58</v>
      </c>
      <c r="G55" s="291"/>
      <c r="H55" s="299"/>
      <c r="I55" s="292"/>
      <c r="J55" s="290"/>
      <c r="K55" s="291"/>
      <c r="L55" s="299"/>
      <c r="M55" s="292"/>
      <c r="N55" s="80"/>
      <c r="O55" s="80"/>
      <c r="P55" s="80"/>
      <c r="Q55" s="80"/>
      <c r="R55" s="80"/>
      <c r="S55" s="80"/>
      <c r="T55" s="80"/>
      <c r="U55" s="80"/>
      <c r="V55" s="547"/>
    </row>
    <row r="56" spans="1:22" x14ac:dyDescent="0.25">
      <c r="A56" s="321" t="s">
        <v>384</v>
      </c>
      <c r="B56" s="325"/>
      <c r="C56" s="166"/>
      <c r="D56" s="325"/>
      <c r="E56" s="80"/>
      <c r="F56" s="159">
        <v>59</v>
      </c>
      <c r="G56" s="291"/>
      <c r="H56" s="299"/>
      <c r="I56" s="292"/>
      <c r="J56" s="290"/>
      <c r="K56" s="291"/>
      <c r="L56" s="299"/>
      <c r="M56" s="292"/>
      <c r="N56" s="80"/>
      <c r="O56" s="80"/>
      <c r="P56" s="80"/>
      <c r="Q56" s="80"/>
      <c r="R56" s="80"/>
      <c r="S56" s="80"/>
      <c r="T56" s="80"/>
      <c r="U56" s="80"/>
      <c r="V56" s="547"/>
    </row>
    <row r="57" spans="1:22" x14ac:dyDescent="0.25">
      <c r="A57" s="321" t="s">
        <v>385</v>
      </c>
      <c r="B57" s="325"/>
      <c r="C57" s="166"/>
      <c r="D57" s="325"/>
      <c r="E57" s="80"/>
      <c r="F57" s="159">
        <v>60</v>
      </c>
      <c r="G57" s="291"/>
      <c r="H57" s="299"/>
      <c r="I57" s="292"/>
      <c r="J57" s="290"/>
      <c r="K57" s="291"/>
      <c r="L57" s="299"/>
      <c r="M57" s="292"/>
      <c r="N57" s="80"/>
      <c r="O57" s="80"/>
      <c r="P57" s="80"/>
      <c r="Q57" s="80"/>
      <c r="R57" s="80"/>
      <c r="S57" s="80"/>
      <c r="T57" s="80"/>
      <c r="U57" s="80"/>
      <c r="V57" s="547"/>
    </row>
    <row r="58" spans="1:22" x14ac:dyDescent="0.25">
      <c r="A58" s="321" t="s">
        <v>386</v>
      </c>
      <c r="B58" s="325"/>
      <c r="C58" s="166"/>
      <c r="D58" s="325"/>
      <c r="E58" s="80"/>
      <c r="F58" s="159">
        <v>61</v>
      </c>
      <c r="G58" s="291"/>
      <c r="H58" s="299"/>
      <c r="I58" s="292"/>
      <c r="J58" s="290"/>
      <c r="K58" s="291"/>
      <c r="L58" s="299"/>
      <c r="M58" s="292"/>
      <c r="N58" s="80"/>
      <c r="O58" s="80"/>
      <c r="P58" s="80"/>
      <c r="Q58" s="80"/>
      <c r="R58" s="80"/>
      <c r="S58" s="80"/>
      <c r="T58" s="80"/>
      <c r="U58" s="80"/>
      <c r="V58" s="547"/>
    </row>
    <row r="59" spans="1:22" x14ac:dyDescent="0.25">
      <c r="A59" s="321" t="s">
        <v>387</v>
      </c>
      <c r="B59" s="325"/>
      <c r="C59" s="166"/>
      <c r="D59" s="325"/>
      <c r="E59" s="80"/>
      <c r="F59" s="159">
        <v>62</v>
      </c>
      <c r="G59" s="291"/>
      <c r="H59" s="299"/>
      <c r="I59" s="292"/>
      <c r="J59" s="290"/>
      <c r="K59" s="291"/>
      <c r="L59" s="299"/>
      <c r="M59" s="292"/>
      <c r="N59" s="80"/>
      <c r="O59" s="80"/>
      <c r="P59" s="80"/>
      <c r="Q59" s="80"/>
      <c r="R59" s="80"/>
      <c r="S59" s="80"/>
      <c r="T59" s="80"/>
      <c r="U59" s="80"/>
      <c r="V59" s="547"/>
    </row>
    <row r="60" spans="1:22" x14ac:dyDescent="0.25">
      <c r="A60" s="321" t="s">
        <v>388</v>
      </c>
      <c r="B60" s="325"/>
      <c r="C60" s="166"/>
      <c r="D60" s="325"/>
      <c r="E60" s="80"/>
      <c r="F60" s="159">
        <v>63</v>
      </c>
      <c r="G60" s="291"/>
      <c r="H60" s="299"/>
      <c r="I60" s="292"/>
      <c r="J60" s="290"/>
      <c r="K60" s="291"/>
      <c r="L60" s="299"/>
      <c r="M60" s="292"/>
      <c r="N60" s="80"/>
      <c r="O60" s="80"/>
      <c r="P60" s="80"/>
      <c r="Q60" s="80"/>
      <c r="R60" s="80"/>
      <c r="S60" s="80"/>
      <c r="T60" s="80"/>
      <c r="U60" s="80"/>
      <c r="V60" s="547"/>
    </row>
    <row r="61" spans="1:22" x14ac:dyDescent="0.25">
      <c r="A61" s="321" t="s">
        <v>389</v>
      </c>
      <c r="B61" s="325"/>
      <c r="C61" s="166"/>
      <c r="D61" s="325"/>
      <c r="E61" s="80"/>
      <c r="F61" s="159">
        <v>64</v>
      </c>
      <c r="G61" s="291"/>
      <c r="H61" s="299"/>
      <c r="I61" s="292"/>
      <c r="J61" s="290"/>
      <c r="K61" s="291"/>
      <c r="L61" s="299"/>
      <c r="M61" s="292"/>
      <c r="N61" s="80"/>
      <c r="O61" s="80"/>
      <c r="P61" s="80"/>
      <c r="Q61" s="80"/>
      <c r="R61" s="80"/>
      <c r="S61" s="80"/>
      <c r="T61" s="80"/>
      <c r="U61" s="80"/>
      <c r="V61" s="547"/>
    </row>
    <row r="62" spans="1:22" x14ac:dyDescent="0.25">
      <c r="A62" s="321" t="s">
        <v>390</v>
      </c>
      <c r="B62" s="325"/>
      <c r="C62" s="166"/>
      <c r="D62" s="325"/>
      <c r="E62" s="80"/>
      <c r="F62" s="159">
        <v>65</v>
      </c>
      <c r="G62" s="291"/>
      <c r="H62" s="299"/>
      <c r="I62" s="292"/>
      <c r="J62" s="290"/>
      <c r="K62" s="291"/>
      <c r="L62" s="299"/>
      <c r="M62" s="292"/>
      <c r="N62" s="80"/>
      <c r="O62" s="80"/>
      <c r="P62" s="80"/>
      <c r="Q62" s="80"/>
      <c r="R62" s="80"/>
      <c r="S62" s="80"/>
      <c r="T62" s="80"/>
      <c r="U62" s="80"/>
      <c r="V62" s="547"/>
    </row>
    <row r="63" spans="1:22" x14ac:dyDescent="0.25">
      <c r="A63" s="321" t="s">
        <v>391</v>
      </c>
      <c r="B63" s="325"/>
      <c r="C63" s="166"/>
      <c r="D63" s="325"/>
      <c r="E63" s="80"/>
      <c r="F63" s="159">
        <v>66</v>
      </c>
      <c r="G63" s="291"/>
      <c r="H63" s="299"/>
      <c r="I63" s="292"/>
      <c r="J63" s="290"/>
      <c r="K63" s="291"/>
      <c r="L63" s="299"/>
      <c r="M63" s="292"/>
      <c r="N63" s="80"/>
      <c r="O63" s="80"/>
      <c r="P63" s="80"/>
      <c r="Q63" s="80"/>
      <c r="R63" s="80"/>
      <c r="S63" s="80"/>
      <c r="T63" s="80"/>
      <c r="U63" s="80"/>
      <c r="V63" s="547"/>
    </row>
    <row r="64" spans="1:22" x14ac:dyDescent="0.25">
      <c r="A64" s="321" t="s">
        <v>392</v>
      </c>
      <c r="B64" s="325"/>
      <c r="C64" s="166"/>
      <c r="D64" s="325"/>
      <c r="E64" s="80"/>
      <c r="F64" s="159">
        <v>67</v>
      </c>
      <c r="G64" s="291"/>
      <c r="H64" s="299"/>
      <c r="I64" s="292"/>
      <c r="J64" s="290"/>
      <c r="K64" s="291"/>
      <c r="L64" s="299"/>
      <c r="M64" s="292"/>
      <c r="N64" s="80"/>
      <c r="O64" s="80"/>
      <c r="P64" s="80"/>
      <c r="Q64" s="80"/>
      <c r="R64" s="80"/>
      <c r="S64" s="80"/>
      <c r="T64" s="80"/>
      <c r="U64" s="80"/>
      <c r="V64" s="547"/>
    </row>
    <row r="65" spans="1:22" x14ac:dyDescent="0.25">
      <c r="A65" s="321" t="s">
        <v>393</v>
      </c>
      <c r="B65" s="325"/>
      <c r="C65" s="166"/>
      <c r="D65" s="325"/>
      <c r="E65" s="80"/>
      <c r="F65" s="159">
        <v>68</v>
      </c>
      <c r="G65" s="291"/>
      <c r="H65" s="299"/>
      <c r="I65" s="292"/>
      <c r="J65" s="290"/>
      <c r="K65" s="291"/>
      <c r="L65" s="299"/>
      <c r="M65" s="292"/>
      <c r="N65" s="80"/>
      <c r="O65" s="80"/>
      <c r="P65" s="80"/>
      <c r="Q65" s="80"/>
      <c r="R65" s="80"/>
      <c r="S65" s="80"/>
      <c r="T65" s="80"/>
      <c r="U65" s="80"/>
      <c r="V65" s="547"/>
    </row>
    <row r="66" spans="1:22" x14ac:dyDescent="0.25">
      <c r="A66" s="321" t="s">
        <v>394</v>
      </c>
      <c r="B66" s="325"/>
      <c r="C66" s="166"/>
      <c r="D66" s="325"/>
      <c r="E66" s="80"/>
      <c r="F66" s="159">
        <v>69</v>
      </c>
      <c r="G66" s="291"/>
      <c r="H66" s="299"/>
      <c r="I66" s="292"/>
      <c r="J66" s="290"/>
      <c r="K66" s="291"/>
      <c r="L66" s="299"/>
      <c r="M66" s="292"/>
      <c r="N66" s="80"/>
      <c r="O66" s="80"/>
      <c r="P66" s="80"/>
      <c r="Q66" s="80"/>
      <c r="R66" s="80"/>
      <c r="S66" s="80"/>
      <c r="T66" s="80"/>
      <c r="U66" s="80"/>
      <c r="V66" s="547"/>
    </row>
    <row r="67" spans="1:22" ht="15.75" thickBot="1" x14ac:dyDescent="0.3">
      <c r="A67" s="322" t="s">
        <v>395</v>
      </c>
      <c r="B67" s="326"/>
      <c r="C67" s="166"/>
      <c r="D67" s="326"/>
      <c r="E67" s="80"/>
      <c r="F67" s="160" t="s">
        <v>322</v>
      </c>
      <c r="G67" s="293"/>
      <c r="H67" s="439"/>
      <c r="I67" s="294"/>
      <c r="J67" s="290"/>
      <c r="K67" s="293"/>
      <c r="L67" s="439"/>
      <c r="M67" s="294"/>
      <c r="N67" s="80"/>
      <c r="O67" s="80"/>
      <c r="P67" s="80"/>
      <c r="Q67" s="80"/>
      <c r="R67" s="80"/>
      <c r="S67" s="80"/>
      <c r="T67" s="80"/>
      <c r="U67" s="80"/>
      <c r="V67" s="547"/>
    </row>
    <row r="68" spans="1:22" ht="15.75" thickBot="1" x14ac:dyDescent="0.3">
      <c r="A68" s="319" t="s">
        <v>320</v>
      </c>
      <c r="B68" s="324">
        <f>SUM(B16:B67)</f>
        <v>0</v>
      </c>
      <c r="C68" s="166"/>
      <c r="D68" s="324">
        <f>SUM(D16:D67)</f>
        <v>0</v>
      </c>
      <c r="E68" s="80"/>
      <c r="F68" s="170" t="s">
        <v>320</v>
      </c>
      <c r="G68" s="295">
        <f>SUM(G16:G67)</f>
        <v>0</v>
      </c>
      <c r="H68" s="449">
        <f>SUM(H16:H67)</f>
        <v>0</v>
      </c>
      <c r="I68" s="296">
        <f t="shared" ref="I68:M68" si="1">SUM(I16:I67)</f>
        <v>0</v>
      </c>
      <c r="J68" s="290"/>
      <c r="K68" s="295">
        <f t="shared" si="1"/>
        <v>0</v>
      </c>
      <c r="L68" s="449">
        <f t="shared" si="1"/>
        <v>0</v>
      </c>
      <c r="M68" s="296">
        <f t="shared" si="1"/>
        <v>0</v>
      </c>
      <c r="N68" s="80"/>
      <c r="O68" s="547"/>
      <c r="P68" s="547"/>
      <c r="Q68" s="547"/>
      <c r="R68" s="547"/>
      <c r="S68" s="547"/>
      <c r="T68" s="547"/>
      <c r="U68" s="547"/>
      <c r="V68" s="547"/>
    </row>
  </sheetData>
  <sheetProtection algorithmName="SHA-512" hashValue="PQrWc4tw9K+j0yPK/DRjoAYZPADyZeXLuC17qfvDb0sUgL19djmwRgioYEw4QF56tmz/ZG+3ULvuj+CV0o+hYQ==" saltValue="eG7Eq2aFkBMHfJrOeIaoLw==" spinCount="100000" sheet="1" objects="1" scenarios="1"/>
  <mergeCells count="18">
    <mergeCell ref="O30:U33"/>
    <mergeCell ref="P14:R14"/>
    <mergeCell ref="P20:R20"/>
    <mergeCell ref="S14:T14"/>
    <mergeCell ref="U14:U15"/>
    <mergeCell ref="P18:R18"/>
    <mergeCell ref="P19:R19"/>
    <mergeCell ref="O13:U13"/>
    <mergeCell ref="D14:D15"/>
    <mergeCell ref="F14:F15"/>
    <mergeCell ref="G14:I14"/>
    <mergeCell ref="O22:U29"/>
    <mergeCell ref="K14:M14"/>
    <mergeCell ref="A14:A15"/>
    <mergeCell ref="B14:B15"/>
    <mergeCell ref="A9:M9"/>
    <mergeCell ref="A13:D13"/>
    <mergeCell ref="F13:M13"/>
  </mergeCells>
  <dataValidations count="1">
    <dataValidation type="whole" operator="greaterThanOrEqual" allowBlank="1" showInputMessage="1" showErrorMessage="1" error="Please enter a whole number greater than or equal to 0." sqref="D16:D42 B16:B42 G16:I67 K16:M67 P16:T20" xr:uid="{00000000-0002-0000-0800-000000000000}">
      <formula1>0</formula1>
    </dataValidation>
  </dataValidations>
  <pageMargins left="0.7" right="0.7" top="0.75" bottom="0.75" header="0.3" footer="0.3"/>
  <pageSetup paperSize="5" scale="6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Home</vt:lpstr>
      <vt:lpstr>H2</vt:lpstr>
      <vt:lpstr>Q1</vt:lpstr>
      <vt:lpstr>R1</vt:lpstr>
      <vt:lpstr>A1</vt:lpstr>
      <vt:lpstr>A2</vt:lpstr>
      <vt:lpstr>A3</vt:lpstr>
      <vt:lpstr>A4</vt:lpstr>
      <vt:lpstr>A5</vt:lpstr>
      <vt:lpstr>B1</vt:lpstr>
      <vt:lpstr>B2</vt:lpstr>
      <vt:lpstr>C1</vt:lpstr>
      <vt:lpstr>C2</vt:lpstr>
      <vt:lpstr>D1</vt:lpstr>
      <vt:lpstr>D2</vt:lpstr>
      <vt:lpstr>E1</vt:lpstr>
      <vt:lpstr>E2</vt:lpstr>
      <vt:lpstr>E3</vt:lpstr>
      <vt:lpstr>E4</vt:lpstr>
      <vt:lpstr>E5</vt:lpstr>
      <vt:lpstr>Funder Hours Calculator</vt:lpstr>
      <vt:lpstr>Wage Grid</vt:lpstr>
      <vt:lpstr>Job Families</vt:lpstr>
      <vt:lpstr>Wage Calculator</vt:lpstr>
      <vt:lpstr>Delegated Wage Grid</vt:lpstr>
      <vt:lpstr>Lists</vt:lpstr>
      <vt:lpstr>WebsiteImport</vt:lpstr>
      <vt:lpstr>LikertAgree</vt:lpstr>
      <vt:lpstr>ListBargainingUnit</vt:lpstr>
      <vt:lpstr>ListBenefitProvider</vt:lpstr>
      <vt:lpstr>ListDelegated</vt:lpstr>
      <vt:lpstr>ListEmployeeGroup</vt:lpstr>
      <vt:lpstr>ListEmploymentType</vt:lpstr>
      <vt:lpstr>listFunders</vt:lpstr>
      <vt:lpstr>ListGender</vt:lpstr>
      <vt:lpstr>ListGridLevel</vt:lpstr>
      <vt:lpstr>ListLayeredOverParaproGridLevel</vt:lpstr>
      <vt:lpstr>ListLegalStatus</vt:lpstr>
      <vt:lpstr>ListManagement</vt:lpstr>
      <vt:lpstr>ListNonUnion</vt:lpstr>
      <vt:lpstr>ListPayroll</vt:lpstr>
      <vt:lpstr>ListPensionPlan</vt:lpstr>
      <vt:lpstr>ListPositionType</vt:lpstr>
      <vt:lpstr>ListStandardHours</vt:lpstr>
      <vt:lpstr>ListSubdivision</vt:lpstr>
      <vt:lpstr>ListUnion</vt:lpstr>
      <vt:lpstr>ListYN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c:creator>
  <cp:lastModifiedBy>Natalie Hoi</cp:lastModifiedBy>
  <cp:lastPrinted>2015-03-30T18:28:11Z</cp:lastPrinted>
  <dcterms:created xsi:type="dcterms:W3CDTF">2015-03-10T17:44:05Z</dcterms:created>
  <dcterms:modified xsi:type="dcterms:W3CDTF">2026-03-09T21:49:06Z</dcterms:modified>
</cp:coreProperties>
</file>